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Ars75filer05\dr75$\Commun\MA_DIRECTION\DSP\VEILLE_SÉCURITÉ_SANITAIRES\QSPHARMBIO\AUTOMATISATION-ROBOTISATION\PDAA - GT EHPAD-Officine\OUTIL\"/>
    </mc:Choice>
  </mc:AlternateContent>
  <xr:revisionPtr revIDLastSave="0" documentId="13_ncr:1_{158E8A30-1459-4973-8E5C-174B60ACE2BE}" xr6:coauthVersionLast="47" xr6:coauthVersionMax="47" xr10:uidLastSave="{00000000-0000-0000-0000-000000000000}"/>
  <workbookProtection workbookAlgorithmName="SHA-512" workbookHashValue="brtOMu8hGiCUugrmEnrPp0hucrWMDpI8Wc8orUPpDohEAM183/IRnTMMxbu1tEXJCWGKom0/gQDRSmIXHx/UhQ==" workbookSaltValue="RDsRw0gBili7W+IoRdlMmw==" workbookSpinCount="100000" lockStructure="1"/>
  <bookViews>
    <workbookView xWindow="-120" yWindow="-120" windowWidth="29040" windowHeight="15840" tabRatio="753" xr2:uid="{00000000-000D-0000-FFFF-FFFF00000000}"/>
  </bookViews>
  <sheets>
    <sheet name="Modalités d'utilisation " sheetId="1" r:id="rId1"/>
    <sheet name="1. PROCESSUS" sheetId="2" r:id="rId2"/>
    <sheet name="2.PERSONNEL" sheetId="3" r:id="rId3"/>
    <sheet name="3.MEDICAMENT" sheetId="4" r:id="rId4"/>
    <sheet name="4.LOCAUX" sheetId="5" r:id="rId5"/>
    <sheet name="5.MATERIEL-EQUIPEMENTS" sheetId="6" r:id="rId6"/>
    <sheet name="6.QUALITE" sheetId="7" r:id="rId7"/>
    <sheet name="RESULTATS" sheetId="9" r:id="rId8"/>
    <sheet name="CARTO" sheetId="12" r:id="rId9"/>
    <sheet name="PLAN D'ACTIONS" sheetId="13" r:id="rId10"/>
    <sheet name="Paramètres" sheetId="11" state="hidden" r:id="rId11"/>
    <sheet name="menu déroulant" sheetId="8" state="hidden" r:id="rId12"/>
  </sheets>
  <definedNames>
    <definedName name="_xlnm._FilterDatabase" localSheetId="9" hidden="1">'PLAN D''ACTIONS'!$A$6:$G$171</definedName>
  </definedNames>
  <calcPr calcId="191029"/>
  <customWorkbookViews>
    <customWorkbookView name="SELVARATNAM, Shobanya - Affichage personnalisé" guid="{71323E5E-86A8-4E0E-AE01-05284AA7626F}" mergeInterval="0" personalView="1" maximized="1" windowWidth="1676" windowHeight="821" activeSheetId="7" showComments="commIndAndComment"/>
    <customWorkbookView name="MANSUY, Patrick - Affichage personnalisé" guid="{EB327E20-48BA-49B3-A410-BCDDD39C8BBE}" mergeInterval="0" personalView="1" maximized="1" windowWidth="1676" windowHeight="825" activeSheetId="6"/>
    <customWorkbookView name="TALLA, Majid - Affichage personnalisé" guid="{95E7A2EF-22F3-497A-BD01-9E243684BA45}" mergeInterval="0" personalView="1" maximized="1" windowWidth="1362" windowHeight="543" activeSheetId="3"/>
    <customWorkbookView name="COURNE, Marie-Anne - Affichage personnalisé" guid="{DE20DB2A-4534-41D8-92D8-4DD9C00FE455}" mergeInterval="0" personalView="1" maximized="1" windowWidth="1680" windowHeight="785" activeSheetId="1"/>
    <customWorkbookView name="shoba - Affichage personnalisé" guid="{4E18A094-4698-4B3E-8248-BE366041ECC9}" mergeInterval="0" personalView="1" maximized="1" windowWidth="1916" windowHeight="755" activeSheetId="5"/>
    <customWorkbookView name="KOLSKI, Maude - Affichage personnalisé" guid="{5FCB75E8-FAB0-4885-B728-5FAC8FD7CBBF}" mergeInterval="0" personalView="1" maximized="1" windowWidth="1920" windowHeight="855" activeSheetId="8"/>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0" i="2" l="1"/>
  <c r="A12" i="13" s="1"/>
  <c r="K10" i="2"/>
  <c r="B12" i="13" l="1"/>
  <c r="I26" i="5"/>
  <c r="B123" i="13" l="1"/>
  <c r="A123" i="13"/>
  <c r="H40" i="7"/>
  <c r="H14" i="7"/>
  <c r="I73" i="2"/>
  <c r="I55" i="2"/>
  <c r="I38" i="2"/>
  <c r="A60" i="13" l="1"/>
  <c r="B60" i="13"/>
  <c r="B47" i="13"/>
  <c r="A47" i="13"/>
  <c r="I53" i="2"/>
  <c r="A45" i="13" s="1"/>
  <c r="I41" i="2"/>
  <c r="A36" i="13" s="1"/>
  <c r="C38" i="1"/>
  <c r="C37" i="1"/>
  <c r="C36" i="1"/>
  <c r="K79" i="2"/>
  <c r="I76" i="2"/>
  <c r="I77" i="2"/>
  <c r="A64" i="13" s="1"/>
  <c r="B63" i="13" l="1"/>
  <c r="B45" i="13"/>
  <c r="B36" i="13"/>
  <c r="A63" i="13"/>
  <c r="B64" i="13"/>
  <c r="H17" i="7"/>
  <c r="A148" i="13" s="1"/>
  <c r="B148" i="13" l="1"/>
  <c r="H42" i="7"/>
  <c r="C28" i="12"/>
  <c r="C27" i="12"/>
  <c r="C26" i="12"/>
  <c r="H30" i="9"/>
  <c r="H29" i="9"/>
  <c r="H28" i="9"/>
  <c r="I9" i="2"/>
  <c r="A11" i="13" s="1"/>
  <c r="I8" i="2"/>
  <c r="A10" i="13" l="1"/>
  <c r="B10" i="13"/>
  <c r="B11" i="13"/>
  <c r="B163" i="13"/>
  <c r="A163" i="13"/>
  <c r="B34" i="9" l="1"/>
  <c r="C52" i="1"/>
  <c r="C51" i="1"/>
  <c r="J54" i="7"/>
  <c r="H39" i="7"/>
  <c r="J44" i="7"/>
  <c r="J36" i="7"/>
  <c r="J33" i="7"/>
  <c r="J21" i="7"/>
  <c r="I19" i="6"/>
  <c r="I13" i="6"/>
  <c r="I8" i="6"/>
  <c r="K28" i="5"/>
  <c r="K22" i="5"/>
  <c r="K7" i="5"/>
  <c r="K31" i="5" s="1"/>
  <c r="J29" i="4"/>
  <c r="J22" i="4"/>
  <c r="J15" i="4"/>
  <c r="H12" i="4"/>
  <c r="K23" i="3"/>
  <c r="K16" i="3"/>
  <c r="K10" i="3"/>
  <c r="K26" i="3" l="1"/>
  <c r="J32" i="4"/>
  <c r="I22" i="6"/>
  <c r="J57" i="7"/>
  <c r="A95" i="13"/>
  <c r="B95" i="13"/>
  <c r="A162" i="13"/>
  <c r="B162" i="13"/>
  <c r="A161" i="13"/>
  <c r="B161" i="13"/>
  <c r="I12" i="2"/>
  <c r="I11" i="2"/>
  <c r="K93" i="2"/>
  <c r="K89" i="2"/>
  <c r="I85" i="2"/>
  <c r="K83" i="2"/>
  <c r="I72" i="2"/>
  <c r="I71" i="2"/>
  <c r="I67" i="2"/>
  <c r="K69" i="2"/>
  <c r="K57" i="2"/>
  <c r="K45" i="2"/>
  <c r="K35" i="2"/>
  <c r="K29" i="2"/>
  <c r="K14" i="2"/>
  <c r="A59" i="13" l="1"/>
  <c r="B59" i="13"/>
  <c r="A58" i="13"/>
  <c r="B58" i="13"/>
  <c r="A33" i="13"/>
  <c r="B33" i="13"/>
  <c r="A56" i="13"/>
  <c r="B56" i="13"/>
  <c r="B13" i="13"/>
  <c r="A13" i="13"/>
  <c r="A68" i="13"/>
  <c r="B68" i="13"/>
  <c r="A14" i="13"/>
  <c r="B14" i="13"/>
  <c r="K97" i="2"/>
  <c r="H9" i="7"/>
  <c r="A140" i="13" l="1"/>
  <c r="B140" i="13"/>
  <c r="I56" i="2"/>
  <c r="I60" i="2"/>
  <c r="A50" i="13" l="1"/>
  <c r="B50" i="13"/>
  <c r="A48" i="13"/>
  <c r="B48" i="13"/>
  <c r="H32" i="9"/>
  <c r="E26" i="12" s="1"/>
  <c r="H53" i="7"/>
  <c r="H52" i="7"/>
  <c r="A168" i="13" s="1"/>
  <c r="H48" i="7"/>
  <c r="H49" i="7"/>
  <c r="H47" i="7"/>
  <c r="H43" i="7"/>
  <c r="H38" i="7"/>
  <c r="H35" i="7"/>
  <c r="H34" i="7"/>
  <c r="H31" i="7"/>
  <c r="H30" i="7"/>
  <c r="H24" i="7"/>
  <c r="H25" i="7"/>
  <c r="H26" i="7"/>
  <c r="H27" i="7"/>
  <c r="H23" i="7"/>
  <c r="H10" i="7"/>
  <c r="H11" i="7"/>
  <c r="H12" i="7"/>
  <c r="H13" i="7"/>
  <c r="H15" i="7"/>
  <c r="H16" i="7"/>
  <c r="H18" i="7"/>
  <c r="H19" i="7"/>
  <c r="H8" i="7"/>
  <c r="H4" i="7"/>
  <c r="H5" i="7"/>
  <c r="H3" i="7"/>
  <c r="G16" i="6"/>
  <c r="G17" i="6"/>
  <c r="G18" i="6"/>
  <c r="G15" i="6"/>
  <c r="G11" i="6"/>
  <c r="B130" i="13" s="1"/>
  <c r="G12" i="6"/>
  <c r="G10" i="6"/>
  <c r="G5" i="6"/>
  <c r="G6" i="6"/>
  <c r="G7" i="6"/>
  <c r="G4" i="6"/>
  <c r="I27" i="5"/>
  <c r="I25" i="5"/>
  <c r="I23" i="5"/>
  <c r="I9" i="5"/>
  <c r="I10" i="5"/>
  <c r="I11" i="5"/>
  <c r="I12" i="5"/>
  <c r="I13" i="5"/>
  <c r="I14" i="5"/>
  <c r="I15" i="5"/>
  <c r="I16" i="5"/>
  <c r="I17" i="5"/>
  <c r="I18" i="5"/>
  <c r="I19" i="5"/>
  <c r="I20" i="5"/>
  <c r="I8" i="5"/>
  <c r="I4" i="5"/>
  <c r="I5" i="5"/>
  <c r="I3" i="5"/>
  <c r="H26" i="4"/>
  <c r="H27" i="4"/>
  <c r="H25" i="4"/>
  <c r="H19" i="4"/>
  <c r="H20" i="4"/>
  <c r="H21" i="4"/>
  <c r="H18" i="4"/>
  <c r="H5" i="4"/>
  <c r="H6" i="4"/>
  <c r="H7" i="4"/>
  <c r="H8" i="4"/>
  <c r="H9" i="4"/>
  <c r="H10" i="4"/>
  <c r="H11" i="4"/>
  <c r="H13" i="4"/>
  <c r="H14" i="4"/>
  <c r="H4" i="4"/>
  <c r="I22" i="3"/>
  <c r="I21" i="3"/>
  <c r="I20" i="3"/>
  <c r="I19" i="3"/>
  <c r="I15" i="3"/>
  <c r="I13" i="3"/>
  <c r="I12" i="3"/>
  <c r="I14" i="3"/>
  <c r="I4" i="3"/>
  <c r="I5" i="3"/>
  <c r="I6" i="3"/>
  <c r="I7" i="3"/>
  <c r="I8" i="3"/>
  <c r="I9" i="3"/>
  <c r="I3" i="3"/>
  <c r="I92" i="2"/>
  <c r="I91" i="2"/>
  <c r="I87" i="2"/>
  <c r="J89" i="2" s="1"/>
  <c r="I81" i="2"/>
  <c r="I82" i="2"/>
  <c r="I80" i="2"/>
  <c r="I74" i="2"/>
  <c r="I75" i="2"/>
  <c r="I64" i="2"/>
  <c r="I65" i="2"/>
  <c r="I66" i="2"/>
  <c r="I68" i="2"/>
  <c r="I63" i="2"/>
  <c r="I61" i="2"/>
  <c r="I50" i="2"/>
  <c r="I51" i="2"/>
  <c r="I52" i="2"/>
  <c r="I54" i="2"/>
  <c r="I43" i="2"/>
  <c r="I44" i="2"/>
  <c r="I49" i="2"/>
  <c r="I47" i="2"/>
  <c r="I40" i="2"/>
  <c r="I42" i="2"/>
  <c r="I32" i="2"/>
  <c r="I33" i="2"/>
  <c r="I34" i="2"/>
  <c r="I31" i="2"/>
  <c r="I16" i="2"/>
  <c r="I17" i="2"/>
  <c r="I18" i="2"/>
  <c r="I19" i="2"/>
  <c r="I20" i="2"/>
  <c r="I21" i="2"/>
  <c r="I22" i="2"/>
  <c r="I23" i="2"/>
  <c r="I25" i="2"/>
  <c r="I26" i="2"/>
  <c r="I27" i="2"/>
  <c r="I28" i="2"/>
  <c r="I59" i="2"/>
  <c r="I39" i="2"/>
  <c r="I37" i="2"/>
  <c r="I6" i="2"/>
  <c r="I7" i="2"/>
  <c r="I13" i="2"/>
  <c r="I3" i="2"/>
  <c r="I54" i="7" l="1"/>
  <c r="I36" i="9" s="1"/>
  <c r="I44" i="7"/>
  <c r="I36" i="7"/>
  <c r="I33" i="7"/>
  <c r="I33" i="9" s="1"/>
  <c r="I21" i="7"/>
  <c r="H19" i="6"/>
  <c r="H13" i="6"/>
  <c r="H8" i="6"/>
  <c r="J28" i="5"/>
  <c r="J22" i="5"/>
  <c r="J7" i="5"/>
  <c r="I29" i="4"/>
  <c r="I22" i="4"/>
  <c r="I29" i="9" s="1"/>
  <c r="I15" i="4"/>
  <c r="J23" i="3"/>
  <c r="J16" i="3"/>
  <c r="J10" i="3"/>
  <c r="J93" i="2"/>
  <c r="J83" i="2"/>
  <c r="J79" i="2"/>
  <c r="J69" i="2"/>
  <c r="J57" i="2"/>
  <c r="J45" i="2"/>
  <c r="J35" i="2"/>
  <c r="J29" i="2"/>
  <c r="J14" i="2"/>
  <c r="C28" i="9" s="1"/>
  <c r="A9" i="13"/>
  <c r="B9" i="13"/>
  <c r="B7" i="13"/>
  <c r="B18" i="13"/>
  <c r="A18" i="13"/>
  <c r="A166" i="13"/>
  <c r="B166" i="13"/>
  <c r="B142" i="13"/>
  <c r="A142" i="13"/>
  <c r="A154" i="13"/>
  <c r="B154" i="13"/>
  <c r="B168" i="13"/>
  <c r="A147" i="13"/>
  <c r="B147" i="13"/>
  <c r="B145" i="13"/>
  <c r="A145" i="13"/>
  <c r="A165" i="13"/>
  <c r="B165" i="13"/>
  <c r="A144" i="13"/>
  <c r="B144" i="13"/>
  <c r="A159" i="13"/>
  <c r="B159" i="13"/>
  <c r="A167" i="13"/>
  <c r="B167" i="13"/>
  <c r="A118" i="13"/>
  <c r="B118" i="13"/>
  <c r="A114" i="13"/>
  <c r="B114" i="13"/>
  <c r="B124" i="13"/>
  <c r="A124" i="13"/>
  <c r="B105" i="13"/>
  <c r="A105" i="13"/>
  <c r="A97" i="13"/>
  <c r="B97" i="13"/>
  <c r="A92" i="13"/>
  <c r="B92" i="13"/>
  <c r="A99" i="13"/>
  <c r="B99" i="13"/>
  <c r="A104" i="13"/>
  <c r="B104" i="13"/>
  <c r="B89" i="13"/>
  <c r="A89" i="13"/>
  <c r="A80" i="13"/>
  <c r="B80" i="13"/>
  <c r="A85" i="13"/>
  <c r="B85" i="13"/>
  <c r="B73" i="13"/>
  <c r="A73" i="13"/>
  <c r="B81" i="13"/>
  <c r="A81" i="13"/>
  <c r="B72" i="13"/>
  <c r="A72" i="13"/>
  <c r="A32" i="13"/>
  <c r="B32" i="13"/>
  <c r="A26" i="13"/>
  <c r="B26" i="13"/>
  <c r="B22" i="13"/>
  <c r="A22" i="13"/>
  <c r="A31" i="13"/>
  <c r="B31" i="13"/>
  <c r="A35" i="13"/>
  <c r="B35" i="13"/>
  <c r="A38" i="13"/>
  <c r="B38" i="13"/>
  <c r="A42" i="13"/>
  <c r="B42" i="13"/>
  <c r="A55" i="13"/>
  <c r="B55" i="13"/>
  <c r="B61" i="13"/>
  <c r="A61" i="13"/>
  <c r="A69" i="13"/>
  <c r="B69" i="13"/>
  <c r="A7" i="13"/>
  <c r="B25" i="13"/>
  <c r="A25" i="13"/>
  <c r="B21" i="13"/>
  <c r="A21" i="13"/>
  <c r="B17" i="13"/>
  <c r="A17" i="13"/>
  <c r="B30" i="13"/>
  <c r="A30" i="13"/>
  <c r="A40" i="13"/>
  <c r="B40" i="13"/>
  <c r="A46" i="13"/>
  <c r="B46" i="13"/>
  <c r="A51" i="13"/>
  <c r="B51" i="13"/>
  <c r="A54" i="13"/>
  <c r="B54" i="13"/>
  <c r="B65" i="13"/>
  <c r="A65" i="13"/>
  <c r="A70" i="13"/>
  <c r="B70" i="13"/>
  <c r="A34" i="13"/>
  <c r="B34" i="13"/>
  <c r="B49" i="13"/>
  <c r="A49" i="13"/>
  <c r="A24" i="13"/>
  <c r="B24" i="13"/>
  <c r="B20" i="13"/>
  <c r="A20" i="13"/>
  <c r="B16" i="13"/>
  <c r="A16" i="13"/>
  <c r="B29" i="13"/>
  <c r="A29" i="13"/>
  <c r="A41" i="13"/>
  <c r="B41" i="13"/>
  <c r="A44" i="13"/>
  <c r="B44" i="13"/>
  <c r="A52" i="13"/>
  <c r="B52" i="13"/>
  <c r="B53" i="13"/>
  <c r="A53" i="13"/>
  <c r="B67" i="13"/>
  <c r="A67" i="13"/>
  <c r="B71" i="13"/>
  <c r="A71" i="13"/>
  <c r="B15" i="13"/>
  <c r="A15" i="13"/>
  <c r="B8" i="13"/>
  <c r="A8" i="13"/>
  <c r="B27" i="13"/>
  <c r="A27" i="13"/>
  <c r="B23" i="13"/>
  <c r="A23" i="13"/>
  <c r="B19" i="13"/>
  <c r="A19" i="13"/>
  <c r="B28" i="13"/>
  <c r="A28" i="13"/>
  <c r="B37" i="13"/>
  <c r="A37" i="13"/>
  <c r="A39" i="13"/>
  <c r="B39" i="13"/>
  <c r="B43" i="13"/>
  <c r="A43" i="13"/>
  <c r="B57" i="13"/>
  <c r="A57" i="13"/>
  <c r="A62" i="13"/>
  <c r="B62" i="13"/>
  <c r="A66" i="13"/>
  <c r="B66" i="13"/>
  <c r="A111" i="13"/>
  <c r="B111" i="13"/>
  <c r="A76" i="13"/>
  <c r="B76" i="13"/>
  <c r="A169" i="13"/>
  <c r="B169" i="13"/>
  <c r="B164" i="13"/>
  <c r="A164" i="13"/>
  <c r="B160" i="13"/>
  <c r="A160" i="13"/>
  <c r="A158" i="13"/>
  <c r="B158" i="13"/>
  <c r="A157" i="13"/>
  <c r="B157" i="13"/>
  <c r="A156" i="13"/>
  <c r="B156" i="13"/>
  <c r="B155" i="13"/>
  <c r="A155" i="13"/>
  <c r="A153" i="13"/>
  <c r="B153" i="13"/>
  <c r="B152" i="13"/>
  <c r="A152" i="13"/>
  <c r="B151" i="13"/>
  <c r="A151" i="13"/>
  <c r="B150" i="13"/>
  <c r="A150" i="13"/>
  <c r="A149" i="13"/>
  <c r="B149" i="13"/>
  <c r="B146" i="13"/>
  <c r="A146" i="13"/>
  <c r="B143" i="13"/>
  <c r="A143" i="13"/>
  <c r="A141" i="13"/>
  <c r="B141" i="13"/>
  <c r="A139" i="13"/>
  <c r="B139" i="13"/>
  <c r="A138" i="13"/>
  <c r="B138" i="13"/>
  <c r="B137" i="13"/>
  <c r="A137" i="13"/>
  <c r="B136" i="13"/>
  <c r="A136" i="13"/>
  <c r="A131" i="13"/>
  <c r="B131" i="13"/>
  <c r="B134" i="13"/>
  <c r="A134" i="13"/>
  <c r="A130" i="13"/>
  <c r="A133" i="13"/>
  <c r="B133" i="13"/>
  <c r="B132" i="13"/>
  <c r="A132" i="13"/>
  <c r="A129" i="13"/>
  <c r="B129" i="13"/>
  <c r="A135" i="13"/>
  <c r="B135" i="13"/>
  <c r="B128" i="13"/>
  <c r="A128" i="13"/>
  <c r="A127" i="13"/>
  <c r="B127" i="13"/>
  <c r="A126" i="13"/>
  <c r="B126" i="13"/>
  <c r="A125" i="13"/>
  <c r="B125" i="13"/>
  <c r="A122" i="13"/>
  <c r="B122" i="13"/>
  <c r="A121" i="13"/>
  <c r="B121" i="13"/>
  <c r="B120" i="13"/>
  <c r="A120" i="13"/>
  <c r="B119" i="13"/>
  <c r="A119" i="13"/>
  <c r="A117" i="13"/>
  <c r="B117" i="13"/>
  <c r="A116" i="13"/>
  <c r="B116" i="13"/>
  <c r="A115" i="13"/>
  <c r="B115" i="13"/>
  <c r="B113" i="13"/>
  <c r="A113" i="13"/>
  <c r="A112" i="13"/>
  <c r="B112" i="13"/>
  <c r="B110" i="13"/>
  <c r="A110" i="13"/>
  <c r="A109" i="13"/>
  <c r="B109" i="13"/>
  <c r="B108" i="13"/>
  <c r="A108" i="13"/>
  <c r="A107" i="13"/>
  <c r="B107" i="13"/>
  <c r="B106" i="13"/>
  <c r="A106" i="13"/>
  <c r="A103" i="13"/>
  <c r="B103" i="13"/>
  <c r="B102" i="13"/>
  <c r="A102" i="13"/>
  <c r="B101" i="13"/>
  <c r="A101" i="13"/>
  <c r="B100" i="13"/>
  <c r="A100" i="13"/>
  <c r="B98" i="13"/>
  <c r="A98" i="13"/>
  <c r="A96" i="13"/>
  <c r="B96" i="13"/>
  <c r="B94" i="13"/>
  <c r="A94" i="13"/>
  <c r="B93" i="13"/>
  <c r="A93" i="13"/>
  <c r="B91" i="13"/>
  <c r="A91" i="13"/>
  <c r="A90" i="13"/>
  <c r="B90" i="13"/>
  <c r="A88" i="13"/>
  <c r="B88" i="13"/>
  <c r="A87" i="13"/>
  <c r="B87" i="13"/>
  <c r="B86" i="13"/>
  <c r="A86" i="13"/>
  <c r="B84" i="13"/>
  <c r="A84" i="13"/>
  <c r="A83" i="13"/>
  <c r="B83" i="13"/>
  <c r="A82" i="13"/>
  <c r="B82" i="13"/>
  <c r="A79" i="13"/>
  <c r="B79" i="13"/>
  <c r="B78" i="13"/>
  <c r="A78" i="13"/>
  <c r="A77" i="13"/>
  <c r="B77" i="13"/>
  <c r="A75" i="13"/>
  <c r="B75" i="13"/>
  <c r="B74" i="13"/>
  <c r="A74" i="13"/>
  <c r="H36" i="9"/>
  <c r="E30" i="12" s="1"/>
  <c r="H35" i="9"/>
  <c r="E29" i="12" s="1"/>
  <c r="H34" i="9"/>
  <c r="E28" i="12" s="1"/>
  <c r="H33" i="9"/>
  <c r="E27" i="12" s="1"/>
  <c r="C49" i="1"/>
  <c r="C48" i="1"/>
  <c r="B37" i="9"/>
  <c r="G9" i="12" s="1"/>
  <c r="C30" i="1"/>
  <c r="I57" i="7" l="1"/>
  <c r="H22" i="6"/>
  <c r="J31" i="5"/>
  <c r="C6" i="9" s="1"/>
  <c r="I32" i="4"/>
  <c r="C5" i="9" s="1"/>
  <c r="J26" i="3"/>
  <c r="J97" i="2"/>
  <c r="C3" i="9" s="1"/>
  <c r="C27" i="9" s="1"/>
  <c r="I28" i="9"/>
  <c r="I32" i="9"/>
  <c r="C37" i="9"/>
  <c r="B27" i="9"/>
  <c r="B32" i="9"/>
  <c r="F35" i="9" l="1"/>
  <c r="E38" i="9"/>
  <c r="B33" i="9"/>
  <c r="I34" i="9" l="1"/>
  <c r="E34" i="9"/>
  <c r="E33" i="9"/>
  <c r="E32" i="9"/>
  <c r="E36" i="9"/>
  <c r="E30" i="9"/>
  <c r="E29" i="9"/>
  <c r="E28" i="9"/>
  <c r="B36" i="9"/>
  <c r="B35" i="9"/>
  <c r="B31" i="9"/>
  <c r="B30" i="9"/>
  <c r="B29" i="9"/>
  <c r="B28" i="9"/>
  <c r="B3" i="9"/>
  <c r="I35" i="9" l="1"/>
  <c r="I30" i="9"/>
  <c r="C33" i="9" l="1"/>
  <c r="C8" i="9"/>
  <c r="I31" i="9" s="1"/>
  <c r="F34" i="9"/>
  <c r="F33" i="9"/>
  <c r="F32" i="9"/>
  <c r="F38" i="9"/>
  <c r="F37" i="9"/>
  <c r="F36" i="9"/>
  <c r="F30" i="9"/>
  <c r="F29" i="9"/>
  <c r="C36" i="9"/>
  <c r="C35" i="9"/>
  <c r="C30" i="9"/>
  <c r="C31" i="9"/>
  <c r="C32" i="9" l="1"/>
  <c r="C29" i="9"/>
  <c r="C7" i="9"/>
  <c r="F31" i="9" s="1"/>
  <c r="I27" i="9"/>
  <c r="C4" i="9"/>
  <c r="F27" i="9" s="1"/>
  <c r="F28" i="9"/>
  <c r="C34" i="9"/>
  <c r="B8" i="9"/>
  <c r="H31" i="9" s="1"/>
  <c r="B7" i="9"/>
  <c r="E31" i="9" s="1"/>
  <c r="B6" i="9"/>
  <c r="E35" i="9" s="1"/>
  <c r="B5" i="9"/>
  <c r="H27" i="9" s="1"/>
  <c r="B4" i="9"/>
  <c r="E27" i="9" s="1"/>
</calcChain>
</file>

<file path=xl/sharedStrings.xml><?xml version="1.0" encoding="utf-8"?>
<sst xmlns="http://schemas.openxmlformats.org/spreadsheetml/2006/main" count="728" uniqueCount="501">
  <si>
    <t>CUAP</t>
  </si>
  <si>
    <t>MK</t>
  </si>
  <si>
    <t>-les données concernant des spécialités (dénomination, dosage, quantité)</t>
  </si>
  <si>
    <t>-la date et l’heure de prise (moment de prise)</t>
  </si>
  <si>
    <t>-le descriptif des médicaments (forme, couleur etc)</t>
  </si>
  <si>
    <t>Le conditionnement de préparation automatisée permet un contrôle visuel du médicament</t>
  </si>
  <si>
    <t>-les contrôles</t>
  </si>
  <si>
    <t>-le nettoyage du matériel et des locaux</t>
  </si>
  <si>
    <t>-la conduite à tenir en cas de panne informatique ou mécanique (procédures dégradées)</t>
  </si>
  <si>
    <t>Elle s'effectue pour 7 jours de traitement maximum</t>
  </si>
  <si>
    <t>Fiches ARS PACA</t>
  </si>
  <si>
    <t>-Une zone de contrôle du conditionnement final</t>
  </si>
  <si>
    <t>L'habillage comporte:</t>
  </si>
  <si>
    <t>- des gants à usage unique lors du déconditionnement ou de la manipulation des médicaments hors conditionnement primaire</t>
  </si>
  <si>
    <t>- une zone de stockage des déchets</t>
  </si>
  <si>
    <t>CUAP OU AC FC</t>
  </si>
  <si>
    <t>Lors du déconditionnement, une seule spécialité et un seul lot sont traités à la fois</t>
  </si>
  <si>
    <t>Le conditionnement de stockage intermédiaire est systématiquement un conditionnement fermé</t>
  </si>
  <si>
    <t>- le dosage</t>
  </si>
  <si>
    <t>Un sachet vide de rappel est prévu pour les médicaments non inclus dans la PDA le cas échéant</t>
  </si>
  <si>
    <t>Les contrôles comprennent:</t>
  </si>
  <si>
    <t>-de façon sécurisée (ex : interfaçage informatique avec l’officine)</t>
  </si>
  <si>
    <t>-dans le respect de la confidentialité des données</t>
  </si>
  <si>
    <t>Guide de mise en place du partenariat
EHPAD – pharmacien(s) d’officine</t>
  </si>
  <si>
    <t xml:space="preserve"> (art. L. 4241-1 du CSP). Guide EHPAD PO 2016</t>
  </si>
  <si>
    <t>Ordre de Pce - Reco locaux officine</t>
  </si>
  <si>
    <t>guide EHPAD PO</t>
  </si>
  <si>
    <t>les zones de stockage sont propres et sèches</t>
  </si>
  <si>
    <t>- une blouse ou une surblouse dédiée au local</t>
  </si>
  <si>
    <t xml:space="preserve">Non conformités </t>
  </si>
  <si>
    <t xml:space="preserve">Rappels de lots </t>
  </si>
  <si>
    <t>Auto-évaluation</t>
  </si>
  <si>
    <t>-les modalités et conditions de transport et livraison</t>
  </si>
  <si>
    <t>Indicateurs de qualité</t>
  </si>
  <si>
    <t>-la gestion et La traçabilité des non-conformités ou des réclamations (rappel des préparations non conformes)</t>
  </si>
  <si>
    <t>Le matériel informatique permet :</t>
  </si>
  <si>
    <t>Zone de préparation, zone de stockage et déconditionnement</t>
  </si>
  <si>
    <t>Article R5125-9</t>
  </si>
  <si>
    <t>2 . PERSONNEL</t>
  </si>
  <si>
    <t>2b. Hygiène</t>
  </si>
  <si>
    <t>2a. Formation et qualification</t>
  </si>
  <si>
    <t>2c. Habillage</t>
  </si>
  <si>
    <t xml:space="preserve">4. LOCAUX </t>
  </si>
  <si>
    <t>5a. Système d'information</t>
  </si>
  <si>
    <t xml:space="preserve">5b. Entretien </t>
  </si>
  <si>
    <t>5c. Qualification et maintenance</t>
  </si>
  <si>
    <t>La transmission de la prescription s'effectue:</t>
  </si>
  <si>
    <t xml:space="preserve"> Guide ARS ARA et PdL</t>
  </si>
  <si>
    <t>Les données mentionnées sur le conditionnement des doses préparées sont clairement lisibles et indélébiles</t>
  </si>
  <si>
    <t>-l’identification de l'officine</t>
  </si>
  <si>
    <t>Autoévaluation guide ARA</t>
  </si>
  <si>
    <t>1a. Prescription</t>
  </si>
  <si>
    <t>SCORE</t>
  </si>
  <si>
    <t>R</t>
  </si>
  <si>
    <t>- les spécialités soumises à la réglementation des stupéfiants</t>
  </si>
  <si>
    <t>- les formes présentant des conditions de conservation incompatibles avec le mode de production automatisée : certains comprimés oro-dispersibles, capsules molles, effervescents</t>
  </si>
  <si>
    <t>- les formes multidoses (sirops, collyres etc)</t>
  </si>
  <si>
    <t>- les médicaments hormonaux (finastéride, dutastéride, anastrozole)</t>
  </si>
  <si>
    <t>- les antibiotiques en traitement aigu</t>
  </si>
  <si>
    <t>-une zone de quarantaine : zone de stockage des produits en attente de contrôles</t>
  </si>
  <si>
    <t>Le conditionnement de stockage intermédiaire comporte systématiquement :</t>
  </si>
  <si>
    <t>Les données mentionnées comportent systématiquement :</t>
  </si>
  <si>
    <t xml:space="preserve">Les matériaux de conditionnement utilisés sont compatibles avec les médicaments à conditionner </t>
  </si>
  <si>
    <t>Les matériaux de conditionnement utilisés sont compatibles avec la durée de conservation des médicaments</t>
  </si>
  <si>
    <t>L-5125-25 et R5125-47</t>
  </si>
  <si>
    <t xml:space="preserve">SI permet d'avoir un profil et accès nominatif </t>
  </si>
  <si>
    <t>Avant-propos</t>
  </si>
  <si>
    <t>- Le(s) pharmacien(s) impliqué(s) dans la préparation des doses à administrer</t>
  </si>
  <si>
    <t>- Le(s) préparateur(s) en pharmacie impliqué(s) dans la préparation des doses à administrer</t>
  </si>
  <si>
    <t>L'outil en pratique</t>
  </si>
  <si>
    <t xml:space="preserve">Les sous parties des onglets sont listées ci-dessous : </t>
  </si>
  <si>
    <t>Modalités de renseignement de l'outil d'autodiagnostic lié à l'activité de la préparation des doses à administrer automatisée à l'officine</t>
  </si>
  <si>
    <t>Commentaires</t>
  </si>
  <si>
    <t>Non concerné</t>
  </si>
  <si>
    <t>Non</t>
  </si>
  <si>
    <t>Oui</t>
  </si>
  <si>
    <t xml:space="preserve">A la fin du déconditionnement, ce contrôle est systématiquement tracé </t>
  </si>
  <si>
    <t>Lors du remplissage des cassettes, un  contrôle est systématiquement effectué par une personne différente de l'opérateur</t>
  </si>
  <si>
    <t>- un masque antipoussière lors de la manipulation de médicaments</t>
  </si>
  <si>
    <t>Pas systématiquement</t>
  </si>
  <si>
    <t xml:space="preserve"> </t>
  </si>
  <si>
    <t>- immunomodulateurs</t>
  </si>
  <si>
    <t>- anticancéreux</t>
  </si>
  <si>
    <t>- antiviraux</t>
  </si>
  <si>
    <t>-les médicaments à base de levures</t>
  </si>
  <si>
    <t xml:space="preserve">- médicaments prescrits en « si besoin » </t>
  </si>
  <si>
    <t xml:space="preserve">- médicaments à règle d’administration très stricte (ex: biphosphonates) </t>
  </si>
  <si>
    <t>- le local de nettoyage comprend un point d'eau</t>
  </si>
  <si>
    <t xml:space="preserve">- une zone de rangement (produits, matériels et consommables), adaptée à l’activité </t>
  </si>
  <si>
    <t>- une zone de rangement (produits, matériels et consommables), installée à proximité immédiate de la zone de préparation des doses à administrer</t>
  </si>
  <si>
    <t>Réponse</t>
  </si>
  <si>
    <t xml:space="preserve">Réponse </t>
  </si>
  <si>
    <t>Les procédures écrites concernant ces thématiques existent:</t>
  </si>
  <si>
    <t>-les vérifications préalables à la réalisation de la PDAA (conformité aux textes en vigueur, analyse de la prescription, validation pharmaceutique)</t>
  </si>
  <si>
    <t>FOS: forme orale sèche</t>
  </si>
  <si>
    <t>Règles de cotations</t>
  </si>
  <si>
    <t>oui</t>
  </si>
  <si>
    <t>non</t>
  </si>
  <si>
    <t>partiellement</t>
  </si>
  <si>
    <t>cotation</t>
  </si>
  <si>
    <t>nb de questions</t>
  </si>
  <si>
    <t>Total</t>
  </si>
  <si>
    <t>Les médicaments suivants ne font jamais l'objet d'une PDAA:</t>
  </si>
  <si>
    <t>2. PERSONNEL</t>
  </si>
  <si>
    <t xml:space="preserve">1. PROCESSUS </t>
  </si>
  <si>
    <t>1. PROCESSUS DE LA PDAA</t>
  </si>
  <si>
    <t>Résultats (%)</t>
  </si>
  <si>
    <t>4a. Généralités</t>
  </si>
  <si>
    <t>4b. Aménagement des locaux. Ils sont conçus de façon à prévoir les zones suivantes:</t>
  </si>
  <si>
    <t>4c. Surveillance et entretien des locaux</t>
  </si>
  <si>
    <t>4b. Aménagement des locaux</t>
  </si>
  <si>
    <t>Au sein de l'établissement médico-social, les prescriptions sont informatisées</t>
  </si>
  <si>
    <t>L'original de la prescription médicale nominative datée, signée est transmise</t>
  </si>
  <si>
    <t>Le conditionnement de stockage intermédiaire est  adapté à un usage pharmaceutique</t>
  </si>
  <si>
    <t>Mise en forme conditionnelle des cellules</t>
  </si>
  <si>
    <t>0-50%</t>
  </si>
  <si>
    <t>50%-80%</t>
  </si>
  <si>
    <t>80%-100%</t>
  </si>
  <si>
    <t>Le risque d’interactions physico-chimiques entre les médicaments est étudié</t>
  </si>
  <si>
    <t xml:space="preserve">6c. Gestion des modifications de traitements </t>
  </si>
  <si>
    <t>1. PROCESSUS</t>
  </si>
  <si>
    <t>Réglementaire or not</t>
  </si>
  <si>
    <t>- la vérification de l'état général du sachet</t>
  </si>
  <si>
    <t>R.4235-48 et BPDO Ch 6</t>
  </si>
  <si>
    <t>R. 5125-47 à 49</t>
  </si>
  <si>
    <t>R. BPDO ch 4 paragraphe 4.1 et CSP</t>
  </si>
  <si>
    <t xml:space="preserve">- les spécialités présentant un risque élevé de contamination croisée </t>
  </si>
  <si>
    <t>Les spécialités suivantes ne font jamais l'objet d'une PDAA car elles comportent dans leur RCP des précautions particulières destinées à éviter tout risque pour le personnel manipulant  :</t>
  </si>
  <si>
    <t xml:space="preserve">- médicaments sensibles à l’humidité </t>
  </si>
  <si>
    <t>- médicaments sensibles à l’air et la lumière</t>
  </si>
  <si>
    <t>- médicaments thermosensibles</t>
  </si>
  <si>
    <t>R.5125-8 et R. 4235-12 et -55</t>
  </si>
  <si>
    <t>-deux zones de stockage de taille suffisante pour permettre un stockage ordonné des différentes catégories de médicaments: ceux déconditionnés et ceux ne l’étant pas</t>
  </si>
  <si>
    <t>non concerné</t>
  </si>
  <si>
    <t>- respecte le secret professionnel</t>
  </si>
  <si>
    <t>- la traçabilité des opérations</t>
  </si>
  <si>
    <t>- la sauvegarde des informations</t>
  </si>
  <si>
    <t>-la formation et l'habilitation du personnel</t>
  </si>
  <si>
    <t>Sécurisation du circuit de la PDAA</t>
  </si>
  <si>
    <t xml:space="preserve">6b. Gestion des non-conformités et rappels de lots </t>
  </si>
  <si>
    <t xml:space="preserve">6a. Système qualité et procédures </t>
  </si>
  <si>
    <t>R.4235-55 et BPDO Ch 3</t>
  </si>
  <si>
    <t>6d. Documentation</t>
  </si>
  <si>
    <t>6e. Suivi et évaluation de la qualité</t>
  </si>
  <si>
    <t>NC</t>
  </si>
  <si>
    <t>Oui, totalement</t>
  </si>
  <si>
    <t>Oui, partiellement</t>
  </si>
  <si>
    <t>CARTOGRAPHIE</t>
  </si>
  <si>
    <t>-l'habillage et l'hygiène</t>
  </si>
  <si>
    <t>Pilote(s)</t>
  </si>
  <si>
    <t>Échéance</t>
  </si>
  <si>
    <t>PLAN D'ACTIONS</t>
  </si>
  <si>
    <t>ajouter santé et sécurité</t>
  </si>
  <si>
    <t>La prescription médicale est en cours de validité</t>
  </si>
  <si>
    <t>Un sachet vide est prévu en cas d'absence de prise (le soir par exemple)</t>
  </si>
  <si>
    <t>En cas d'ajout manuel d'une spécialité pour un patient dans un dispositif (de type « plateau » ou « cassette universelle »), un contrôle est effectué par un deuxième opérateur</t>
  </si>
  <si>
    <t>-les recommandations de bon usage (possibilité d'écrasement, avant ou après repas etc)</t>
  </si>
  <si>
    <t>- l'identification de l'établissement</t>
  </si>
  <si>
    <t>Chaque conditionnement de stockage intermédiaire contient toujours une seule spécialité d’un même n° lot, d’une même date de péremption</t>
  </si>
  <si>
    <t>A la fin du déconditionnement, un contrôle est systématiquement effectué (par une personne différente de l'opérateur ou par une méthode automatisée)</t>
  </si>
  <si>
    <t>- le numéro de lot du médicament</t>
  </si>
  <si>
    <t>- la dénomination du médicament</t>
  </si>
  <si>
    <t>- la DLU définie par le pharmacien</t>
  </si>
  <si>
    <t>Chaque cassette contient toujours une seule spécialité d’un même n° lot</t>
  </si>
  <si>
    <t>La concordance des informations d’identitovigilance du patient sur le pilulier ou le sachet-dose est vérifiée au regard de la prescription</t>
  </si>
  <si>
    <t>Les contrôles des sachets de médicaments (contrôles visuels ou automatisés) et de l’étiquetage, sont toujours réalisés par une personne habilitée</t>
  </si>
  <si>
    <t>L'équipement de PDA dont le système d'information est qualifié et validé par des personnes habilitées (généralement l’installeur du matériel)  préalablement à sa mise en service</t>
  </si>
  <si>
    <t xml:space="preserve">-une zone (ou un local) de nettoyage du matériel  </t>
  </si>
  <si>
    <t>-les conditions de réalisation de la PDAA (déconditionnement, reconditionnement, …)</t>
  </si>
  <si>
    <t>-la qualification et la maintenance du matériel</t>
  </si>
  <si>
    <t>- la santé et la sécurité du personnel</t>
  </si>
  <si>
    <t>La documentation présente à l'officine comprend:</t>
  </si>
  <si>
    <t>- une liste des personnes habilitées à réaliser la PDA</t>
  </si>
  <si>
    <t>- une liste de médicaments ne pouvant pas faire l’objet d’une PDA automatisée</t>
  </si>
  <si>
    <r>
      <rPr>
        <sz val="11"/>
        <rFont val="Calibri"/>
        <family val="2"/>
        <scheme val="minor"/>
      </rPr>
      <t>Source:</t>
    </r>
    <r>
      <rPr>
        <u/>
        <sz val="11"/>
        <color theme="10"/>
        <rFont val="Calibri"/>
        <family val="2"/>
        <scheme val="minor"/>
      </rPr>
      <t xml:space="preserve"> Fiches pratiques pour la préparation des doses à administrer (PDA) en établissements médico-sociaux - ARS PACA</t>
    </r>
  </si>
  <si>
    <t>Q1.1</t>
  </si>
  <si>
    <t>Q1.2</t>
  </si>
  <si>
    <t>Q1.3</t>
  </si>
  <si>
    <t>Q1.4</t>
  </si>
  <si>
    <t>Q1.5</t>
  </si>
  <si>
    <t>Q1.6</t>
  </si>
  <si>
    <t>Q1.7</t>
  </si>
  <si>
    <t>Q1.8</t>
  </si>
  <si>
    <t>Q1.9</t>
  </si>
  <si>
    <t>Q1.10</t>
  </si>
  <si>
    <t>Q1.11</t>
  </si>
  <si>
    <t>Q1.12</t>
  </si>
  <si>
    <t>Q1.13</t>
  </si>
  <si>
    <t>Q1.14</t>
  </si>
  <si>
    <t>Q1.15</t>
  </si>
  <si>
    <t>Q1.16</t>
  </si>
  <si>
    <t>Q1.17</t>
  </si>
  <si>
    <t>Q1.18</t>
  </si>
  <si>
    <t>Q1.19</t>
  </si>
  <si>
    <t>Q1.20</t>
  </si>
  <si>
    <t>Q1.21</t>
  </si>
  <si>
    <t>Q1.22</t>
  </si>
  <si>
    <t>Q1.23</t>
  </si>
  <si>
    <t>Q1.24</t>
  </si>
  <si>
    <t>Q1.25</t>
  </si>
  <si>
    <t>Q1.26</t>
  </si>
  <si>
    <t>Q1.27</t>
  </si>
  <si>
    <t>Q1.28</t>
  </si>
  <si>
    <t>Q1.29</t>
  </si>
  <si>
    <t>Q1.30</t>
  </si>
  <si>
    <t>Q1.31</t>
  </si>
  <si>
    <t>Q1.32</t>
  </si>
  <si>
    <t>Q1.33</t>
  </si>
  <si>
    <t>Q1.34</t>
  </si>
  <si>
    <t>Q1.35</t>
  </si>
  <si>
    <t>Q1.36</t>
  </si>
  <si>
    <t>Q1.37</t>
  </si>
  <si>
    <t>Q1.38</t>
  </si>
  <si>
    <t>Q1.39</t>
  </si>
  <si>
    <t>Q1.40</t>
  </si>
  <si>
    <t>Q1.41</t>
  </si>
  <si>
    <t>Q1.42</t>
  </si>
  <si>
    <t>Q1.43</t>
  </si>
  <si>
    <t>Q1.44</t>
  </si>
  <si>
    <t>Q1.45</t>
  </si>
  <si>
    <t>Q1.46</t>
  </si>
  <si>
    <t>Q1.47</t>
  </si>
  <si>
    <t>Q1.48</t>
  </si>
  <si>
    <t>Q1.49</t>
  </si>
  <si>
    <t>Q1.50</t>
  </si>
  <si>
    <t>Q1.51</t>
  </si>
  <si>
    <t>Q1.52</t>
  </si>
  <si>
    <t>Q1.53</t>
  </si>
  <si>
    <t>Q1.54</t>
  </si>
  <si>
    <t>Q1.55</t>
  </si>
  <si>
    <t>Q1.56</t>
  </si>
  <si>
    <t>Q1.57</t>
  </si>
  <si>
    <t>Q1.58</t>
  </si>
  <si>
    <t>Q1.59</t>
  </si>
  <si>
    <t>Q1.60</t>
  </si>
  <si>
    <t>Q1.61</t>
  </si>
  <si>
    <t>Q1.62</t>
  </si>
  <si>
    <t>Q1.63</t>
  </si>
  <si>
    <t>Q1.64</t>
  </si>
  <si>
    <t>Q1.65</t>
  </si>
  <si>
    <t>Q2.1</t>
  </si>
  <si>
    <t>Q2.2</t>
  </si>
  <si>
    <t>Q2.3</t>
  </si>
  <si>
    <t>Q2.4</t>
  </si>
  <si>
    <t>Q2.5</t>
  </si>
  <si>
    <t>Q2.6</t>
  </si>
  <si>
    <t>Q2.7</t>
  </si>
  <si>
    <t>Q2.8</t>
  </si>
  <si>
    <t>Q2.9</t>
  </si>
  <si>
    <t>Q2.10</t>
  </si>
  <si>
    <t>Q2.11</t>
  </si>
  <si>
    <t>Q2.13</t>
  </si>
  <si>
    <t>Q2.14</t>
  </si>
  <si>
    <t>Q2.15</t>
  </si>
  <si>
    <t>Q2.16</t>
  </si>
  <si>
    <t>Q3.1</t>
  </si>
  <si>
    <t>Q3.2</t>
  </si>
  <si>
    <t>Q3.3</t>
  </si>
  <si>
    <t>Q3.4</t>
  </si>
  <si>
    <t>Q3.5</t>
  </si>
  <si>
    <t>Q3.6</t>
  </si>
  <si>
    <t>Q3.7</t>
  </si>
  <si>
    <t>Q3.8</t>
  </si>
  <si>
    <t>Q3.9</t>
  </si>
  <si>
    <t>Q3.10</t>
  </si>
  <si>
    <t>Q3.11</t>
  </si>
  <si>
    <t>Q3.12</t>
  </si>
  <si>
    <t>Q3.13</t>
  </si>
  <si>
    <t>Q3.14</t>
  </si>
  <si>
    <t>Q3.15</t>
  </si>
  <si>
    <t>Q3.16</t>
  </si>
  <si>
    <t>Q3.17</t>
  </si>
  <si>
    <t>Q3.18</t>
  </si>
  <si>
    <t>Q4.1</t>
  </si>
  <si>
    <t>Q4.2</t>
  </si>
  <si>
    <t>Q4.3</t>
  </si>
  <si>
    <t>Q4.4</t>
  </si>
  <si>
    <t>Q4.5</t>
  </si>
  <si>
    <t>Q4.6</t>
  </si>
  <si>
    <t>Q4.7</t>
  </si>
  <si>
    <t>Q4.8</t>
  </si>
  <si>
    <t>Q4.9</t>
  </si>
  <si>
    <t>Q4.10</t>
  </si>
  <si>
    <t>Q4.11</t>
  </si>
  <si>
    <t>Q4.12</t>
  </si>
  <si>
    <t>Q4.13</t>
  </si>
  <si>
    <t>Q4.14</t>
  </si>
  <si>
    <t>Q4.15</t>
  </si>
  <si>
    <t>Q4.16</t>
  </si>
  <si>
    <t>Q4.17</t>
  </si>
  <si>
    <t>Q4.18</t>
  </si>
  <si>
    <t>Q4.19</t>
  </si>
  <si>
    <t>Q5.1</t>
  </si>
  <si>
    <t>Q5.2</t>
  </si>
  <si>
    <t>Q5.3</t>
  </si>
  <si>
    <t>Q5.4</t>
  </si>
  <si>
    <t>Q5.6</t>
  </si>
  <si>
    <t>Q5.7</t>
  </si>
  <si>
    <t>Q5.8</t>
  </si>
  <si>
    <t>Q5.9</t>
  </si>
  <si>
    <t>Q5.10</t>
  </si>
  <si>
    <t>Q5.11</t>
  </si>
  <si>
    <t>Q5.12</t>
  </si>
  <si>
    <t>Q6.1</t>
  </si>
  <si>
    <t>Q6.2</t>
  </si>
  <si>
    <t>Q6.3</t>
  </si>
  <si>
    <t>Q6.4</t>
  </si>
  <si>
    <t>Q6.5</t>
  </si>
  <si>
    <t>Q6.6</t>
  </si>
  <si>
    <t>Q6.7</t>
  </si>
  <si>
    <t>Q6.8</t>
  </si>
  <si>
    <t>Q6.9</t>
  </si>
  <si>
    <t>Q6.10</t>
  </si>
  <si>
    <t>Q6.11</t>
  </si>
  <si>
    <t>Q6.12</t>
  </si>
  <si>
    <t>Q6.13</t>
  </si>
  <si>
    <t>Q6.14</t>
  </si>
  <si>
    <t>Q6.15</t>
  </si>
  <si>
    <t>Q6.16</t>
  </si>
  <si>
    <t>Q6.17</t>
  </si>
  <si>
    <t>Q6.18</t>
  </si>
  <si>
    <t>Q6.19</t>
  </si>
  <si>
    <t>Q6.20</t>
  </si>
  <si>
    <t>Q6.21</t>
  </si>
  <si>
    <t>Q6.22</t>
  </si>
  <si>
    <t>Q6.23</t>
  </si>
  <si>
    <t>Q6.24</t>
  </si>
  <si>
    <t>Q6.25</t>
  </si>
  <si>
    <t>Q6.26</t>
  </si>
  <si>
    <t>Q6.27</t>
  </si>
  <si>
    <t>Q6.28</t>
  </si>
  <si>
    <t>Q6.29</t>
  </si>
  <si>
    <t>Q6.30</t>
  </si>
  <si>
    <t>Q6.31</t>
  </si>
  <si>
    <t>Q6.32</t>
  </si>
  <si>
    <t>Q6.33</t>
  </si>
  <si>
    <t>Q6.34</t>
  </si>
  <si>
    <t>Action à mettre en place</t>
  </si>
  <si>
    <t xml:space="preserve">6c. Gestion des modifications de traitement </t>
  </si>
  <si>
    <t>On appelle "conditionnement intermédiaire", le conditionnement de stockage avant PDA</t>
  </si>
  <si>
    <t>L'utilisation des médicaments à base de levure est à éviter car il existe un risque de rupture de gélule et de contamination de l'automate par les levures</t>
  </si>
  <si>
    <t>Précisions</t>
  </si>
  <si>
    <t>source</t>
  </si>
  <si>
    <t>Q1.66</t>
  </si>
  <si>
    <t>1b. Déconditionnement</t>
  </si>
  <si>
    <t>1c. Cassettes</t>
  </si>
  <si>
    <t>1d. Préparation des doses</t>
  </si>
  <si>
    <t>1f. Contrôles</t>
  </si>
  <si>
    <t>1g. Dispensation</t>
  </si>
  <si>
    <t>1h. Transport</t>
  </si>
  <si>
    <t>1i. Réception et stockage</t>
  </si>
  <si>
    <t xml:space="preserve">1j. Retours </t>
  </si>
  <si>
    <t>Score LOCAUX</t>
  </si>
  <si>
    <t>Score PROCESSUS</t>
  </si>
  <si>
    <t>Score PERSONNEL</t>
  </si>
  <si>
    <t>https://www.cnil.fr/fr/RGDP-le-registre-des-activites-de-traitement</t>
  </si>
  <si>
    <t xml:space="preserve">L’officine de pharmacie a  recours à la messagerie sécurisée lorsqu’elle échange avec d’autres organismes et que ces échanges portent sur des données de santé </t>
  </si>
  <si>
    <t>3a. Généralités</t>
  </si>
  <si>
    <t>3b. Médicaments à risque pour le personnel</t>
  </si>
  <si>
    <t>3c. Médicaments à conditions de conservation particulières</t>
  </si>
  <si>
    <t xml:space="preserve">https://www.cnil.fr/fr/travailler-avec-un-sous-traitant </t>
  </si>
  <si>
    <t>Si la pharmacie a recours à un prestataire, la présence d’une clause RGPD dans la convention qui le lie à l’officine est vérifiée</t>
  </si>
  <si>
    <t>DLU: date limite d'utilisation</t>
  </si>
  <si>
    <t>Q1.67</t>
  </si>
  <si>
    <t>Q1.68</t>
  </si>
  <si>
    <t>Les prescriptions sont retranscrites à l'officine</t>
  </si>
  <si>
    <t>La DLU définie prend systématiquement en compte la stabilité physico-chimique des médicaments</t>
  </si>
  <si>
    <t>Les cassettes sont équipées d’un dessicant pour contrôler l'humidité (ex : gel de silice)</t>
  </si>
  <si>
    <t>Un suivi du remplacement du dessicant pour les médicaments sensibles à l'humidité est mis en place</t>
  </si>
  <si>
    <t>-l’identification du patient ou du résident (nom, prénom, date de naissance, sexe), et sa localisation au sein de l’établissement (unité, chambre,…)</t>
  </si>
  <si>
    <t>-la date et l’heure de production du sachet sont systématiquement tracées à l'officine</t>
  </si>
  <si>
    <t>Les médicaments à conditions de conservation particulières suivantes ne font jamais l'objet d'une PDAA:</t>
  </si>
  <si>
    <t>Source: Fiches pratiques pour la préparation des doses à administrer (PDA) en établissements médico-sociaux - ARS PACA</t>
  </si>
  <si>
    <t>Items</t>
  </si>
  <si>
    <t xml:space="preserve">-une zone de production automatisée dédiée (zone où se trouve l'automate) </t>
  </si>
  <si>
    <t>Voir item DLU ligne 16</t>
  </si>
  <si>
    <t>On entend par "numéro de lot", celui inscrit sur le conditionnement secondaire de la spécialité pharmaceutique (exploitant).</t>
  </si>
  <si>
    <t>Question bonus</t>
  </si>
  <si>
    <t>Informations d'identitovigilance: nom, prénom, sexe, âge ou DDN, nom de l'établissement</t>
  </si>
  <si>
    <t>On entend ici par personnel "habilité", un pharmacien ou un préparateur formé à réaliser la PDAA</t>
  </si>
  <si>
    <t>Cette version a été élaborée sur la base des textes règlementaires en vigueur (Code de santé publique, bonnes pratiques de dispensation des médicaments dans les pharmacies d'officine, ...), des données de la littérature dans le domaine de la PDA et en collaboration avec un groupe de travail composé de pharmaciens d'officine et de représentants de l'URPS pharmaciens.</t>
  </si>
  <si>
    <r>
      <t>Pour actualiser le plan d'actions, cliquer sur une des lignes du plan d'actions, aller dans "</t>
    </r>
    <r>
      <rPr>
        <b/>
        <u/>
        <sz val="11"/>
        <color theme="1"/>
        <rFont val="Calibri"/>
        <family val="2"/>
        <scheme val="minor"/>
      </rPr>
      <t>données</t>
    </r>
    <r>
      <rPr>
        <b/>
        <sz val="11"/>
        <color theme="1"/>
        <rFont val="Calibri"/>
        <family val="2"/>
        <scheme val="minor"/>
      </rPr>
      <t>"  puis dans la catégorie "</t>
    </r>
    <r>
      <rPr>
        <b/>
        <u/>
        <sz val="11"/>
        <color theme="1"/>
        <rFont val="Calibri"/>
        <family val="2"/>
        <scheme val="minor"/>
      </rPr>
      <t>trier et filtrer</t>
    </r>
    <r>
      <rPr>
        <b/>
        <sz val="11"/>
        <color theme="1"/>
        <rFont val="Calibri"/>
        <family val="2"/>
        <scheme val="minor"/>
      </rPr>
      <t>", cliquer sur "</t>
    </r>
    <r>
      <rPr>
        <b/>
        <u/>
        <sz val="11"/>
        <color theme="1"/>
        <rFont val="Calibri"/>
        <family val="2"/>
        <scheme val="minor"/>
      </rPr>
      <t>réappliquer</t>
    </r>
    <r>
      <rPr>
        <b/>
        <sz val="11"/>
        <color theme="1"/>
        <rFont val="Calibri"/>
        <family val="2"/>
        <scheme val="minor"/>
      </rPr>
      <t>"</t>
    </r>
  </si>
  <si>
    <t xml:space="preserve">1a. Prescription </t>
  </si>
  <si>
    <t>Programmée</t>
  </si>
  <si>
    <t>Statut de l'action (programmée, en cours, terminée)</t>
  </si>
  <si>
    <t>En cours</t>
  </si>
  <si>
    <t>Terminée</t>
  </si>
  <si>
    <t>Personnes utiles au renseignement de l'outil</t>
  </si>
  <si>
    <t>-une salle de déconditionnement avec une zone de contrôle</t>
  </si>
  <si>
    <t>Sans objet</t>
  </si>
  <si>
    <t>Q4.20</t>
  </si>
  <si>
    <t>Une salle, plutôt qu'une zone, dédiée au déconditionnement est à privilégier.</t>
  </si>
  <si>
    <t xml:space="preserve">Conformément au Règlement européen sur la protection des données personnelles (RGPD), l’officine de pharmacie tient un registre de traitement des données </t>
  </si>
  <si>
    <t>Les résidents présentant des troubles de la déglutition sont identifiés sur la prescription</t>
  </si>
  <si>
    <t>-les médicaments nécessitant une surveillance particulière (suivi biologique, clinique,...) comme la clozapine, les AVK</t>
  </si>
  <si>
    <t>- les médicaments dont la posologie est variable selon l’état clinique du patient (antalgiques par exemple)</t>
  </si>
  <si>
    <t>réclamation : émise par exemple par l'ESMS</t>
  </si>
  <si>
    <t>Contact</t>
  </si>
  <si>
    <r>
      <t xml:space="preserve">OFFIDOSE </t>
    </r>
    <r>
      <rPr>
        <b/>
        <vertAlign val="superscript"/>
        <sz val="11"/>
        <rFont val="Calibri"/>
        <family val="2"/>
        <scheme val="minor"/>
      </rPr>
      <t>PDA</t>
    </r>
    <r>
      <rPr>
        <b/>
        <sz val="11"/>
        <rFont val="Calibri"/>
        <family val="2"/>
        <scheme val="minor"/>
      </rPr>
      <t xml:space="preserve"> a été développé pour que son remplissage soit le plus simple et intuitif possible : 
Pour chaque item, l'utilisateur choisit les réponses dans le menu déroulant proposé.
Les réponses "oui totalement" sont cotées 1 point, les réponses "oui, partiellement" sont cotées 0,3 point (score maximal 1 point). Certaines questions sont des questions "bonus" et identifiées comme telles en commentaires, elles cotent pour 1,5 point.
Enfin, certains items sont présents à titre pédagogique car ils participent à la sécurisation du processus mais ne rentrent pas dans le calcul du score (questions non cotées): ces items concernent, pour la plupart, uniquement l'établissement médico-social (exemple: question Q1.64)
Les questions de l'outil  sont classées en neufs thèmes (onglets) qui permettent de classer et d'identifier les forces et faiblesses de votre activité de préparation des doses à administrer automatisée à l'officine :
          - un onglet "processus "
          - un onglet "personnel"
          - un onglet "médicament"
          - un onglet "locaux"
          - un onglet "matériel et équipements"
          - un onglet "qualité"
          - un onglet "résultats"
          - un onglet "cartographie"
          - un onglet "plan d'actions"</t>
    </r>
  </si>
  <si>
    <t>1e. Étiquetage des doses préparées</t>
  </si>
  <si>
    <t>3. MÉDICAMENT</t>
  </si>
  <si>
    <t xml:space="preserve">5. MATÉRIEL ET ÉQUIPEMENTS </t>
  </si>
  <si>
    <t>6. QUALITÉ</t>
  </si>
  <si>
    <t>RÉSULTATS - CARTOGRAPHIE</t>
  </si>
  <si>
    <r>
      <t>L'outil OFFIDOSE</t>
    </r>
    <r>
      <rPr>
        <b/>
        <vertAlign val="superscript"/>
        <sz val="11"/>
        <rFont val="Calibri"/>
        <family val="2"/>
        <scheme val="minor"/>
      </rPr>
      <t xml:space="preserve"> PDA </t>
    </r>
    <r>
      <rPr>
        <b/>
        <sz val="11"/>
        <rFont val="Calibri"/>
        <family val="2"/>
        <scheme val="minor"/>
      </rPr>
      <t xml:space="preserve">permet de générer un "plan d'actions type" reprenant tous les items dont le score de maîtrise des risques est faible (code couleur rouge)  ou moyen (code couleur orange) :
Dans cette version, il doit être mis à jour si des changements sont effectués dans le questionnaire en effectuant la manœuvre suivante : cliquer sur une des lignes du plan d'actions, aller dans "données" puis dans la catégorie "trier et filtrer", cliquer sur "réappliquer". 
</t>
    </r>
    <r>
      <rPr>
        <b/>
        <sz val="12"/>
        <rFont val="Calibri"/>
        <family val="2"/>
        <scheme val="minor"/>
      </rPr>
      <t>Cet onglet permet de structurer les actions à mettre en place selon un modèle personnalisé définissant pour chaque action d'amélioration : un pilote, une date d'échéance de réalisation, une échéance et l'état d'avancement des actions retenues.</t>
    </r>
    <r>
      <rPr>
        <b/>
        <sz val="11"/>
        <rFont val="Calibri"/>
        <family val="2"/>
        <scheme val="minor"/>
      </rPr>
      <t xml:space="preserve">
Le plan d'action généré reprend les items non maitrisés ou partiellement maitrisés dans l'ordre du questionnaire.</t>
    </r>
  </si>
  <si>
    <t>Question non cotée</t>
  </si>
  <si>
    <t>(article L.1111-23 CSP)</t>
  </si>
  <si>
    <t>nb de questions cotées</t>
  </si>
  <si>
    <t>Score MÉDICAMENT</t>
  </si>
  <si>
    <t>3 . MÉDICAMENT</t>
  </si>
  <si>
    <t xml:space="preserve">Score MATÉRIEL ET ÉQUIPEMENTS </t>
  </si>
  <si>
    <t>6 . QUALITÉ</t>
  </si>
  <si>
    <t>ARS Bretagne</t>
  </si>
  <si>
    <t>RÉSULTATS</t>
  </si>
  <si>
    <t>Évaluation des moyens pour réaliser l'activité</t>
  </si>
  <si>
    <t>Évaluation des pratiques et système qualité</t>
  </si>
  <si>
    <t>La planification des campagnes de déconditionnement est fixée en fonction de la DLU prédéfinie par le pharmacien</t>
  </si>
  <si>
    <t>L’identification du médicament (nom, dosage, DLU et n° lot) est systématiquement indiqué sur les sachets</t>
  </si>
  <si>
    <t>-la conformité du contenu par rapport à l’étiquetage (nombre de médicaments, forme galénique, couleurs)</t>
  </si>
  <si>
    <t>-la conformité de l'étiquetage du sachet par rapport à la prescription  (identité du patient, DCI, dosage, …)</t>
  </si>
  <si>
    <t>Les médicaments retournés sont identifiés comme non utilisables, et stockés dans une zone dédiée à l'officine.</t>
  </si>
  <si>
    <t>Les préparations retournées font l’objet d’une fiche d’accompagnement précisant le motif du retour.</t>
  </si>
  <si>
    <t>- les traitements urgents/à initier ou administrer rapidement</t>
  </si>
  <si>
    <t>Les sols, murs et surfaces sont lisses et imperméables.</t>
  </si>
  <si>
    <t>Si le préparatoire est utilisé comme local de PDA: lors de la réalisation de la PDA, seule cette activité est réalisée dans la pièce (aucune autre activité n'est réalisée en même temps dans la même pièce).</t>
  </si>
  <si>
    <t>La ventilation est appropriée pour la conservation des médicaments.</t>
  </si>
  <si>
    <t>L'hygrométrie est appropriée pour la conservation des médicaments.</t>
  </si>
  <si>
    <t>La température (15 à 25 °C) est surveillée.</t>
  </si>
  <si>
    <t>Le nettoyage et la désinfection sont effectués de façon régulière et tracée.</t>
  </si>
  <si>
    <t>Les informations sont accessibles et consultables par les seules personnes autorisées pendant toute la durée de leur conservation.</t>
  </si>
  <si>
    <t>L'aspiration est privilégiée pour le nettoyage des canisters ou des zones de l'automate empoussiérées par les particules de médicaments.</t>
  </si>
  <si>
    <t>L’automate et le matériel associé sont nettoyés avec un détergent/désinfectant agréé "contact alimentaire" compatible avec les recommandations du constructeur et les matériaux utilisés.</t>
  </si>
  <si>
    <t>Les fréquences de nettoyage sont adaptées au volume de production de l’automate.</t>
  </si>
  <si>
    <t>Les interfaces existantes avec d'autres logiciels sont  validées par des personnes habilitées préalablement à leur mise en service.</t>
  </si>
  <si>
    <t>La requalification du matériel est effectuée de façon périodique et à chaque intervention majeure.</t>
  </si>
  <si>
    <t>Des maintenances régulières de l'équipement sont planifiées.</t>
  </si>
  <si>
    <t>Qualification: méthode établissant, preuves à l’appui, qu’un élément du matériel ou un procédé
est conçu, installé et fonctionne correctement. Il existe trois types de qualification: installation, opérationnelle, performance.</t>
  </si>
  <si>
    <t>Il existe un système qualité au sein de l'officine.</t>
  </si>
  <si>
    <t>Il existe un système qualité relatif à l'activité de PDA.</t>
  </si>
  <si>
    <t>Un responsable assurance qualité est désigné au sein du personnel de l'officine.</t>
  </si>
  <si>
    <t>Les procédures sont revues à une périodicité définie.</t>
  </si>
  <si>
    <t xml:space="preserve">Il existe une fiche de signalement de non conformités de production. </t>
  </si>
  <si>
    <t>La traçabilité des non conformités ou réclamations est mise en place.</t>
  </si>
  <si>
    <t>Des réunions régulières sont organisées pour analyser les non conformités et les réclamations.</t>
  </si>
  <si>
    <t>Des mesures appropriées sont prises pour éviter le renouvellement des défauts identifiés par les non conformités et réclamations.</t>
  </si>
  <si>
    <t>Des indicateurs de non-conformités sont définis et suivis.</t>
  </si>
  <si>
    <t>Il existe une procédure de rappels de lots.</t>
  </si>
  <si>
    <t>Lorsqu'un rappel de lot est effectué, les investigations réalisées et l'identité de la personne les ayant réalisées sont tracées.</t>
  </si>
  <si>
    <t>Il existe une procédure de modification de traitement (hors substitutions).</t>
  </si>
  <si>
    <t xml:space="preserve">Il existe une procédure de gestion des substitutions. </t>
  </si>
  <si>
    <t>Cette procédure prévoit, entre autres,  les substitutions en cas de rupture de stock.</t>
  </si>
  <si>
    <t>Les interventions pharmaceutiques avec le personnel soignant et les prescripteurs font l'objet d'une traçabilité informatique ou sur des documents types.</t>
  </si>
  <si>
    <t>Les documents de production, les protocoles, les registres et tous les autres documents relatifs à la PDA sont archivés et conservés selon les règles en vigueur dans l'officine.</t>
  </si>
  <si>
    <t>- L'officine communique des informations sur le bon usage des médicaments (possibilité d'écrasement des médicaments, date limite d'utilisation des sachets,…).</t>
  </si>
  <si>
    <t>Une auto-évaluation est mise en œuvre pour s’assurer de la qualité du circuit et de l’organisation mise en place.</t>
  </si>
  <si>
    <t>Les autoévaluations sont tracées et archivées.</t>
  </si>
  <si>
    <t>Les rapports établis à la suite de ces auto-évaluations comprennent les mesures éventuellement prises pour remédier à des dysfonctionnements identifiés.</t>
  </si>
  <si>
    <t>Une liste d'indicateurs de suivi de l'activité est établie.</t>
  </si>
  <si>
    <t>Les indicateurs sont régulièrement suivis.</t>
  </si>
  <si>
    <t xml:space="preserve"> https://www.cnil.fr/fr/declaration/au-037-traitements-des-donnees-de-sante-par-messagerie-securisee  </t>
  </si>
  <si>
    <t>On entend ici par personne "habilitée", un pharmacien ou un préparateur formé à réaliser la PDA.</t>
  </si>
  <si>
    <t>On entend par "paquet scellé", tout paquet opaque au nom d'un seul patient dont la fermeture est telle que le destinataire puisse s'assurer qu'il n'a pas pu être ouvert par un tiers.</t>
  </si>
  <si>
    <t>Un bon de livraison est systématiquement retourné à la pharmacie après le contrôle.</t>
  </si>
  <si>
    <t>Ce contrôle est tracé.</t>
  </si>
  <si>
    <t>Un contrôle de la livraison des médicaments est effectué à réception au niveau de l'ESMS.</t>
  </si>
  <si>
    <t>La date et l'heure de production des sachets est transmise à l'ESMS lors de la livraison.</t>
  </si>
  <si>
    <t>Le transport s'effectue dans des contenants sécurisés protégeant les sachets/piluliers de toute dégradation.</t>
  </si>
  <si>
    <t>Les paquets livrés portent le nom et l'adresse du résident (nom de l'établissement, numéro de chambre).</t>
  </si>
  <si>
    <t xml:space="preserve">Les commandes de médicaments sont livrées en paquets scellés. </t>
  </si>
  <si>
    <t>Les délivrances effectuées sont inscrites sur les ordonnances originales.</t>
  </si>
  <si>
    <t>Les médicaments délivrés sont inscrits à l’ordonnancier au moment de la délivrance.</t>
  </si>
  <si>
    <t>Le DP est systématiquement alimenté lors de la dispensation.</t>
  </si>
  <si>
    <t>La dispensation s'effectue avec des conseils sur le bon usage du médicament.</t>
  </si>
  <si>
    <t>L'intervention pharmaceutique est tracée.</t>
  </si>
  <si>
    <t>Le pharmacien a accès aux données clinico-biologiques du patient autant que de besoin.</t>
  </si>
  <si>
    <t xml:space="preserve">Chaque prescription fait l'objet d'une analyse pharmaceutique. </t>
  </si>
  <si>
    <t>Le ou les contrôles réalisés par le pharmacien est/sont tracé(s).</t>
  </si>
  <si>
    <t>La traçabilité des contrôles comprend: l'identité du contrôleur, ce qu'il a contrôlé et la date à laquelle le contrôle a eu lieu.</t>
  </si>
  <si>
    <t>Les contrôles réalisés lors de la PDA sont tracés.</t>
  </si>
  <si>
    <t>La PDA est systématiquement réalisée par un pharmacien ou un préparateur en pharmacie (sous contrôle effectif du pharmacien).</t>
  </si>
  <si>
    <t>La PDA est réalisée par du personnel habilité par le pharmacien titulaire.</t>
  </si>
  <si>
    <t>Les missions liées à l'activité de PDA font l'objet d'une fiche de poste.</t>
  </si>
  <si>
    <t>Chaque formation relative à cette activité est systématiquement enregistrée et évaluée.</t>
  </si>
  <si>
    <t>Le personnel a accès à toute la documentation nécessaire relative à son activité.</t>
  </si>
  <si>
    <t>La formation continue du personnel est organisée.</t>
  </si>
  <si>
    <t>Le personnel en charge de la PDAA a suivi une formation appropriée pour l'exécution des opérations de cette activité.</t>
  </si>
  <si>
    <t xml:space="preserve">Les règles « d’hygiène au préparatoire » sont appliquées. </t>
  </si>
  <si>
    <t>Le lavage simple des mains ou leur friction avec des SHA (Solution Hydro-Alcoolique) selon le protocole en vigueur est systématiquement réalisé avant la production.</t>
  </si>
  <si>
    <t>Il n'y a aucune boisson ou denrée alimentaire dans les zones dédiées à la PDA.</t>
  </si>
  <si>
    <t>En post-production, un lavage simple des mains est effectué pour enlever les résidus chimiques.</t>
  </si>
  <si>
    <t>- une charlotte lors du déconditionnement ou de la manipulation des médicaments hors conditionnement primaire</t>
  </si>
  <si>
    <t>La PDAA s’effectue dans un ou plusieurs locaux ou zones dédiés au sein de l'officine réservés à cet usage.</t>
  </si>
  <si>
    <t>L’accès au local dédié à la PDA est limité aux personnes autorisées.</t>
  </si>
  <si>
    <t>L'organisation et la taille des locaux permettent un déroulement ordonné et sans interruption des activités.</t>
  </si>
  <si>
    <r>
      <t>OFFIDOSE</t>
    </r>
    <r>
      <rPr>
        <b/>
        <vertAlign val="superscript"/>
        <sz val="16"/>
        <color theme="0"/>
        <rFont val="Calibri"/>
        <family val="2"/>
        <scheme val="minor"/>
      </rPr>
      <t xml:space="preserve"> PDA : </t>
    </r>
    <r>
      <rPr>
        <b/>
        <sz val="16"/>
        <color theme="0"/>
        <rFont val="Calibri"/>
        <family val="2"/>
        <scheme val="minor"/>
      </rPr>
      <t>OUTIL D'AUTODIAGNOSTIC LIÉ À L'ACTIVITÉ DE PRÉPARATION DES DOSES À ADMINISTRER (PDA) AUTOMATISÉE</t>
    </r>
  </si>
  <si>
    <r>
      <t xml:space="preserve">Les résultats de l'auto-évaluation sont représentés sous forme de:
           </t>
    </r>
    <r>
      <rPr>
        <b/>
        <sz val="11"/>
        <color theme="0"/>
        <rFont val="Calibri"/>
        <family val="2"/>
        <scheme val="minor"/>
      </rPr>
      <t xml:space="preserve"> '</t>
    </r>
    <r>
      <rPr>
        <b/>
        <sz val="11"/>
        <rFont val="Calibri"/>
        <family val="2"/>
        <scheme val="minor"/>
      </rPr>
      <t xml:space="preserve">- Tableau des scores de maîtrise des risques obtenus par thématique
           </t>
    </r>
    <r>
      <rPr>
        <b/>
        <sz val="11"/>
        <color theme="0"/>
        <rFont val="Calibri"/>
        <family val="2"/>
        <scheme val="minor"/>
      </rPr>
      <t xml:space="preserve"> '</t>
    </r>
    <r>
      <rPr>
        <b/>
        <sz val="11"/>
        <rFont val="Calibri"/>
        <family val="2"/>
        <scheme val="minor"/>
      </rPr>
      <t xml:space="preserve">- Radar des 6 axes de sécurisation 
            </t>
    </r>
    <r>
      <rPr>
        <b/>
        <sz val="11"/>
        <color theme="0"/>
        <rFont val="Calibri"/>
        <family val="2"/>
        <scheme val="minor"/>
      </rPr>
      <t>'</t>
    </r>
    <r>
      <rPr>
        <b/>
        <sz val="11"/>
        <rFont val="Calibri"/>
        <family val="2"/>
        <scheme val="minor"/>
      </rPr>
      <t xml:space="preserve">- Cartographie des axes et sous-axes
Ces résultats permettent d'objectiver les points forts de la sécurisation de la préparation des doses à administrer et les axes potentiels d'amélioration.
Dans l'onglet "Résultats" et l'onglet "Cartographie", un score de maitrise des risques est calculé en fonction des réponses apportées au questionnaire. 
Les jeux de couleurs varient selon l'échelle suivante :
           - 0% à 50% : rouge
           - 50% à 80% : orange 
           - 80% à 100% : vert                                                                                                                                                                                                                               Cartographie
     </t>
    </r>
  </si>
  <si>
    <t>https://base-donnees-publique.medicaments.gouv.fr/</t>
  </si>
  <si>
    <t xml:space="preserve">https://base-donnees-publique.medicaments.gouv.fr/ </t>
  </si>
  <si>
    <r>
      <t xml:space="preserve">
La sécurisation de la préparation des doses à administrer (PDA) automatisée à l'officine est un projet régional de l’ARS IDF. Il s'inscrit dans la suite du chantier régional mené antérieurement sur l’automatisation du circuit du médicament dans les établissements de santé et les EHPAD avec PUI. 
Pour ce faire, l’ARS IDF s’est appuyée sur un groupe de travail régional  composé de pharmaciens titulaires d’officines réalisant déjà la PDAA, de représentants de l’URPS Pharmaciens et l’OMEDIT IDF (Observatoire du médicament, des dispositifs médicaux et de l’innovation thérapeutique).
L'ARS met ainsi à disposition OFFIDOSE</t>
    </r>
    <r>
      <rPr>
        <b/>
        <vertAlign val="superscript"/>
        <sz val="11"/>
        <color theme="1"/>
        <rFont val="Calibri"/>
        <family val="2"/>
        <scheme val="minor"/>
      </rPr>
      <t xml:space="preserve"> PDA</t>
    </r>
    <r>
      <rPr>
        <b/>
        <sz val="11"/>
        <color theme="1"/>
        <rFont val="Calibri"/>
        <family val="2"/>
        <scheme val="minor"/>
      </rPr>
      <t xml:space="preserve">, un outil de diagnostic sous la forme d'un questionnaire simple à remplir par votre équipe qui a pour objectifs :
- de dresser un état des lieux sur la réalisation de votre activité de préparation des doses à administrer automatisée (PDAA),
- d'identifier les axes de progrès qui permettront d'élaborer un plan d'actions afin d'améliorer la qualité de votre activité de PDAA.
NB: Le renseignement du questionnaire nécessite un temps d'environ 1h30.
</t>
    </r>
  </si>
  <si>
    <r>
      <t xml:space="preserve">
Afin d'assurer un remplissage de l'outil, exhaustif et efficient, il est fortement conseillé que les personnes ayant les qualités suivantes soient présentes pour remplir OFFIDOSE</t>
    </r>
    <r>
      <rPr>
        <b/>
        <vertAlign val="superscript"/>
        <sz val="11"/>
        <rFont val="Calibri"/>
        <family val="2"/>
        <scheme val="minor"/>
      </rPr>
      <t xml:space="preserve"> PDA</t>
    </r>
    <r>
      <rPr>
        <b/>
        <sz val="11"/>
        <rFont val="Calibri"/>
        <family val="2"/>
        <scheme val="minor"/>
      </rPr>
      <t xml:space="preserve"> : 
- Le(s) pharmacien(s) titulaire(s) de l'officine  </t>
    </r>
  </si>
  <si>
    <r>
      <t xml:space="preserve">Les utilisateurs sont invités à contacter l'adresse email suivante en cas de question sur l'outil :        </t>
    </r>
    <r>
      <rPr>
        <b/>
        <sz val="11"/>
        <color rgb="FF0070C0"/>
        <rFont val="Calibri"/>
        <family val="2"/>
        <scheme val="minor"/>
      </rPr>
      <t>ars-idf-officines@ars.sante.fr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</si>
</sst>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C]General"/>
  </numFmts>
  <fonts count="36" x14ac:knownFonts="1">
    <font>
      <sz val="11"/>
      <color theme="1"/>
      <name val="Calibri"/>
      <family val="2"/>
      <scheme val="minor"/>
    </font>
    <font>
      <i/>
      <sz val="11"/>
      <color theme="1"/>
      <name val="Calibri"/>
      <family val="2"/>
      <scheme val="minor"/>
    </font>
    <font>
      <b/>
      <sz val="11"/>
      <color theme="1"/>
      <name val="Calibri"/>
      <family val="2"/>
      <scheme val="minor"/>
    </font>
    <font>
      <sz val="11"/>
      <color rgb="FF7030A0"/>
      <name val="Calibri"/>
      <family val="2"/>
      <scheme val="minor"/>
    </font>
    <font>
      <b/>
      <sz val="11"/>
      <color theme="0"/>
      <name val="Calibri"/>
      <family val="2"/>
      <scheme val="minor"/>
    </font>
    <font>
      <sz val="12"/>
      <name val="Calibri"/>
      <family val="2"/>
      <scheme val="minor"/>
    </font>
    <font>
      <sz val="11"/>
      <color theme="0"/>
      <name val="Calibri"/>
      <family val="2"/>
      <scheme val="minor"/>
    </font>
    <font>
      <b/>
      <sz val="11"/>
      <name val="Calibri"/>
      <family val="2"/>
      <scheme val="minor"/>
    </font>
    <font>
      <sz val="11"/>
      <name val="Calibri"/>
      <family val="2"/>
      <scheme val="minor"/>
    </font>
    <font>
      <b/>
      <sz val="11"/>
      <color rgb="FFFF5050"/>
      <name val="Calibri"/>
      <family val="2"/>
      <scheme val="minor"/>
    </font>
    <font>
      <b/>
      <sz val="14"/>
      <color theme="0"/>
      <name val="Calibri"/>
      <family val="2"/>
      <scheme val="minor"/>
    </font>
    <font>
      <sz val="18"/>
      <color rgb="FFFF0000"/>
      <name val="Calibri"/>
      <family val="2"/>
      <scheme val="minor"/>
    </font>
    <font>
      <sz val="11"/>
      <color rgb="FFFF0000"/>
      <name val="Calibri"/>
      <family val="2"/>
      <scheme val="minor"/>
    </font>
    <font>
      <b/>
      <sz val="11"/>
      <color rgb="FF7030A0"/>
      <name val="Calibri"/>
      <family val="2"/>
      <scheme val="minor"/>
    </font>
    <font>
      <b/>
      <u/>
      <sz val="11"/>
      <color theme="1"/>
      <name val="Calibri"/>
      <family val="2"/>
      <scheme val="minor"/>
    </font>
    <font>
      <b/>
      <sz val="16"/>
      <color theme="0"/>
      <name val="Calibri"/>
      <family val="2"/>
      <scheme val="minor"/>
    </font>
    <font>
      <sz val="11"/>
      <color rgb="FF000000"/>
      <name val="Calibri"/>
      <family val="2"/>
      <charset val="1"/>
    </font>
    <font>
      <sz val="11"/>
      <color rgb="FF000000"/>
      <name val="Calibri"/>
      <family val="2"/>
    </font>
    <font>
      <sz val="11"/>
      <color rgb="FF00B050"/>
      <name val="Calibri"/>
      <family val="2"/>
      <scheme val="minor"/>
    </font>
    <font>
      <sz val="11"/>
      <color rgb="FFF20000"/>
      <name val="Calibri"/>
      <family val="2"/>
      <scheme val="minor"/>
    </font>
    <font>
      <b/>
      <i/>
      <sz val="11"/>
      <color theme="1"/>
      <name val="Calibri"/>
      <family val="2"/>
      <scheme val="minor"/>
    </font>
    <font>
      <b/>
      <sz val="11"/>
      <color rgb="FF00B050"/>
      <name val="Calibri"/>
      <family val="2"/>
      <scheme val="minor"/>
    </font>
    <font>
      <sz val="11"/>
      <color rgb="FFFC4A4A"/>
      <name val="Calibri"/>
      <family val="2"/>
      <scheme val="minor"/>
    </font>
    <font>
      <u/>
      <sz val="11"/>
      <color theme="10"/>
      <name val="Calibri"/>
      <family val="2"/>
      <scheme val="minor"/>
    </font>
    <font>
      <u/>
      <sz val="11"/>
      <color rgb="FF0000FF"/>
      <name val="Calibri"/>
      <family val="2"/>
      <scheme val="minor"/>
    </font>
    <font>
      <b/>
      <sz val="12"/>
      <color theme="0"/>
      <name val="Calibri"/>
      <family val="2"/>
      <scheme val="minor"/>
    </font>
    <font>
      <b/>
      <vertAlign val="superscript"/>
      <sz val="11"/>
      <color theme="1"/>
      <name val="Calibri"/>
      <family val="2"/>
      <scheme val="minor"/>
    </font>
    <font>
      <b/>
      <vertAlign val="superscript"/>
      <sz val="11"/>
      <name val="Calibri"/>
      <family val="2"/>
      <scheme val="minor"/>
    </font>
    <font>
      <b/>
      <sz val="14"/>
      <name val="Calibri"/>
      <family val="2"/>
      <scheme val="minor"/>
    </font>
    <font>
      <b/>
      <vertAlign val="superscript"/>
      <sz val="16"/>
      <color theme="0"/>
      <name val="Calibri"/>
      <family val="2"/>
      <scheme val="minor"/>
    </font>
    <font>
      <sz val="14"/>
      <color theme="0"/>
      <name val="Calibri"/>
      <family val="2"/>
      <scheme val="minor"/>
    </font>
    <font>
      <sz val="14"/>
      <color theme="1"/>
      <name val="Calibri"/>
      <family val="2"/>
      <scheme val="minor"/>
    </font>
    <font>
      <b/>
      <sz val="20"/>
      <color theme="0"/>
      <name val="Calibri"/>
      <family val="2"/>
      <scheme val="minor"/>
    </font>
    <font>
      <b/>
      <i/>
      <sz val="14"/>
      <color theme="1"/>
      <name val="Calibri"/>
      <family val="2"/>
      <scheme val="minor"/>
    </font>
    <font>
      <b/>
      <sz val="12"/>
      <name val="Calibri"/>
      <family val="2"/>
      <scheme val="minor"/>
    </font>
    <font>
      <b/>
      <sz val="11"/>
      <color rgb="FF0070C0"/>
      <name val="Calibri"/>
      <family val="2"/>
      <scheme val="minor"/>
    </font>
  </fonts>
  <fills count="34">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FF7C80"/>
        <bgColor indexed="64"/>
      </patternFill>
    </fill>
    <fill>
      <patternFill patternType="solid">
        <fgColor rgb="FFFFB9BB"/>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249977111117893"/>
        <bgColor indexed="64"/>
      </patternFill>
    </fill>
    <fill>
      <patternFill patternType="solid">
        <fgColor rgb="FF002060"/>
        <bgColor indexed="64"/>
      </patternFill>
    </fill>
    <fill>
      <patternFill patternType="solid">
        <fgColor rgb="FF0070C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FF0000"/>
        <bgColor indexed="64"/>
      </patternFill>
    </fill>
    <fill>
      <patternFill patternType="solid">
        <fgColor rgb="FF00B050"/>
        <bgColor indexed="64"/>
      </patternFill>
    </fill>
    <fill>
      <patternFill patternType="solid">
        <fgColor rgb="FF2B25AB"/>
        <bgColor indexed="64"/>
      </patternFill>
    </fill>
    <fill>
      <patternFill patternType="solid">
        <fgColor rgb="FFD9D6FE"/>
        <bgColor indexed="64"/>
      </patternFill>
    </fill>
    <fill>
      <patternFill patternType="solid">
        <fgColor rgb="FFEAE8FE"/>
        <bgColor indexed="64"/>
      </patternFill>
    </fill>
    <fill>
      <patternFill patternType="solid">
        <fgColor theme="7" tint="-0.499984740745262"/>
        <bgColor indexed="64"/>
      </patternFill>
    </fill>
    <fill>
      <patternFill patternType="solid">
        <fgColor rgb="FF0010A4"/>
        <bgColor indexed="64"/>
      </patternFill>
    </fill>
    <fill>
      <patternFill patternType="solid">
        <fgColor rgb="FFF7F7F7"/>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4">
    <xf numFmtId="0" fontId="0" fillId="0" borderId="0"/>
    <xf numFmtId="0" fontId="16" fillId="0" borderId="0"/>
    <xf numFmtId="164" fontId="17" fillId="0" borderId="0" applyBorder="0" applyProtection="0"/>
    <xf numFmtId="0" fontId="23" fillId="0" borderId="0" applyNumberFormat="0" applyFill="0" applyBorder="0" applyAlignment="0" applyProtection="0"/>
  </cellStyleXfs>
  <cellXfs count="458">
    <xf numFmtId="0" fontId="0" fillId="0" borderId="0" xfId="0"/>
    <xf numFmtId="0" fontId="0" fillId="0" borderId="0" xfId="0" applyAlignment="1">
      <alignment horizontal="center" vertical="center"/>
    </xf>
    <xf numFmtId="0" fontId="2" fillId="0" borderId="0" xfId="0" applyFont="1"/>
    <xf numFmtId="0" fontId="0" fillId="0" borderId="0" xfId="0" applyFont="1"/>
    <xf numFmtId="0" fontId="0" fillId="9" borderId="3" xfId="0" applyFill="1" applyBorder="1"/>
    <xf numFmtId="0" fontId="0" fillId="8" borderId="3" xfId="0" applyFill="1" applyBorder="1"/>
    <xf numFmtId="0" fontId="0" fillId="10" borderId="3" xfId="0" applyFill="1" applyBorder="1"/>
    <xf numFmtId="0" fontId="0" fillId="7" borderId="3" xfId="0" applyFill="1" applyBorder="1"/>
    <xf numFmtId="0" fontId="0" fillId="2" borderId="0" xfId="0" applyFill="1"/>
    <xf numFmtId="0" fontId="0" fillId="4" borderId="3" xfId="0" applyFill="1" applyBorder="1"/>
    <xf numFmtId="0" fontId="0" fillId="6" borderId="0" xfId="0" applyFill="1"/>
    <xf numFmtId="0" fontId="0" fillId="5" borderId="0" xfId="0" applyFill="1"/>
    <xf numFmtId="0" fontId="0" fillId="3" borderId="0" xfId="0" applyFill="1"/>
    <xf numFmtId="0" fontId="0" fillId="7" borderId="0" xfId="0" applyFill="1"/>
    <xf numFmtId="0" fontId="6" fillId="13" borderId="3" xfId="0" applyFont="1" applyFill="1" applyBorder="1"/>
    <xf numFmtId="0" fontId="0" fillId="14" borderId="3" xfId="0" applyFill="1" applyBorder="1"/>
    <xf numFmtId="0" fontId="0" fillId="14" borderId="7" xfId="0" applyFill="1" applyBorder="1"/>
    <xf numFmtId="0" fontId="0" fillId="0" borderId="0" xfId="0" applyBorder="1"/>
    <xf numFmtId="0" fontId="8" fillId="15" borderId="11" xfId="0" applyFont="1" applyFill="1" applyBorder="1"/>
    <xf numFmtId="0" fontId="0" fillId="0" borderId="0" xfId="0" applyFont="1" applyBorder="1"/>
    <xf numFmtId="0" fontId="0" fillId="0" borderId="14" xfId="0" applyFont="1" applyBorder="1"/>
    <xf numFmtId="0" fontId="0" fillId="11" borderId="0" xfId="0" applyFill="1" applyBorder="1"/>
    <xf numFmtId="0" fontId="0" fillId="0" borderId="12" xfId="0" applyBorder="1"/>
    <xf numFmtId="0" fontId="0" fillId="0" borderId="0" xfId="0" applyFill="1" applyBorder="1"/>
    <xf numFmtId="0" fontId="0" fillId="0" borderId="0" xfId="0" applyFill="1"/>
    <xf numFmtId="0" fontId="8" fillId="0" borderId="0" xfId="0" applyFont="1" applyFill="1" applyBorder="1"/>
    <xf numFmtId="0" fontId="6" fillId="0" borderId="0" xfId="0" applyFont="1" applyFill="1" applyBorder="1"/>
    <xf numFmtId="0" fontId="0" fillId="0" borderId="0" xfId="0" applyFont="1" applyFill="1" applyBorder="1"/>
    <xf numFmtId="0" fontId="0" fillId="0" borderId="0" xfId="0" applyFill="1" applyBorder="1" applyProtection="1">
      <protection locked="0"/>
    </xf>
    <xf numFmtId="0" fontId="0" fillId="0" borderId="4" xfId="0" applyBorder="1" applyProtection="1">
      <protection locked="0"/>
    </xf>
    <xf numFmtId="0" fontId="0" fillId="0" borderId="0" xfId="0" applyProtection="1"/>
    <xf numFmtId="0" fontId="0" fillId="0" borderId="0" xfId="0" applyFill="1" applyBorder="1" applyProtection="1"/>
    <xf numFmtId="0" fontId="2" fillId="0" borderId="0" xfId="0" applyFont="1" applyFill="1" applyBorder="1" applyProtection="1"/>
    <xf numFmtId="0" fontId="0" fillId="0" borderId="0" xfId="0" applyBorder="1" applyProtection="1">
      <protection locked="0"/>
    </xf>
    <xf numFmtId="0" fontId="6" fillId="13" borderId="0" xfId="0" applyFont="1" applyFill="1" applyBorder="1"/>
    <xf numFmtId="0" fontId="4" fillId="0" borderId="0" xfId="0" applyFont="1" applyFill="1" applyBorder="1" applyAlignment="1">
      <alignment horizontal="center" vertical="center"/>
    </xf>
    <xf numFmtId="0" fontId="6" fillId="13" borderId="7" xfId="0" applyFont="1" applyFill="1" applyBorder="1"/>
    <xf numFmtId="0" fontId="0" fillId="0" borderId="0" xfId="0" quotePrefix="1" applyFill="1" applyBorder="1"/>
    <xf numFmtId="0" fontId="0" fillId="0" borderId="0" xfId="0" applyBorder="1" applyAlignment="1" applyProtection="1">
      <alignment vertical="center" wrapText="1"/>
    </xf>
    <xf numFmtId="0" fontId="0" fillId="0" borderId="0" xfId="0" applyAlignment="1" applyProtection="1">
      <alignment vertical="center" wrapText="1"/>
    </xf>
    <xf numFmtId="0" fontId="0" fillId="0" borderId="0"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Alignment="1" applyProtection="1">
      <alignment wrapText="1"/>
      <protection locked="0"/>
    </xf>
    <xf numFmtId="0" fontId="9" fillId="0" borderId="0" xfId="0" applyFont="1" applyFill="1"/>
    <xf numFmtId="0" fontId="6" fillId="0" borderId="12" xfId="0" applyFont="1" applyFill="1" applyBorder="1" applyAlignment="1" applyProtection="1">
      <alignment horizontal="center" vertical="center"/>
      <protection locked="0"/>
    </xf>
    <xf numFmtId="0" fontId="0" fillId="16" borderId="0" xfId="0" applyFill="1" applyBorder="1" applyAlignment="1">
      <alignment horizontal="center"/>
    </xf>
    <xf numFmtId="9" fontId="0" fillId="0" borderId="0" xfId="0" applyNumberFormat="1" applyBorder="1"/>
    <xf numFmtId="0" fontId="2" fillId="16" borderId="2" xfId="0" applyFont="1" applyFill="1" applyBorder="1" applyAlignment="1">
      <alignment horizontal="center"/>
    </xf>
    <xf numFmtId="0" fontId="2" fillId="16" borderId="15" xfId="0" applyFont="1" applyFill="1" applyBorder="1" applyAlignment="1">
      <alignment horizontal="center"/>
    </xf>
    <xf numFmtId="0" fontId="14" fillId="0" borderId="10" xfId="0" applyFont="1" applyBorder="1"/>
    <xf numFmtId="0" fontId="0" fillId="0" borderId="23" xfId="0" applyBorder="1"/>
    <xf numFmtId="0" fontId="0" fillId="0" borderId="24" xfId="0" applyBorder="1"/>
    <xf numFmtId="0" fontId="0" fillId="0" borderId="13" xfId="0" applyBorder="1"/>
    <xf numFmtId="0" fontId="0" fillId="0" borderId="25" xfId="0" applyBorder="1"/>
    <xf numFmtId="0" fontId="14" fillId="0" borderId="8" xfId="0" applyFont="1" applyBorder="1"/>
    <xf numFmtId="0" fontId="0" fillId="0" borderId="22" xfId="0" applyBorder="1"/>
    <xf numFmtId="0" fontId="0" fillId="25" borderId="24" xfId="0" applyFill="1" applyBorder="1"/>
    <xf numFmtId="0" fontId="0" fillId="21" borderId="24" xfId="0" applyFill="1" applyBorder="1"/>
    <xf numFmtId="0" fontId="8" fillId="26" borderId="25" xfId="0" applyFont="1" applyFill="1" applyBorder="1"/>
    <xf numFmtId="0" fontId="0" fillId="0" borderId="0" xfId="0" applyAlignment="1">
      <alignment horizontal="center"/>
    </xf>
    <xf numFmtId="0" fontId="2" fillId="11" borderId="15" xfId="0" applyFont="1" applyFill="1" applyBorder="1" applyAlignment="1">
      <alignment horizontal="center" vertical="center"/>
    </xf>
    <xf numFmtId="0" fontId="0" fillId="16" borderId="15" xfId="0" applyFill="1" applyBorder="1" applyAlignment="1">
      <alignment horizontal="left" vertical="center"/>
    </xf>
    <xf numFmtId="0" fontId="0" fillId="0" borderId="0" xfId="0"/>
    <xf numFmtId="0" fontId="8" fillId="15" borderId="0" xfId="0" applyFont="1" applyFill="1"/>
    <xf numFmtId="0" fontId="0" fillId="0" borderId="0" xfId="0" applyBorder="1"/>
    <xf numFmtId="0" fontId="0" fillId="0" borderId="0" xfId="0" applyFont="1" applyBorder="1"/>
    <xf numFmtId="0" fontId="0" fillId="0" borderId="0" xfId="0" applyFill="1" applyBorder="1"/>
    <xf numFmtId="0" fontId="8" fillId="0" borderId="0" xfId="0" applyFont="1" applyFill="1" applyBorder="1"/>
    <xf numFmtId="0" fontId="8" fillId="0" borderId="0" xfId="0" applyFont="1" applyFill="1" applyBorder="1" applyAlignment="1">
      <alignment wrapText="1"/>
    </xf>
    <xf numFmtId="0" fontId="0" fillId="0" borderId="0" xfId="0" applyFont="1" applyFill="1" applyBorder="1"/>
    <xf numFmtId="9" fontId="0" fillId="0" borderId="26" xfId="0" applyNumberFormat="1" applyFill="1" applyBorder="1" applyAlignment="1">
      <alignment horizontal="center"/>
    </xf>
    <xf numFmtId="9" fontId="0" fillId="0" borderId="27" xfId="0" applyNumberFormat="1" applyFill="1" applyBorder="1" applyAlignment="1">
      <alignment horizontal="center"/>
    </xf>
    <xf numFmtId="9" fontId="0" fillId="0" borderId="29" xfId="0" applyNumberFormat="1" applyFill="1" applyBorder="1" applyAlignment="1">
      <alignment horizontal="center"/>
    </xf>
    <xf numFmtId="9" fontId="0" fillId="0" borderId="15" xfId="0" applyNumberFormat="1" applyFill="1" applyBorder="1" applyAlignment="1">
      <alignment horizontal="center"/>
    </xf>
    <xf numFmtId="0" fontId="4" fillId="27" borderId="5" xfId="0" applyFont="1" applyFill="1" applyBorder="1" applyAlignment="1" applyProtection="1">
      <alignment horizontal="left" vertical="center"/>
    </xf>
    <xf numFmtId="0" fontId="7" fillId="29" borderId="29" xfId="0" applyFont="1" applyFill="1" applyBorder="1" applyAlignment="1" applyProtection="1">
      <alignment vertical="center" wrapText="1"/>
    </xf>
    <xf numFmtId="0" fontId="7" fillId="29" borderId="26" xfId="0" applyFont="1" applyFill="1" applyBorder="1" applyAlignment="1" applyProtection="1">
      <alignment vertical="center" wrapText="1"/>
    </xf>
    <xf numFmtId="0" fontId="7" fillId="29" borderId="27" xfId="0" applyFont="1" applyFill="1" applyBorder="1" applyAlignment="1" applyProtection="1">
      <alignment vertical="center" wrapText="1"/>
    </xf>
    <xf numFmtId="0" fontId="7" fillId="29" borderId="5" xfId="0" applyFont="1" applyFill="1" applyBorder="1" applyAlignment="1" applyProtection="1">
      <alignment vertical="center" wrapText="1"/>
    </xf>
    <xf numFmtId="0" fontId="7" fillId="29" borderId="17" xfId="0" applyFont="1" applyFill="1" applyBorder="1" applyAlignment="1" applyProtection="1">
      <alignment vertical="center" wrapText="1"/>
    </xf>
    <xf numFmtId="0" fontId="7" fillId="29" borderId="19" xfId="0" applyFont="1" applyFill="1" applyBorder="1" applyAlignment="1" applyProtection="1">
      <alignment vertical="center" wrapText="1"/>
    </xf>
    <xf numFmtId="0" fontId="0" fillId="0" borderId="0" xfId="0" applyFill="1" applyBorder="1" applyAlignment="1">
      <alignment horizontal="center"/>
    </xf>
    <xf numFmtId="0" fontId="0" fillId="22" borderId="1" xfId="0" applyFont="1" applyFill="1" applyBorder="1"/>
    <xf numFmtId="0" fontId="0" fillId="0" borderId="1" xfId="0" applyFont="1" applyFill="1" applyBorder="1" applyAlignment="1" applyProtection="1">
      <alignment horizontal="center"/>
      <protection locked="0"/>
    </xf>
    <xf numFmtId="0" fontId="20" fillId="0" borderId="0" xfId="0" applyFont="1" applyAlignment="1">
      <alignment horizontal="left" vertical="top"/>
    </xf>
    <xf numFmtId="0" fontId="0" fillId="0" borderId="0" xfId="0" applyFont="1" applyBorder="1"/>
    <xf numFmtId="0" fontId="0" fillId="0" borderId="0" xfId="0" applyFont="1" applyFill="1" applyBorder="1"/>
    <xf numFmtId="0" fontId="18" fillId="15" borderId="0" xfId="0" applyFont="1" applyFill="1" applyBorder="1"/>
    <xf numFmtId="0" fontId="18" fillId="0" borderId="0" xfId="0" applyFont="1" applyFill="1" applyBorder="1"/>
    <xf numFmtId="0" fontId="4" fillId="31" borderId="5" xfId="0" applyFont="1" applyFill="1" applyBorder="1" applyAlignment="1" applyProtection="1">
      <alignment horizontal="center" vertical="center"/>
    </xf>
    <xf numFmtId="0" fontId="12" fillId="0" borderId="0" xfId="0" applyFont="1"/>
    <xf numFmtId="0" fontId="12" fillId="0" borderId="0" xfId="0" applyFont="1" applyFill="1" applyBorder="1"/>
    <xf numFmtId="0" fontId="0" fillId="0" borderId="0" xfId="0" applyAlignment="1"/>
    <xf numFmtId="0" fontId="4" fillId="27" borderId="1" xfId="0" applyFont="1" applyFill="1" applyBorder="1" applyAlignment="1" applyProtection="1">
      <alignment horizontal="center" vertical="center"/>
    </xf>
    <xf numFmtId="0" fontId="0" fillId="0" borderId="1" xfId="0" applyBorder="1" applyProtection="1">
      <protection locked="0"/>
    </xf>
    <xf numFmtId="0" fontId="0" fillId="0" borderId="1" xfId="0" applyFill="1" applyBorder="1" applyProtection="1">
      <protection locked="0"/>
    </xf>
    <xf numFmtId="0" fontId="7" fillId="28" borderId="1" xfId="0" applyFont="1" applyFill="1" applyBorder="1" applyAlignment="1" applyProtection="1">
      <alignment vertical="center" wrapText="1"/>
    </xf>
    <xf numFmtId="0" fontId="7" fillId="0" borderId="1" xfId="0" applyFont="1" applyFill="1" applyBorder="1" applyAlignment="1" applyProtection="1">
      <alignment vertical="center" wrapText="1"/>
    </xf>
    <xf numFmtId="0" fontId="0" fillId="11" borderId="1" xfId="0" applyFill="1" applyBorder="1" applyAlignment="1" applyProtection="1">
      <alignment horizontal="left" wrapText="1" indent="4"/>
      <protection locked="0"/>
    </xf>
    <xf numFmtId="0" fontId="0" fillId="11" borderId="1" xfId="0" applyFill="1" applyBorder="1" applyAlignment="1" applyProtection="1">
      <alignment wrapText="1"/>
      <protection locked="0"/>
    </xf>
    <xf numFmtId="9" fontId="2" fillId="0" borderId="1" xfId="0" applyNumberFormat="1" applyFont="1" applyFill="1" applyBorder="1" applyAlignment="1">
      <alignment horizontal="center"/>
    </xf>
    <xf numFmtId="0" fontId="0" fillId="11" borderId="1" xfId="0" applyFill="1" applyBorder="1" applyAlignment="1" applyProtection="1">
      <alignment horizontal="left" indent="6"/>
    </xf>
    <xf numFmtId="0" fontId="0" fillId="11" borderId="1" xfId="0" applyFill="1" applyBorder="1" applyAlignment="1" applyProtection="1">
      <alignment horizontal="left" indent="6"/>
      <protection locked="0"/>
    </xf>
    <xf numFmtId="0" fontId="0" fillId="0" borderId="1" xfId="0" applyFont="1" applyFill="1" applyBorder="1"/>
    <xf numFmtId="0" fontId="0" fillId="0" borderId="1" xfId="0" applyFont="1" applyFill="1" applyBorder="1" applyAlignment="1">
      <alignment horizontal="center"/>
    </xf>
    <xf numFmtId="0" fontId="0" fillId="0" borderId="1" xfId="0" applyFont="1" applyFill="1" applyBorder="1" applyProtection="1">
      <protection locked="0"/>
    </xf>
    <xf numFmtId="0" fontId="0" fillId="0" borderId="1" xfId="0" applyFont="1" applyFill="1" applyBorder="1" applyAlignment="1" applyProtection="1">
      <alignment wrapText="1"/>
      <protection locked="0"/>
    </xf>
    <xf numFmtId="0" fontId="0" fillId="11" borderId="1" xfId="0" applyFill="1" applyBorder="1" applyAlignment="1" applyProtection="1">
      <alignment horizontal="left" wrapText="1" indent="6"/>
      <protection locked="0"/>
    </xf>
    <xf numFmtId="0" fontId="8" fillId="32" borderId="1" xfId="0" applyFont="1" applyFill="1" applyBorder="1" applyAlignment="1" applyProtection="1">
      <alignment vertical="center" wrapText="1"/>
    </xf>
    <xf numFmtId="0" fontId="7" fillId="32" borderId="1" xfId="0" applyFont="1" applyFill="1" applyBorder="1" applyAlignment="1" applyProtection="1">
      <alignment vertical="center" wrapText="1"/>
    </xf>
    <xf numFmtId="0" fontId="0" fillId="32" borderId="1" xfId="0" applyFill="1" applyBorder="1"/>
    <xf numFmtId="0" fontId="0" fillId="32" borderId="1" xfId="0" applyFont="1" applyFill="1" applyBorder="1" applyAlignment="1" applyProtection="1">
      <alignment horizontal="center"/>
      <protection locked="0"/>
    </xf>
    <xf numFmtId="0" fontId="0" fillId="32" borderId="1" xfId="0" applyFont="1" applyFill="1" applyBorder="1" applyAlignment="1" applyProtection="1">
      <alignment wrapText="1"/>
      <protection locked="0"/>
    </xf>
    <xf numFmtId="0" fontId="1" fillId="32" borderId="1" xfId="0" applyFont="1" applyFill="1" applyBorder="1" applyAlignment="1" applyProtection="1">
      <alignment horizontal="center" vertical="center"/>
      <protection locked="0"/>
    </xf>
    <xf numFmtId="0" fontId="0" fillId="32" borderId="1" xfId="0" applyFill="1" applyBorder="1" applyAlignment="1" applyProtection="1">
      <alignment wrapText="1"/>
      <protection locked="0"/>
    </xf>
    <xf numFmtId="0" fontId="0" fillId="32" borderId="1" xfId="0" applyFill="1" applyBorder="1" applyProtection="1">
      <protection locked="0"/>
    </xf>
    <xf numFmtId="0" fontId="0" fillId="32" borderId="1" xfId="0" applyFill="1" applyBorder="1" applyProtection="1"/>
    <xf numFmtId="0" fontId="0" fillId="32" borderId="1" xfId="0" applyFill="1" applyBorder="1" applyAlignment="1" applyProtection="1">
      <alignment wrapText="1"/>
    </xf>
    <xf numFmtId="0" fontId="0" fillId="32" borderId="1" xfId="0" applyFill="1" applyBorder="1" applyAlignment="1" applyProtection="1">
      <alignment horizontal="center" vertical="center"/>
      <protection locked="0"/>
    </xf>
    <xf numFmtId="0" fontId="0" fillId="32" borderId="1" xfId="0" applyFill="1" applyBorder="1" applyAlignment="1" applyProtection="1">
      <alignment vertical="center" wrapText="1"/>
    </xf>
    <xf numFmtId="0" fontId="2" fillId="32" borderId="1" xfId="0" applyFont="1" applyFill="1" applyBorder="1"/>
    <xf numFmtId="0" fontId="0" fillId="32" borderId="1" xfId="0" applyFont="1" applyFill="1" applyBorder="1"/>
    <xf numFmtId="0" fontId="0" fillId="32" borderId="1" xfId="0" applyFont="1" applyFill="1" applyBorder="1" applyAlignment="1">
      <alignment horizontal="center"/>
    </xf>
    <xf numFmtId="0" fontId="0" fillId="32" borderId="1" xfId="0" applyFont="1" applyFill="1" applyBorder="1" applyAlignment="1" applyProtection="1">
      <alignment horizontal="center" vertical="center"/>
      <protection locked="0"/>
    </xf>
    <xf numFmtId="0" fontId="0" fillId="32" borderId="1" xfId="0" applyFont="1" applyFill="1" applyBorder="1" applyProtection="1">
      <protection locked="0"/>
    </xf>
    <xf numFmtId="0" fontId="0" fillId="32" borderId="0" xfId="0" applyFill="1" applyBorder="1" applyAlignment="1">
      <alignment horizontal="center"/>
    </xf>
    <xf numFmtId="0" fontId="0" fillId="11" borderId="1" xfId="0" applyFill="1" applyBorder="1" applyAlignment="1" applyProtection="1">
      <alignment wrapText="1"/>
    </xf>
    <xf numFmtId="0" fontId="2" fillId="32" borderId="1" xfId="0" applyFont="1" applyFill="1" applyBorder="1" applyAlignment="1" applyProtection="1">
      <alignment wrapText="1"/>
    </xf>
    <xf numFmtId="0" fontId="18" fillId="32" borderId="1" xfId="0" applyFont="1" applyFill="1" applyBorder="1"/>
    <xf numFmtId="0" fontId="0" fillId="0" borderId="1" xfId="0" applyFill="1" applyBorder="1" applyAlignment="1" applyProtection="1">
      <alignment horizontal="center"/>
      <protection locked="0"/>
    </xf>
    <xf numFmtId="0" fontId="12" fillId="32" borderId="1" xfId="0" applyFont="1" applyFill="1" applyBorder="1" applyProtection="1">
      <protection locked="0"/>
    </xf>
    <xf numFmtId="0" fontId="2" fillId="32" borderId="1" xfId="0" applyFont="1" applyFill="1" applyBorder="1" applyAlignment="1">
      <alignment horizontal="center"/>
    </xf>
    <xf numFmtId="0" fontId="2" fillId="22" borderId="9" xfId="0" applyFont="1" applyFill="1" applyBorder="1" applyAlignment="1">
      <alignment horizontal="center"/>
    </xf>
    <xf numFmtId="9" fontId="2" fillId="9" borderId="27" xfId="0" applyNumberFormat="1" applyFont="1" applyFill="1" applyBorder="1" applyAlignment="1" applyProtection="1">
      <alignment horizontal="center" wrapText="1"/>
      <protection locked="0"/>
    </xf>
    <xf numFmtId="0" fontId="0" fillId="22" borderId="9" xfId="0" applyFont="1" applyFill="1" applyBorder="1"/>
    <xf numFmtId="0" fontId="7" fillId="0" borderId="1" xfId="0" applyFont="1" applyFill="1" applyBorder="1" applyAlignment="1" applyProtection="1">
      <alignment wrapText="1"/>
      <protection locked="0"/>
    </xf>
    <xf numFmtId="0" fontId="8" fillId="0" borderId="1" xfId="0" applyFont="1" applyFill="1" applyBorder="1" applyAlignment="1">
      <alignment horizontal="center"/>
    </xf>
    <xf numFmtId="0" fontId="8" fillId="0" borderId="1" xfId="0" applyFont="1" applyFill="1" applyBorder="1" applyAlignment="1"/>
    <xf numFmtId="0" fontId="8" fillId="0" borderId="1" xfId="0" applyFont="1" applyFill="1" applyBorder="1"/>
    <xf numFmtId="9" fontId="0" fillId="0" borderId="1" xfId="0" applyNumberFormat="1" applyFont="1" applyFill="1" applyBorder="1" applyAlignment="1" applyProtection="1">
      <alignment wrapText="1"/>
      <protection locked="0"/>
    </xf>
    <xf numFmtId="0" fontId="2" fillId="22" borderId="1" xfId="0" applyFont="1" applyFill="1" applyBorder="1" applyAlignment="1">
      <alignment horizontal="center"/>
    </xf>
    <xf numFmtId="9" fontId="2" fillId="9" borderId="1" xfId="0" applyNumberFormat="1" applyFont="1" applyFill="1" applyBorder="1" applyAlignment="1" applyProtection="1">
      <alignment horizontal="center" wrapText="1"/>
      <protection locked="0"/>
    </xf>
    <xf numFmtId="0" fontId="7" fillId="28" borderId="1" xfId="0" applyFont="1" applyFill="1" applyBorder="1" applyAlignment="1" applyProtection="1">
      <alignment horizontal="center" vertical="center" wrapText="1"/>
    </xf>
    <xf numFmtId="0" fontId="2" fillId="0" borderId="1" xfId="0" applyFont="1" applyFill="1" applyBorder="1" applyAlignment="1">
      <alignment horizontal="center"/>
    </xf>
    <xf numFmtId="0" fontId="0" fillId="0" borderId="1" xfId="0" applyFill="1" applyBorder="1" applyAlignment="1" applyProtection="1">
      <alignment horizontal="left" indent="6"/>
      <protection locked="0"/>
    </xf>
    <xf numFmtId="0" fontId="21" fillId="32" borderId="1" xfId="0" applyFont="1" applyFill="1" applyBorder="1" applyAlignment="1" applyProtection="1">
      <alignment vertical="center" wrapText="1"/>
    </xf>
    <xf numFmtId="0" fontId="18" fillId="32" borderId="1" xfId="0" applyFont="1" applyFill="1" applyBorder="1" applyProtection="1">
      <protection locked="0"/>
    </xf>
    <xf numFmtId="0" fontId="0" fillId="32" borderId="1" xfId="0" applyFont="1" applyFill="1" applyBorder="1" applyAlignment="1" applyProtection="1">
      <alignment vertical="center" wrapText="1"/>
    </xf>
    <xf numFmtId="0" fontId="0" fillId="32" borderId="1" xfId="0" quotePrefix="1" applyFont="1" applyFill="1" applyBorder="1" applyAlignment="1" applyProtection="1">
      <alignment vertical="center" wrapText="1"/>
    </xf>
    <xf numFmtId="0" fontId="0" fillId="32" borderId="1" xfId="0" applyFont="1" applyFill="1" applyBorder="1" applyAlignment="1" applyProtection="1">
      <alignment horizontal="left" vertical="center" wrapText="1"/>
    </xf>
    <xf numFmtId="0" fontId="1" fillId="32" borderId="1" xfId="0" applyFont="1" applyFill="1" applyBorder="1" applyAlignment="1" applyProtection="1">
      <alignment horizontal="center" vertical="center" wrapText="1"/>
      <protection locked="0"/>
    </xf>
    <xf numFmtId="0" fontId="0" fillId="32" borderId="1" xfId="0" quotePrefix="1" applyFont="1" applyFill="1" applyBorder="1" applyAlignment="1" applyProtection="1">
      <alignment wrapText="1"/>
      <protection locked="0"/>
    </xf>
    <xf numFmtId="0" fontId="3" fillId="32" borderId="1" xfId="0" applyFont="1" applyFill="1" applyBorder="1" applyAlignment="1" applyProtection="1">
      <alignment horizontal="center" vertical="center"/>
      <protection locked="0"/>
    </xf>
    <xf numFmtId="0" fontId="0" fillId="32" borderId="1" xfId="0" applyFont="1" applyFill="1" applyBorder="1" applyAlignment="1" applyProtection="1">
      <alignment vertical="center"/>
    </xf>
    <xf numFmtId="0" fontId="0" fillId="32" borderId="18" xfId="0" applyFill="1" applyBorder="1" applyAlignment="1">
      <alignment horizontal="center"/>
    </xf>
    <xf numFmtId="0" fontId="10" fillId="32" borderId="17" xfId="0" applyFont="1" applyFill="1" applyBorder="1" applyAlignment="1">
      <alignment horizontal="center" vertical="center"/>
    </xf>
    <xf numFmtId="0" fontId="10" fillId="32" borderId="0" xfId="0" applyFont="1" applyFill="1" applyBorder="1" applyAlignment="1">
      <alignment horizontal="center" vertical="center"/>
    </xf>
    <xf numFmtId="0" fontId="10" fillId="32" borderId="18" xfId="0" applyFont="1" applyFill="1" applyBorder="1" applyAlignment="1">
      <alignment horizontal="center" vertical="center"/>
    </xf>
    <xf numFmtId="0" fontId="0" fillId="32" borderId="17" xfId="0" applyFont="1" applyFill="1" applyBorder="1"/>
    <xf numFmtId="0" fontId="0" fillId="32" borderId="0" xfId="0" applyFont="1" applyFill="1" applyBorder="1"/>
    <xf numFmtId="0" fontId="0" fillId="32" borderId="18" xfId="0" applyFont="1" applyFill="1" applyBorder="1"/>
    <xf numFmtId="0" fontId="0" fillId="32" borderId="17" xfId="0" quotePrefix="1" applyFont="1" applyFill="1" applyBorder="1"/>
    <xf numFmtId="0" fontId="0" fillId="32" borderId="17" xfId="0" applyFill="1" applyBorder="1"/>
    <xf numFmtId="0" fontId="0" fillId="32" borderId="0" xfId="0" applyFill="1" applyBorder="1"/>
    <xf numFmtId="0" fontId="0" fillId="32" borderId="18" xfId="0" applyFill="1" applyBorder="1"/>
    <xf numFmtId="0" fontId="1" fillId="17" borderId="1" xfId="0" applyFont="1" applyFill="1" applyBorder="1" applyAlignment="1" applyProtection="1">
      <alignment horizontal="center" vertical="center"/>
      <protection locked="0"/>
    </xf>
    <xf numFmtId="9" fontId="2" fillId="0" borderId="1" xfId="0" applyNumberFormat="1" applyFont="1" applyFill="1" applyBorder="1" applyAlignment="1" applyProtection="1">
      <alignment horizontal="center" wrapText="1"/>
      <protection locked="0"/>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wrapText="1"/>
    </xf>
    <xf numFmtId="0" fontId="0" fillId="33" borderId="1" xfId="0" applyFont="1" applyFill="1" applyBorder="1" applyAlignment="1" applyProtection="1">
      <alignment vertical="center" wrapText="1"/>
    </xf>
    <xf numFmtId="0" fontId="0" fillId="33" borderId="1" xfId="0" applyFont="1" applyFill="1" applyBorder="1" applyAlignment="1" applyProtection="1">
      <alignment wrapText="1"/>
      <protection locked="0"/>
    </xf>
    <xf numFmtId="0" fontId="1" fillId="33" borderId="1" xfId="0" applyFont="1" applyFill="1" applyBorder="1" applyAlignment="1" applyProtection="1">
      <alignment horizontal="center" vertical="center"/>
      <protection locked="0"/>
    </xf>
    <xf numFmtId="0" fontId="0" fillId="33" borderId="1" xfId="0" applyFont="1" applyFill="1" applyBorder="1" applyAlignment="1" applyProtection="1">
      <alignment horizontal="center" vertical="center"/>
      <protection locked="0"/>
    </xf>
    <xf numFmtId="0" fontId="8" fillId="32" borderId="1" xfId="0" applyFont="1" applyFill="1" applyBorder="1"/>
    <xf numFmtId="0" fontId="8" fillId="32" borderId="1" xfId="0" quotePrefix="1" applyFont="1" applyFill="1" applyBorder="1" applyAlignment="1" applyProtection="1">
      <alignment vertical="center" wrapText="1"/>
    </xf>
    <xf numFmtId="0" fontId="8" fillId="32" borderId="1" xfId="0" applyFont="1" applyFill="1" applyBorder="1" applyAlignment="1" applyProtection="1">
      <alignment vertical="center"/>
    </xf>
    <xf numFmtId="0" fontId="2" fillId="0" borderId="36" xfId="0" applyFont="1" applyFill="1" applyBorder="1" applyAlignment="1" applyProtection="1">
      <alignment horizontal="center"/>
      <protection locked="0"/>
    </xf>
    <xf numFmtId="0" fontId="2" fillId="0" borderId="34" xfId="0" applyFont="1" applyFill="1" applyBorder="1" applyAlignment="1">
      <alignment horizontal="center" vertical="center" wrapText="1"/>
    </xf>
    <xf numFmtId="0" fontId="2" fillId="0" borderId="35" xfId="0" applyFont="1" applyFill="1" applyBorder="1" applyAlignment="1">
      <alignment horizontal="center" vertical="center" wrapText="1"/>
    </xf>
    <xf numFmtId="0" fontId="0" fillId="0" borderId="33" xfId="0" applyFill="1" applyBorder="1" applyProtection="1">
      <protection locked="0"/>
    </xf>
    <xf numFmtId="0" fontId="0" fillId="0" borderId="34" xfId="0" applyBorder="1" applyAlignment="1">
      <alignment horizontal="center"/>
    </xf>
    <xf numFmtId="0" fontId="2" fillId="22" borderId="37" xfId="0" applyFont="1" applyFill="1" applyBorder="1" applyAlignment="1">
      <alignment horizontal="center"/>
    </xf>
    <xf numFmtId="9" fontId="2" fillId="15" borderId="37" xfId="0" applyNumberFormat="1" applyFont="1" applyFill="1" applyBorder="1" applyAlignment="1">
      <alignment horizontal="center"/>
    </xf>
    <xf numFmtId="0" fontId="0" fillId="22" borderId="38" xfId="0" applyFont="1" applyFill="1" applyBorder="1"/>
    <xf numFmtId="0" fontId="2" fillId="0" borderId="0" xfId="0" applyFont="1" applyFill="1" applyBorder="1" applyAlignment="1">
      <alignment horizontal="center" vertical="center"/>
    </xf>
    <xf numFmtId="0" fontId="0" fillId="0" borderId="0" xfId="0" applyFill="1" applyBorder="1" applyAlignment="1">
      <alignment horizontal="left" vertical="center"/>
    </xf>
    <xf numFmtId="9" fontId="0" fillId="16" borderId="15" xfId="0" applyNumberFormat="1" applyFill="1" applyBorder="1" applyAlignment="1">
      <alignment horizontal="left" vertical="center"/>
    </xf>
    <xf numFmtId="0" fontId="0" fillId="0" borderId="1" xfId="0" applyBorder="1" applyAlignment="1">
      <alignment horizontal="center"/>
    </xf>
    <xf numFmtId="0" fontId="0" fillId="0" borderId="1" xfId="0" applyBorder="1" applyAlignment="1">
      <alignment wrapText="1"/>
    </xf>
    <xf numFmtId="0" fontId="4" fillId="27" borderId="5" xfId="0" applyFont="1" applyFill="1" applyBorder="1" applyAlignment="1" applyProtection="1">
      <alignment horizontal="center" vertical="center"/>
    </xf>
    <xf numFmtId="0" fontId="7" fillId="28" borderId="1" xfId="0" applyFont="1" applyFill="1" applyBorder="1" applyAlignment="1" applyProtection="1">
      <alignment vertical="center" wrapText="1"/>
      <protection locked="0"/>
    </xf>
    <xf numFmtId="0" fontId="0" fillId="33" borderId="1" xfId="0" applyFont="1" applyFill="1" applyBorder="1" applyAlignment="1" applyProtection="1">
      <alignment vertical="center" wrapText="1"/>
      <protection locked="0"/>
    </xf>
    <xf numFmtId="0" fontId="0" fillId="32" borderId="1" xfId="0" applyFont="1" applyFill="1" applyBorder="1" applyAlignment="1" applyProtection="1">
      <alignment wrapText="1"/>
    </xf>
    <xf numFmtId="0" fontId="0" fillId="32" borderId="1" xfId="0" applyFont="1" applyFill="1" applyBorder="1" applyProtection="1"/>
    <xf numFmtId="0" fontId="0" fillId="32" borderId="1" xfId="0" applyFill="1" applyBorder="1" applyAlignment="1" applyProtection="1">
      <alignment horizontal="center"/>
    </xf>
    <xf numFmtId="0" fontId="0" fillId="11" borderId="1" xfId="0" applyFont="1" applyFill="1" applyBorder="1" applyProtection="1"/>
    <xf numFmtId="0" fontId="2" fillId="0" borderId="0" xfId="0" applyFont="1" applyFill="1" applyBorder="1" applyAlignment="1" applyProtection="1">
      <alignment horizontal="center" vertical="center"/>
    </xf>
    <xf numFmtId="0" fontId="0" fillId="0" borderId="7" xfId="0" applyFill="1" applyBorder="1" applyProtection="1"/>
    <xf numFmtId="0" fontId="0" fillId="10" borderId="7" xfId="0" applyFill="1" applyBorder="1" applyProtection="1"/>
    <xf numFmtId="0" fontId="0" fillId="0" borderId="11" xfId="0" applyFill="1" applyBorder="1" applyProtection="1"/>
    <xf numFmtId="0" fontId="0" fillId="6" borderId="11" xfId="0" applyFill="1" applyBorder="1" applyProtection="1"/>
    <xf numFmtId="0" fontId="1" fillId="32" borderId="1" xfId="0" applyFont="1" applyFill="1" applyBorder="1" applyAlignment="1" applyProtection="1">
      <alignment horizontal="center" vertical="center"/>
    </xf>
    <xf numFmtId="0" fontId="0" fillId="32" borderId="1" xfId="0" applyFont="1" applyFill="1" applyBorder="1" applyAlignment="1" applyProtection="1">
      <alignment horizontal="center"/>
    </xf>
    <xf numFmtId="0" fontId="0" fillId="0" borderId="0" xfId="0" applyBorder="1" applyProtection="1"/>
    <xf numFmtId="0" fontId="0" fillId="32" borderId="1" xfId="0" applyFont="1" applyFill="1" applyBorder="1" applyAlignment="1" applyProtection="1">
      <alignment horizontal="center" vertical="center"/>
    </xf>
    <xf numFmtId="0" fontId="0" fillId="0" borderId="0" xfId="0" applyFont="1" applyFill="1" applyBorder="1" applyProtection="1"/>
    <xf numFmtId="0" fontId="0" fillId="0" borderId="0" xfId="0" applyFont="1" applyBorder="1" applyProtection="1"/>
    <xf numFmtId="0" fontId="0" fillId="0" borderId="14" xfId="0" applyFill="1" applyBorder="1" applyProtection="1"/>
    <xf numFmtId="0" fontId="0" fillId="0" borderId="14" xfId="0" applyBorder="1" applyProtection="1"/>
    <xf numFmtId="0" fontId="0" fillId="32" borderId="1" xfId="0" applyFill="1" applyBorder="1" applyAlignment="1" applyProtection="1">
      <alignment horizontal="center" vertical="center"/>
    </xf>
    <xf numFmtId="0" fontId="2" fillId="32" borderId="1" xfId="0" applyFont="1" applyFill="1" applyBorder="1" applyAlignment="1" applyProtection="1">
      <alignment horizontal="center"/>
    </xf>
    <xf numFmtId="9" fontId="2" fillId="9" borderId="1" xfId="0" applyNumberFormat="1" applyFont="1" applyFill="1" applyBorder="1" applyAlignment="1" applyProtection="1">
      <alignment horizontal="center" wrapText="1"/>
    </xf>
    <xf numFmtId="0" fontId="0" fillId="22" borderId="1" xfId="0" applyFill="1" applyBorder="1" applyProtection="1"/>
    <xf numFmtId="0" fontId="0" fillId="0" borderId="0" xfId="0" applyFill="1" applyProtection="1"/>
    <xf numFmtId="0" fontId="1" fillId="11" borderId="1" xfId="0" applyFont="1" applyFill="1" applyBorder="1" applyAlignment="1" applyProtection="1">
      <alignment horizontal="center" vertical="center"/>
    </xf>
    <xf numFmtId="0" fontId="0" fillId="11" borderId="1" xfId="0" applyFill="1" applyBorder="1" applyProtection="1"/>
    <xf numFmtId="0" fontId="1" fillId="32" borderId="1" xfId="0" applyFont="1" applyFill="1" applyBorder="1" applyProtection="1"/>
    <xf numFmtId="0" fontId="0" fillId="0" borderId="0" xfId="0" applyAlignment="1" applyProtection="1">
      <alignment horizontal="center"/>
    </xf>
    <xf numFmtId="0" fontId="0" fillId="0" borderId="0" xfId="0" applyBorder="1" applyAlignment="1" applyProtection="1">
      <alignment horizontal="center"/>
    </xf>
    <xf numFmtId="0" fontId="0" fillId="0" borderId="0" xfId="0" applyBorder="1" applyAlignment="1" applyProtection="1">
      <alignment horizontal="center" vertical="center"/>
    </xf>
    <xf numFmtId="0" fontId="0" fillId="0" borderId="0" xfId="0" applyAlignment="1" applyProtection="1">
      <alignment wrapText="1"/>
    </xf>
    <xf numFmtId="0" fontId="0" fillId="0" borderId="0" xfId="0" applyBorder="1" applyAlignment="1" applyProtection="1">
      <alignment wrapText="1"/>
    </xf>
    <xf numFmtId="0" fontId="0" fillId="0" borderId="0" xfId="0" applyFill="1" applyBorder="1" applyAlignment="1" applyProtection="1">
      <alignment horizontal="center"/>
    </xf>
    <xf numFmtId="0" fontId="2" fillId="0" borderId="9" xfId="0" applyFont="1" applyFill="1" applyBorder="1" applyAlignment="1" applyProtection="1">
      <alignment horizontal="center"/>
    </xf>
    <xf numFmtId="9" fontId="2" fillId="9" borderId="27" xfId="0" applyNumberFormat="1" applyFont="1" applyFill="1" applyBorder="1" applyAlignment="1" applyProtection="1">
      <alignment horizontal="center" wrapText="1"/>
    </xf>
    <xf numFmtId="0" fontId="0" fillId="22" borderId="9" xfId="0" applyFill="1" applyBorder="1" applyProtection="1"/>
    <xf numFmtId="0" fontId="0" fillId="0" borderId="33" xfId="0" applyFill="1" applyBorder="1" applyAlignment="1" applyProtection="1">
      <alignment horizontal="center"/>
    </xf>
    <xf numFmtId="0" fontId="0" fillId="0" borderId="34" xfId="0" applyBorder="1" applyProtection="1"/>
    <xf numFmtId="0" fontId="2" fillId="0" borderId="34"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36" xfId="0" applyFont="1" applyFill="1" applyBorder="1" applyAlignment="1" applyProtection="1">
      <alignment horizontal="center"/>
    </xf>
    <xf numFmtId="0" fontId="2" fillId="6" borderId="37" xfId="0" applyFont="1" applyFill="1" applyBorder="1" applyAlignment="1" applyProtection="1">
      <alignment horizontal="center"/>
    </xf>
    <xf numFmtId="9" fontId="2" fillId="15" borderId="37" xfId="0" applyNumberFormat="1" applyFont="1" applyFill="1" applyBorder="1" applyAlignment="1" applyProtection="1">
      <alignment horizontal="center"/>
    </xf>
    <xf numFmtId="0" fontId="0" fillId="22" borderId="38" xfId="0" applyFill="1" applyBorder="1" applyAlignment="1" applyProtection="1">
      <alignment horizontal="center"/>
    </xf>
    <xf numFmtId="0" fontId="0" fillId="0" borderId="4" xfId="0" applyBorder="1" applyAlignment="1" applyProtection="1">
      <alignment horizontal="center"/>
    </xf>
    <xf numFmtId="0" fontId="0" fillId="0" borderId="0" xfId="0" applyAlignment="1" applyProtection="1">
      <alignment horizontal="center" vertical="center"/>
    </xf>
    <xf numFmtId="0" fontId="0" fillId="0" borderId="1" xfId="0" applyBorder="1" applyProtection="1"/>
    <xf numFmtId="0" fontId="2" fillId="0" borderId="1" xfId="0" applyFont="1" applyFill="1" applyBorder="1" applyAlignment="1" applyProtection="1">
      <alignment horizontal="center" vertical="center"/>
    </xf>
    <xf numFmtId="0" fontId="0" fillId="0" borderId="1" xfId="0" applyFill="1" applyBorder="1" applyProtection="1"/>
    <xf numFmtId="0" fontId="0" fillId="7" borderId="7" xfId="0" applyFill="1" applyBorder="1" applyProtection="1"/>
    <xf numFmtId="0" fontId="0" fillId="7" borderId="11" xfId="0" applyFill="1" applyBorder="1" applyProtection="1"/>
    <xf numFmtId="0" fontId="5" fillId="11" borderId="1" xfId="0" applyFont="1" applyFill="1" applyBorder="1" applyAlignment="1" applyProtection="1">
      <alignment horizontal="center" wrapText="1"/>
    </xf>
    <xf numFmtId="0" fontId="0" fillId="11" borderId="0" xfId="0" applyFill="1" applyBorder="1" applyProtection="1"/>
    <xf numFmtId="0" fontId="0" fillId="32" borderId="6" xfId="0" applyFill="1" applyBorder="1" applyProtection="1"/>
    <xf numFmtId="0" fontId="2" fillId="32" borderId="8" xfId="0" applyFont="1" applyFill="1" applyBorder="1" applyAlignment="1" applyProtection="1">
      <alignment horizontal="right"/>
    </xf>
    <xf numFmtId="9" fontId="2" fillId="9" borderId="15" xfId="0" applyNumberFormat="1" applyFont="1" applyFill="1" applyBorder="1" applyAlignment="1" applyProtection="1">
      <alignment horizontal="center" wrapText="1"/>
    </xf>
    <xf numFmtId="0" fontId="0" fillId="22" borderId="22" xfId="0" applyFill="1" applyBorder="1" applyProtection="1"/>
    <xf numFmtId="0" fontId="5" fillId="11" borderId="9" xfId="0" applyFont="1" applyFill="1" applyBorder="1" applyAlignment="1" applyProtection="1">
      <alignment horizontal="center" wrapText="1"/>
    </xf>
    <xf numFmtId="0" fontId="0" fillId="32" borderId="8" xfId="0" applyFill="1" applyBorder="1" applyProtection="1"/>
    <xf numFmtId="0" fontId="5" fillId="32" borderId="1" xfId="0" applyFont="1" applyFill="1" applyBorder="1" applyAlignment="1" applyProtection="1">
      <alignment horizontal="center" wrapText="1"/>
    </xf>
    <xf numFmtId="0" fontId="2" fillId="32" borderId="1" xfId="0" applyFont="1" applyFill="1" applyBorder="1" applyAlignment="1" applyProtection="1">
      <alignment horizontal="right"/>
    </xf>
    <xf numFmtId="9" fontId="2" fillId="32" borderId="6" xfId="0" applyNumberFormat="1" applyFont="1" applyFill="1" applyBorder="1" applyAlignment="1" applyProtection="1">
      <alignment horizontal="center" wrapText="1"/>
    </xf>
    <xf numFmtId="0" fontId="2" fillId="22" borderId="10" xfId="0" applyFont="1" applyFill="1" applyBorder="1" applyAlignment="1" applyProtection="1">
      <alignment horizontal="right"/>
    </xf>
    <xf numFmtId="0" fontId="2" fillId="0" borderId="0" xfId="0" applyFont="1" applyFill="1" applyBorder="1" applyAlignment="1" applyProtection="1">
      <alignment horizontal="right"/>
    </xf>
    <xf numFmtId="9" fontId="2" fillId="0" borderId="7" xfId="0" applyNumberFormat="1" applyFont="1" applyFill="1" applyBorder="1" applyAlignment="1" applyProtection="1">
      <alignment horizontal="center" wrapText="1"/>
    </xf>
    <xf numFmtId="0" fontId="0" fillId="0" borderId="0" xfId="0" applyFont="1" applyBorder="1" applyAlignment="1" applyProtection="1">
      <alignment horizontal="center"/>
    </xf>
    <xf numFmtId="0" fontId="2" fillId="0" borderId="2" xfId="0" applyFont="1" applyFill="1" applyBorder="1" applyAlignment="1" applyProtection="1">
      <alignment horizontal="center"/>
    </xf>
    <xf numFmtId="0" fontId="2" fillId="22" borderId="39" xfId="0" applyFont="1" applyFill="1" applyBorder="1" applyAlignment="1" applyProtection="1">
      <alignment horizontal="center"/>
    </xf>
    <xf numFmtId="9" fontId="2" fillId="15" borderId="15" xfId="0" applyNumberFormat="1" applyFont="1" applyFill="1" applyBorder="1" applyAlignment="1" applyProtection="1">
      <alignment horizontal="center"/>
    </xf>
    <xf numFmtId="0" fontId="0" fillId="22" borderId="16" xfId="0" applyFill="1" applyBorder="1" applyAlignment="1" applyProtection="1">
      <alignment horizontal="center"/>
    </xf>
    <xf numFmtId="0" fontId="0" fillId="11" borderId="1" xfId="0" quotePrefix="1" applyFill="1" applyBorder="1" applyAlignment="1" applyProtection="1">
      <alignment wrapText="1"/>
      <protection locked="0"/>
    </xf>
    <xf numFmtId="0" fontId="0" fillId="4" borderId="7" xfId="0" applyFill="1" applyBorder="1" applyProtection="1"/>
    <xf numFmtId="0" fontId="0" fillId="5" borderId="11" xfId="0" applyFill="1" applyBorder="1" applyProtection="1"/>
    <xf numFmtId="0" fontId="2" fillId="32" borderId="1" xfId="0" applyFont="1" applyFill="1" applyBorder="1" applyProtection="1"/>
    <xf numFmtId="9" fontId="2" fillId="32" borderId="6" xfId="0" applyNumberFormat="1" applyFont="1" applyFill="1" applyBorder="1" applyAlignment="1" applyProtection="1">
      <alignment horizontal="center"/>
    </xf>
    <xf numFmtId="0" fontId="0" fillId="0" borderId="1" xfId="0" applyFill="1" applyBorder="1" applyAlignment="1" applyProtection="1">
      <alignment horizontal="left" wrapText="1" indent="7"/>
    </xf>
    <xf numFmtId="0" fontId="2" fillId="0" borderId="8" xfId="0" applyFont="1" applyFill="1" applyBorder="1" applyProtection="1"/>
    <xf numFmtId="0" fontId="0" fillId="22" borderId="22" xfId="0" applyFill="1" applyBorder="1" applyAlignment="1" applyProtection="1">
      <alignment horizontal="left" indent="7"/>
    </xf>
    <xf numFmtId="0" fontId="0" fillId="0" borderId="0" xfId="0" applyFill="1" applyBorder="1" applyAlignment="1" applyProtection="1">
      <alignment horizontal="left" indent="7"/>
    </xf>
    <xf numFmtId="0" fontId="0" fillId="11" borderId="0" xfId="0" applyFill="1" applyBorder="1" applyAlignment="1" applyProtection="1">
      <alignment horizontal="left" indent="7"/>
    </xf>
    <xf numFmtId="0" fontId="0" fillId="32" borderId="9" xfId="0" applyFill="1" applyBorder="1" applyProtection="1"/>
    <xf numFmtId="0" fontId="2" fillId="0" borderId="1" xfId="0" applyFont="1" applyFill="1" applyBorder="1" applyProtection="1"/>
    <xf numFmtId="0" fontId="0" fillId="11" borderId="1" xfId="0" applyFont="1" applyFill="1" applyBorder="1" applyAlignment="1" applyProtection="1">
      <alignment vertical="center" wrapText="1"/>
    </xf>
    <xf numFmtId="0" fontId="0" fillId="11" borderId="1" xfId="0" applyFill="1" applyBorder="1" applyAlignment="1" applyProtection="1">
      <alignment horizontal="center" vertical="center"/>
    </xf>
    <xf numFmtId="0" fontId="2" fillId="0" borderId="9" xfId="0" applyFont="1" applyFill="1" applyBorder="1" applyProtection="1"/>
    <xf numFmtId="0" fontId="0" fillId="0" borderId="33" xfId="0" applyBorder="1" applyAlignment="1" applyProtection="1">
      <alignment wrapText="1"/>
    </xf>
    <xf numFmtId="0" fontId="0" fillId="0" borderId="34" xfId="0" applyFill="1" applyBorder="1" applyAlignment="1" applyProtection="1">
      <alignment wrapText="1"/>
    </xf>
    <xf numFmtId="0" fontId="2" fillId="0" borderId="36" xfId="0" applyFont="1" applyFill="1" applyBorder="1" applyAlignment="1" applyProtection="1">
      <alignment horizontal="center" wrapText="1"/>
    </xf>
    <xf numFmtId="0" fontId="2" fillId="5" borderId="37" xfId="0" applyFont="1" applyFill="1" applyBorder="1" applyAlignment="1" applyProtection="1">
      <alignment horizontal="center" wrapText="1"/>
    </xf>
    <xf numFmtId="9" fontId="2" fillId="23" borderId="37" xfId="0" applyNumberFormat="1" applyFont="1" applyFill="1" applyBorder="1" applyAlignment="1" applyProtection="1">
      <alignment horizontal="center" wrapText="1"/>
    </xf>
    <xf numFmtId="0" fontId="0" fillId="22" borderId="38" xfId="0" applyFill="1" applyBorder="1" applyAlignment="1" applyProtection="1">
      <alignment horizontal="center" wrapText="1"/>
    </xf>
    <xf numFmtId="0" fontId="0" fillId="0" borderId="4" xfId="0" applyBorder="1" applyProtection="1"/>
    <xf numFmtId="0" fontId="0" fillId="11" borderId="1" xfId="0" applyFont="1" applyFill="1" applyBorder="1" applyAlignment="1" applyProtection="1">
      <alignment vertical="center" wrapText="1"/>
      <protection locked="0"/>
    </xf>
    <xf numFmtId="0" fontId="0" fillId="8" borderId="7" xfId="0" applyFill="1" applyBorder="1" applyProtection="1"/>
    <xf numFmtId="0" fontId="0" fillId="0" borderId="1" xfId="0" applyFill="1" applyBorder="1" applyAlignment="1" applyProtection="1">
      <alignment wrapText="1"/>
    </xf>
    <xf numFmtId="0" fontId="0" fillId="3" borderId="11" xfId="0" applyFill="1" applyBorder="1" applyProtection="1"/>
    <xf numFmtId="0" fontId="1" fillId="0" borderId="1" xfId="0" applyFont="1" applyBorder="1" applyAlignment="1" applyProtection="1">
      <alignment horizontal="center" vertical="center"/>
    </xf>
    <xf numFmtId="0" fontId="0" fillId="0" borderId="1" xfId="0" quotePrefix="1" applyBorder="1" applyAlignment="1" applyProtection="1">
      <alignment wrapText="1"/>
    </xf>
    <xf numFmtId="0" fontId="2" fillId="3" borderId="1" xfId="0" applyFont="1" applyFill="1" applyBorder="1" applyProtection="1"/>
    <xf numFmtId="0" fontId="0" fillId="0" borderId="0" xfId="0" applyFill="1" applyBorder="1" applyAlignment="1" applyProtection="1">
      <alignment horizontal="center" vertical="center"/>
    </xf>
    <xf numFmtId="0" fontId="2" fillId="3" borderId="19" xfId="0" applyFont="1" applyFill="1" applyBorder="1" applyProtection="1"/>
    <xf numFmtId="0" fontId="2" fillId="3" borderId="15" xfId="0" applyFont="1" applyFill="1" applyBorder="1" applyAlignment="1" applyProtection="1">
      <alignment horizontal="center"/>
    </xf>
    <xf numFmtId="9" fontId="2" fillId="9" borderId="15" xfId="0" applyNumberFormat="1" applyFont="1" applyFill="1" applyBorder="1" applyAlignment="1" applyProtection="1">
      <alignment horizontal="center"/>
    </xf>
    <xf numFmtId="0" fontId="0" fillId="0" borderId="1" xfId="0" applyFill="1" applyBorder="1" applyAlignment="1" applyProtection="1"/>
    <xf numFmtId="0" fontId="0" fillId="9" borderId="3" xfId="0" applyFill="1" applyBorder="1" applyProtection="1"/>
    <xf numFmtId="0" fontId="0" fillId="2" borderId="11" xfId="0" applyFill="1" applyBorder="1" applyProtection="1"/>
    <xf numFmtId="0" fontId="0" fillId="2" borderId="0" xfId="0" applyFill="1" applyBorder="1" applyProtection="1"/>
    <xf numFmtId="9" fontId="2" fillId="0" borderId="1" xfId="0" applyNumberFormat="1" applyFont="1" applyFill="1" applyBorder="1" applyAlignment="1" applyProtection="1">
      <alignment horizontal="center"/>
    </xf>
    <xf numFmtId="0" fontId="2" fillId="2" borderId="1" xfId="0" applyFont="1" applyFill="1" applyBorder="1" applyProtection="1"/>
    <xf numFmtId="9" fontId="2" fillId="24" borderId="1" xfId="0" applyNumberFormat="1" applyFont="1" applyFill="1" applyBorder="1" applyAlignment="1" applyProtection="1">
      <alignment horizontal="center" wrapText="1"/>
    </xf>
    <xf numFmtId="0" fontId="2" fillId="2" borderId="19" xfId="0" applyFont="1" applyFill="1" applyBorder="1" applyProtection="1"/>
    <xf numFmtId="9" fontId="2" fillId="24" borderId="27" xfId="0" applyNumberFormat="1" applyFont="1" applyFill="1" applyBorder="1" applyAlignment="1" applyProtection="1">
      <alignment horizontal="center" wrapText="1"/>
    </xf>
    <xf numFmtId="0" fontId="2" fillId="2" borderId="15" xfId="0" applyFont="1" applyFill="1" applyBorder="1" applyAlignment="1" applyProtection="1">
      <alignment horizontal="center"/>
    </xf>
    <xf numFmtId="9" fontId="2" fillId="24" borderId="15" xfId="0" applyNumberFormat="1" applyFont="1" applyFill="1" applyBorder="1" applyAlignment="1" applyProtection="1">
      <alignment horizontal="center"/>
    </xf>
    <xf numFmtId="0" fontId="7" fillId="32" borderId="17" xfId="0" applyFont="1" applyFill="1" applyBorder="1" applyAlignment="1" applyProtection="1">
      <alignment horizontal="left" vertical="center" wrapText="1"/>
    </xf>
    <xf numFmtId="0" fontId="7" fillId="32" borderId="0" xfId="0" applyFont="1" applyFill="1" applyBorder="1" applyAlignment="1" applyProtection="1">
      <alignment horizontal="left" vertical="center" wrapText="1"/>
    </xf>
    <xf numFmtId="0" fontId="7" fillId="32" borderId="18" xfId="0" applyFont="1" applyFill="1" applyBorder="1" applyAlignment="1" applyProtection="1">
      <alignment horizontal="left" vertical="center" wrapText="1"/>
    </xf>
    <xf numFmtId="0" fontId="7" fillId="32" borderId="5" xfId="0" applyFont="1" applyFill="1" applyBorder="1" applyAlignment="1" applyProtection="1">
      <alignment horizontal="left" vertical="center" wrapText="1"/>
    </xf>
    <xf numFmtId="0" fontId="7" fillId="32" borderId="7" xfId="0" applyFont="1" applyFill="1" applyBorder="1" applyAlignment="1" applyProtection="1">
      <alignment horizontal="left" vertical="center" wrapText="1"/>
    </xf>
    <xf numFmtId="0" fontId="7" fillId="32" borderId="28" xfId="0" applyFont="1" applyFill="1" applyBorder="1" applyAlignment="1" applyProtection="1">
      <alignment horizontal="left" vertical="center" wrapText="1"/>
    </xf>
    <xf numFmtId="0" fontId="0" fillId="0" borderId="9" xfId="0" applyBorder="1" applyAlignment="1" applyProtection="1">
      <alignment horizontal="center"/>
    </xf>
    <xf numFmtId="0" fontId="0" fillId="0" borderId="9" xfId="0" applyBorder="1" applyAlignment="1" applyProtection="1">
      <alignment wrapText="1"/>
    </xf>
    <xf numFmtId="0" fontId="0" fillId="0" borderId="9" xfId="0" applyBorder="1" applyProtection="1"/>
    <xf numFmtId="0" fontId="0" fillId="0" borderId="1" xfId="0" applyBorder="1" applyAlignment="1" applyProtection="1">
      <alignment horizontal="center"/>
    </xf>
    <xf numFmtId="0" fontId="0" fillId="0" borderId="1" xfId="0" applyBorder="1" applyAlignment="1" applyProtection="1">
      <alignment wrapText="1"/>
    </xf>
    <xf numFmtId="0" fontId="0" fillId="0" borderId="0" xfId="0" applyBorder="1" applyAlignment="1" applyProtection="1">
      <alignment horizontal="center"/>
      <protection locked="0"/>
    </xf>
    <xf numFmtId="0" fontId="0" fillId="0" borderId="4" xfId="0" applyBorder="1" applyAlignment="1" applyProtection="1">
      <alignment horizontal="center"/>
      <protection locked="0"/>
    </xf>
    <xf numFmtId="0" fontId="2" fillId="0" borderId="0" xfId="0" applyFont="1" applyFill="1" applyBorder="1"/>
    <xf numFmtId="0" fontId="2" fillId="0" borderId="0" xfId="0" applyFont="1" applyFill="1" applyBorder="1" applyAlignment="1" applyProtection="1">
      <alignment horizontal="left" vertical="center" wrapText="1"/>
    </xf>
    <xf numFmtId="0" fontId="8" fillId="0" borderId="1" xfId="0" applyFont="1" applyFill="1" applyBorder="1" applyAlignment="1" applyProtection="1">
      <alignment vertical="center" wrapText="1"/>
    </xf>
    <xf numFmtId="0" fontId="28" fillId="28" borderId="1" xfId="0" applyFont="1" applyFill="1" applyBorder="1" applyAlignment="1" applyProtection="1">
      <alignment vertical="center" wrapText="1"/>
    </xf>
    <xf numFmtId="0" fontId="30" fillId="31" borderId="10" xfId="0" applyFont="1" applyFill="1" applyBorder="1" applyAlignment="1" applyProtection="1">
      <alignment horizontal="center" vertical="center" wrapText="1"/>
    </xf>
    <xf numFmtId="0" fontId="31" fillId="0" borderId="11" xfId="0" applyFont="1" applyBorder="1" applyAlignment="1" applyProtection="1">
      <alignment horizontal="center" vertical="center"/>
    </xf>
    <xf numFmtId="0" fontId="31" fillId="0" borderId="23" xfId="0" applyFont="1" applyBorder="1" applyProtection="1"/>
    <xf numFmtId="0" fontId="31" fillId="5" borderId="0" xfId="0" applyFont="1" applyFill="1" applyBorder="1" applyAlignment="1" applyProtection="1">
      <alignment wrapText="1"/>
    </xf>
    <xf numFmtId="0" fontId="30" fillId="31" borderId="10" xfId="0" applyFont="1" applyFill="1" applyBorder="1" applyAlignment="1" applyProtection="1">
      <alignment horizontal="center" vertical="center"/>
    </xf>
    <xf numFmtId="0" fontId="10" fillId="27" borderId="1" xfId="0" applyFont="1" applyFill="1" applyBorder="1" applyAlignment="1" applyProtection="1">
      <alignment horizontal="center" vertical="center"/>
    </xf>
    <xf numFmtId="0" fontId="30" fillId="13" borderId="1" xfId="0" applyFont="1" applyFill="1" applyBorder="1" applyAlignment="1" applyProtection="1">
      <alignment horizontal="center" vertical="center"/>
    </xf>
    <xf numFmtId="0" fontId="31" fillId="0" borderId="1" xfId="0" applyFont="1" applyBorder="1" applyAlignment="1" applyProtection="1">
      <alignment horizontal="center" vertical="center"/>
    </xf>
    <xf numFmtId="0" fontId="31" fillId="0" borderId="1" xfId="0" applyFont="1" applyBorder="1" applyProtection="1"/>
    <xf numFmtId="0" fontId="30" fillId="31" borderId="1" xfId="0" applyFont="1" applyFill="1" applyBorder="1" applyAlignment="1" applyProtection="1">
      <alignment horizontal="center" vertical="center"/>
    </xf>
    <xf numFmtId="0" fontId="30" fillId="13" borderId="6" xfId="0" applyFont="1" applyFill="1" applyBorder="1" applyAlignment="1" applyProtection="1">
      <alignment horizontal="center" vertical="center"/>
    </xf>
    <xf numFmtId="0" fontId="31" fillId="0" borderId="23" xfId="0" applyFont="1" applyBorder="1" applyAlignment="1" applyProtection="1">
      <alignment horizontal="center" vertical="center"/>
    </xf>
    <xf numFmtId="0" fontId="31" fillId="5" borderId="0" xfId="0" applyFont="1" applyFill="1" applyBorder="1" applyProtection="1"/>
    <xf numFmtId="0" fontId="31" fillId="0" borderId="6" xfId="0" applyFont="1" applyBorder="1" applyAlignment="1" applyProtection="1">
      <alignment horizontal="center" vertical="center"/>
    </xf>
    <xf numFmtId="0" fontId="31" fillId="5" borderId="1" xfId="0" applyFont="1" applyFill="1" applyBorder="1" applyProtection="1"/>
    <xf numFmtId="0" fontId="33" fillId="0" borderId="0" xfId="0" applyFont="1" applyAlignment="1">
      <alignment horizontal="left" vertical="top"/>
    </xf>
    <xf numFmtId="0" fontId="0" fillId="32" borderId="1" xfId="0" applyFont="1" applyFill="1" applyBorder="1" applyAlignment="1" applyProtection="1">
      <alignment vertical="center" wrapText="1"/>
      <protection locked="0"/>
    </xf>
    <xf numFmtId="0" fontId="0" fillId="32" borderId="1" xfId="0" quotePrefix="1" applyFill="1" applyBorder="1" applyAlignment="1" applyProtection="1">
      <alignment vertical="center" wrapText="1"/>
    </xf>
    <xf numFmtId="0" fontId="0" fillId="32" borderId="1" xfId="0" applyFill="1" applyBorder="1" applyAlignment="1" applyProtection="1">
      <alignment vertical="center"/>
    </xf>
    <xf numFmtId="0" fontId="23" fillId="32" borderId="1" xfId="3" applyFill="1" applyBorder="1" applyAlignment="1" applyProtection="1">
      <alignment vertical="center" wrapText="1"/>
      <protection locked="0"/>
    </xf>
    <xf numFmtId="0" fontId="0" fillId="0" borderId="0" xfId="0" applyFill="1" applyBorder="1" applyAlignment="1" applyProtection="1">
      <alignment vertical="center"/>
    </xf>
    <xf numFmtId="0" fontId="0" fillId="0" borderId="0" xfId="0" applyBorder="1" applyAlignment="1" applyProtection="1">
      <alignment vertical="center"/>
    </xf>
    <xf numFmtId="0" fontId="0" fillId="32" borderId="1" xfId="0" applyFont="1" applyFill="1" applyBorder="1" applyAlignment="1">
      <alignment horizontal="center" vertical="center"/>
    </xf>
    <xf numFmtId="0" fontId="0" fillId="32" borderId="1" xfId="0" applyFont="1" applyFill="1" applyBorder="1" applyAlignment="1" applyProtection="1">
      <alignment vertical="center"/>
      <protection locked="0"/>
    </xf>
    <xf numFmtId="0" fontId="0" fillId="32" borderId="40" xfId="0" applyFill="1" applyBorder="1" applyAlignment="1">
      <alignment horizontal="left"/>
    </xf>
    <xf numFmtId="0" fontId="0" fillId="32" borderId="14" xfId="0" applyFill="1" applyBorder="1" applyAlignment="1">
      <alignment horizontal="center"/>
    </xf>
    <xf numFmtId="0" fontId="0" fillId="32" borderId="41" xfId="0" applyFill="1" applyBorder="1" applyAlignment="1">
      <alignment horizontal="center"/>
    </xf>
    <xf numFmtId="0" fontId="0" fillId="33" borderId="1" xfId="0" applyFont="1" applyFill="1" applyBorder="1" applyAlignment="1">
      <alignment horizontal="center" vertical="center"/>
    </xf>
    <xf numFmtId="0" fontId="0" fillId="0" borderId="0" xfId="0" applyFont="1" applyAlignment="1">
      <alignment vertical="center"/>
    </xf>
    <xf numFmtId="0" fontId="8" fillId="32" borderId="1" xfId="0" applyFont="1" applyFill="1" applyBorder="1" applyAlignment="1">
      <alignment horizontal="center" vertical="center"/>
    </xf>
    <xf numFmtId="0" fontId="0" fillId="32" borderId="1" xfId="0" applyFill="1" applyBorder="1" applyAlignment="1">
      <alignment horizontal="center" vertical="center"/>
    </xf>
    <xf numFmtId="0" fontId="8" fillId="32" borderId="1" xfId="0" applyFont="1" applyFill="1" applyBorder="1" applyAlignment="1">
      <alignment vertical="center"/>
    </xf>
    <xf numFmtId="0" fontId="24" fillId="32" borderId="1" xfId="3" applyFont="1" applyFill="1" applyBorder="1" applyAlignment="1" applyProtection="1">
      <alignment vertical="center" wrapText="1"/>
      <protection locked="0"/>
    </xf>
    <xf numFmtId="0" fontId="18" fillId="32" borderId="1" xfId="0" applyFont="1" applyFill="1" applyBorder="1" applyAlignment="1" applyProtection="1">
      <alignment vertical="center" wrapText="1"/>
      <protection locked="0"/>
    </xf>
    <xf numFmtId="0" fontId="18" fillId="32" borderId="1" xfId="0" applyFont="1" applyFill="1" applyBorder="1" applyAlignment="1" applyProtection="1">
      <alignment vertical="center" wrapText="1"/>
    </xf>
    <xf numFmtId="0" fontId="3" fillId="32" borderId="1" xfId="0" applyFont="1" applyFill="1" applyBorder="1" applyAlignment="1" applyProtection="1">
      <alignment vertical="center" wrapText="1"/>
    </xf>
    <xf numFmtId="0" fontId="17" fillId="32" borderId="1" xfId="1" applyFont="1" applyFill="1" applyBorder="1" applyAlignment="1" applyProtection="1">
      <alignment vertical="center" wrapText="1"/>
    </xf>
    <xf numFmtId="0" fontId="12" fillId="32" borderId="1" xfId="0" applyFont="1" applyFill="1" applyBorder="1" applyAlignment="1" applyProtection="1">
      <alignment vertical="center" wrapText="1"/>
    </xf>
    <xf numFmtId="0" fontId="0" fillId="32" borderId="1" xfId="0" applyFont="1" applyFill="1" applyBorder="1" applyAlignment="1" applyProtection="1">
      <alignment horizontal="center" vertical="center" wrapText="1"/>
    </xf>
    <xf numFmtId="0" fontId="0" fillId="33" borderId="1" xfId="0" applyFont="1" applyFill="1" applyBorder="1" applyAlignment="1" applyProtection="1">
      <alignment horizontal="center" vertical="center" wrapText="1"/>
    </xf>
    <xf numFmtId="0" fontId="19" fillId="32" borderId="1" xfId="0" applyFont="1" applyFill="1" applyBorder="1" applyAlignment="1" applyProtection="1">
      <alignment vertical="center" wrapText="1"/>
    </xf>
    <xf numFmtId="0" fontId="0" fillId="0" borderId="0"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11" borderId="1" xfId="0" applyFill="1" applyBorder="1" applyAlignment="1" applyProtection="1">
      <alignment vertical="center" wrapText="1"/>
    </xf>
    <xf numFmtId="0" fontId="0" fillId="0" borderId="0" xfId="0" applyAlignment="1" applyProtection="1">
      <alignment vertical="center"/>
    </xf>
    <xf numFmtId="0" fontId="0" fillId="11" borderId="1" xfId="0" applyFont="1" applyFill="1" applyBorder="1" applyAlignment="1" applyProtection="1">
      <alignment vertical="center"/>
    </xf>
    <xf numFmtId="0" fontId="12" fillId="32" borderId="1" xfId="0" applyFont="1" applyFill="1" applyBorder="1" applyAlignment="1" applyProtection="1">
      <alignment vertical="center"/>
    </xf>
    <xf numFmtId="0" fontId="0" fillId="0" borderId="4" xfId="0" applyBorder="1" applyAlignment="1" applyProtection="1">
      <alignment horizontal="center" vertical="center"/>
    </xf>
    <xf numFmtId="0" fontId="0" fillId="11" borderId="1" xfId="0" quotePrefix="1" applyFill="1" applyBorder="1" applyAlignment="1" applyProtection="1">
      <alignment vertical="center" wrapText="1"/>
    </xf>
    <xf numFmtId="0" fontId="0" fillId="0" borderId="0" xfId="0" applyFill="1" applyAlignment="1" applyProtection="1">
      <alignment horizontal="center" vertical="center"/>
    </xf>
    <xf numFmtId="0" fontId="0" fillId="0" borderId="0" xfId="0" applyFont="1" applyBorder="1" applyAlignment="1" applyProtection="1">
      <alignment vertical="center"/>
    </xf>
    <xf numFmtId="0" fontId="11" fillId="0" borderId="0" xfId="0" applyFont="1" applyBorder="1" applyAlignment="1" applyProtection="1">
      <alignment vertical="center"/>
    </xf>
    <xf numFmtId="0" fontId="5" fillId="11" borderId="1" xfId="0" applyFont="1" applyFill="1" applyBorder="1" applyAlignment="1" applyProtection="1">
      <alignment horizontal="center" vertical="center" wrapText="1"/>
    </xf>
    <xf numFmtId="0" fontId="22" fillId="32" borderId="1" xfId="0" applyFont="1" applyFill="1" applyBorder="1" applyAlignment="1" applyProtection="1">
      <alignment vertical="center" wrapText="1"/>
    </xf>
    <xf numFmtId="0" fontId="5" fillId="32" borderId="1" xfId="0" applyFont="1" applyFill="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1" xfId="0" applyFill="1" applyBorder="1" applyAlignment="1" applyProtection="1">
      <alignment horizontal="center" vertical="center"/>
    </xf>
    <xf numFmtId="0" fontId="13" fillId="0" borderId="0" xfId="0" applyFont="1" applyFill="1" applyBorder="1" applyAlignment="1" applyProtection="1">
      <alignment vertical="center"/>
    </xf>
    <xf numFmtId="0" fontId="0" fillId="11" borderId="1" xfId="0" applyFill="1" applyBorder="1" applyAlignment="1" applyProtection="1">
      <alignment horizontal="left" vertical="center" wrapText="1"/>
    </xf>
    <xf numFmtId="0" fontId="0" fillId="0" borderId="4" xfId="0" applyBorder="1" applyAlignment="1" applyProtection="1">
      <alignment vertical="center" wrapText="1"/>
    </xf>
    <xf numFmtId="0" fontId="12" fillId="32" borderId="1" xfId="0" quotePrefix="1" applyFont="1" applyFill="1" applyBorder="1" applyAlignment="1" applyProtection="1">
      <alignment vertical="center" wrapText="1"/>
    </xf>
    <xf numFmtId="0" fontId="2" fillId="32" borderId="1" xfId="0" applyFont="1" applyFill="1" applyBorder="1" applyAlignment="1" applyProtection="1">
      <alignment vertical="center" wrapText="1"/>
    </xf>
    <xf numFmtId="0" fontId="2" fillId="0" borderId="0" xfId="0" applyFont="1" applyFill="1" applyBorder="1" applyAlignment="1" applyProtection="1">
      <alignment vertical="center"/>
    </xf>
    <xf numFmtId="0" fontId="12" fillId="0" borderId="1" xfId="0" applyFont="1" applyFill="1" applyBorder="1" applyAlignment="1" applyProtection="1">
      <alignment vertical="center" wrapText="1"/>
    </xf>
    <xf numFmtId="0" fontId="0" fillId="0" borderId="4" xfId="0" applyBorder="1" applyAlignment="1" applyProtection="1">
      <alignment vertical="center"/>
    </xf>
    <xf numFmtId="0" fontId="0" fillId="11" borderId="1" xfId="0" applyFill="1" applyBorder="1" applyAlignment="1" applyProtection="1">
      <alignment horizontal="left" vertical="center"/>
    </xf>
    <xf numFmtId="0" fontId="18"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10" fillId="27" borderId="5" xfId="0" applyFont="1" applyFill="1" applyBorder="1" applyAlignment="1" applyProtection="1">
      <alignment horizontal="center" vertical="center"/>
    </xf>
    <xf numFmtId="0" fontId="31" fillId="12" borderId="11" xfId="0" applyFont="1" applyFill="1" applyBorder="1" applyAlignment="1" applyProtection="1">
      <alignment horizontal="center" vertical="center"/>
    </xf>
    <xf numFmtId="0" fontId="31" fillId="12" borderId="23" xfId="0" applyFont="1" applyFill="1" applyBorder="1" applyAlignment="1" applyProtection="1">
      <alignment horizontal="center" vertical="center"/>
    </xf>
    <xf numFmtId="0" fontId="31" fillId="5" borderId="0" xfId="0" applyFont="1" applyFill="1" applyBorder="1" applyAlignment="1" applyProtection="1">
      <alignment horizontal="center" vertical="center" wrapText="1"/>
    </xf>
    <xf numFmtId="0" fontId="23" fillId="32" borderId="1" xfId="3" applyFill="1" applyBorder="1" applyAlignment="1" applyProtection="1">
      <alignment vertical="center" wrapText="1"/>
    </xf>
    <xf numFmtId="0" fontId="23" fillId="11" borderId="1" xfId="3" applyFill="1" applyBorder="1" applyAlignment="1" applyProtection="1">
      <alignment horizontal="left" vertical="center" wrapText="1"/>
    </xf>
    <xf numFmtId="0" fontId="25" fillId="30" borderId="3" xfId="0" applyFont="1" applyFill="1" applyBorder="1" applyAlignment="1" applyProtection="1">
      <alignment horizontal="center" vertical="center" wrapText="1"/>
      <protection locked="0"/>
    </xf>
    <xf numFmtId="0" fontId="25" fillId="30" borderId="15" xfId="0" applyFont="1" applyFill="1" applyBorder="1" applyAlignment="1" applyProtection="1">
      <alignment horizontal="center" vertical="center" wrapText="1"/>
      <protection locked="0"/>
    </xf>
    <xf numFmtId="14" fontId="25" fillId="30" borderId="3" xfId="0" applyNumberFormat="1" applyFont="1" applyFill="1" applyBorder="1" applyAlignment="1" applyProtection="1">
      <alignment horizontal="center" vertical="center" wrapText="1"/>
      <protection locked="0"/>
    </xf>
    <xf numFmtId="14" fontId="25" fillId="30" borderId="15" xfId="0" applyNumberFormat="1" applyFont="1" applyFill="1" applyBorder="1" applyAlignment="1" applyProtection="1">
      <alignment horizontal="center" vertical="center" wrapText="1"/>
      <protection locked="0"/>
    </xf>
    <xf numFmtId="0" fontId="25" fillId="30" borderId="16" xfId="0" applyFont="1" applyFill="1" applyBorder="1" applyAlignment="1" applyProtection="1">
      <alignment horizontal="center" vertical="center" wrapText="1"/>
      <protection locked="0"/>
    </xf>
    <xf numFmtId="0" fontId="7" fillId="32" borderId="17" xfId="0" applyFont="1" applyFill="1" applyBorder="1" applyAlignment="1">
      <alignment horizontal="left"/>
    </xf>
    <xf numFmtId="0" fontId="7" fillId="32" borderId="17" xfId="0" applyFont="1" applyFill="1" applyBorder="1" applyAlignment="1" applyProtection="1">
      <alignment horizontal="left" vertical="top" wrapText="1"/>
    </xf>
    <xf numFmtId="0" fontId="7" fillId="32" borderId="0" xfId="0" applyFont="1" applyFill="1" applyBorder="1" applyAlignment="1" applyProtection="1">
      <alignment horizontal="left" vertical="top" wrapText="1"/>
    </xf>
    <xf numFmtId="0" fontId="7" fillId="32" borderId="18" xfId="0" applyFont="1" applyFill="1" applyBorder="1" applyAlignment="1" applyProtection="1">
      <alignment horizontal="left" vertical="top" wrapText="1"/>
    </xf>
    <xf numFmtId="0" fontId="0" fillId="32" borderId="17" xfId="0" applyFill="1" applyBorder="1" applyAlignment="1"/>
    <xf numFmtId="0" fontId="0" fillId="32" borderId="0" xfId="0" applyFill="1" applyAlignment="1"/>
    <xf numFmtId="0" fontId="0" fillId="32" borderId="18" xfId="0" applyFill="1" applyBorder="1" applyAlignment="1"/>
    <xf numFmtId="0" fontId="0" fillId="32" borderId="19" xfId="0" applyFill="1" applyBorder="1" applyAlignment="1"/>
    <xf numFmtId="0" fontId="0" fillId="32" borderId="20" xfId="0" applyFill="1" applyBorder="1" applyAlignment="1"/>
    <xf numFmtId="0" fontId="0" fillId="32" borderId="21" xfId="0" applyFill="1" applyBorder="1" applyAlignment="1"/>
    <xf numFmtId="0" fontId="7" fillId="32" borderId="5" xfId="0" applyFont="1" applyFill="1" applyBorder="1" applyAlignment="1" applyProtection="1">
      <alignment horizontal="left" vertical="center" wrapText="1"/>
    </xf>
    <xf numFmtId="0" fontId="7" fillId="32" borderId="7" xfId="0" applyFont="1" applyFill="1" applyBorder="1" applyAlignment="1" applyProtection="1">
      <alignment horizontal="left" vertical="center" wrapText="1"/>
    </xf>
    <xf numFmtId="0" fontId="7" fillId="32" borderId="28" xfId="0" applyFont="1" applyFill="1" applyBorder="1" applyAlignment="1" applyProtection="1">
      <alignment horizontal="left" vertical="center" wrapText="1"/>
    </xf>
    <xf numFmtId="0" fontId="7" fillId="32" borderId="17" xfId="0" applyFont="1" applyFill="1" applyBorder="1" applyAlignment="1" applyProtection="1">
      <alignment horizontal="left" vertical="center" wrapText="1"/>
    </xf>
    <xf numFmtId="0" fontId="7" fillId="32" borderId="0" xfId="0" applyFont="1" applyFill="1" applyBorder="1" applyAlignment="1" applyProtection="1">
      <alignment horizontal="left" vertical="center" wrapText="1"/>
    </xf>
    <xf numFmtId="0" fontId="7" fillId="32" borderId="18" xfId="0" applyFont="1" applyFill="1" applyBorder="1" applyAlignment="1" applyProtection="1">
      <alignment horizontal="left" vertical="center" wrapText="1"/>
    </xf>
    <xf numFmtId="0" fontId="7" fillId="32" borderId="19" xfId="0" applyFont="1" applyFill="1" applyBorder="1" applyAlignment="1" applyProtection="1">
      <alignment horizontal="left" vertical="center" wrapText="1"/>
    </xf>
    <xf numFmtId="0" fontId="7" fillId="32" borderId="20" xfId="0" applyFont="1" applyFill="1" applyBorder="1" applyAlignment="1" applyProtection="1">
      <alignment horizontal="left" vertical="center" wrapText="1"/>
    </xf>
    <xf numFmtId="0" fontId="7" fillId="32" borderId="21" xfId="0" applyFont="1" applyFill="1" applyBorder="1" applyAlignment="1" applyProtection="1">
      <alignment horizontal="left" vertical="center" wrapText="1"/>
    </xf>
    <xf numFmtId="0" fontId="25" fillId="27" borderId="5" xfId="0" applyFont="1" applyFill="1" applyBorder="1" applyAlignment="1" applyProtection="1">
      <alignment horizontal="center" vertical="center"/>
    </xf>
    <xf numFmtId="0" fontId="25" fillId="27" borderId="7" xfId="0" applyFont="1" applyFill="1" applyBorder="1" applyAlignment="1" applyProtection="1">
      <alignment horizontal="center" vertical="center"/>
    </xf>
    <xf numFmtId="0" fontId="25" fillId="27" borderId="28" xfId="0" applyFont="1" applyFill="1" applyBorder="1" applyAlignment="1" applyProtection="1">
      <alignment horizontal="center" vertical="center"/>
    </xf>
    <xf numFmtId="0" fontId="10" fillId="27" borderId="5" xfId="0" applyFont="1" applyFill="1" applyBorder="1" applyAlignment="1" applyProtection="1">
      <alignment horizontal="center" vertical="center"/>
    </xf>
    <xf numFmtId="0" fontId="10" fillId="27" borderId="7" xfId="0" applyFont="1" applyFill="1" applyBorder="1" applyAlignment="1" applyProtection="1">
      <alignment horizontal="center" vertical="center"/>
    </xf>
    <xf numFmtId="0" fontId="7" fillId="32" borderId="30" xfId="0" applyFont="1" applyFill="1" applyBorder="1" applyAlignment="1">
      <alignment horizontal="left" vertical="center" wrapText="1"/>
    </xf>
    <xf numFmtId="0" fontId="7" fillId="32" borderId="31" xfId="0" applyFont="1" applyFill="1" applyBorder="1" applyAlignment="1">
      <alignment horizontal="left" vertical="center" wrapText="1"/>
    </xf>
    <xf numFmtId="0" fontId="7" fillId="32" borderId="32" xfId="0" applyFont="1" applyFill="1" applyBorder="1" applyAlignment="1">
      <alignment horizontal="left" vertical="center" wrapText="1"/>
    </xf>
    <xf numFmtId="0" fontId="15" fillId="18" borderId="5" xfId="0" applyFont="1" applyFill="1" applyBorder="1" applyAlignment="1">
      <alignment horizontal="center" vertical="center"/>
    </xf>
    <xf numFmtId="0" fontId="15" fillId="18" borderId="7" xfId="0" applyFont="1" applyFill="1" applyBorder="1" applyAlignment="1">
      <alignment horizontal="center" vertical="center"/>
    </xf>
    <xf numFmtId="0" fontId="15" fillId="18" borderId="28" xfId="0" applyFont="1" applyFill="1" applyBorder="1" applyAlignment="1">
      <alignment horizontal="center" vertical="center"/>
    </xf>
    <xf numFmtId="0" fontId="10" fillId="27" borderId="5" xfId="0" applyFont="1" applyFill="1" applyBorder="1" applyAlignment="1" applyProtection="1">
      <alignment horizontal="center" vertical="center" wrapText="1"/>
    </xf>
    <xf numFmtId="0" fontId="10" fillId="27" borderId="7" xfId="0" applyFont="1" applyFill="1" applyBorder="1" applyAlignment="1" applyProtection="1">
      <alignment horizontal="center" vertical="center" wrapText="1"/>
    </xf>
    <xf numFmtId="0" fontId="2" fillId="32" borderId="17" xfId="0" applyFont="1" applyFill="1" applyBorder="1" applyAlignment="1">
      <alignment horizontal="left" vertical="center" wrapText="1" indent="1"/>
    </xf>
    <xf numFmtId="0" fontId="2" fillId="32" borderId="0" xfId="0" applyFont="1" applyFill="1" applyBorder="1" applyAlignment="1">
      <alignment horizontal="left" vertical="center" wrapText="1" indent="1"/>
    </xf>
    <xf numFmtId="0" fontId="2" fillId="32" borderId="18" xfId="0" applyFont="1" applyFill="1" applyBorder="1" applyAlignment="1">
      <alignment horizontal="left" vertical="center" wrapText="1" indent="1"/>
    </xf>
    <xf numFmtId="0" fontId="1" fillId="32" borderId="17" xfId="0" applyFont="1" applyFill="1" applyBorder="1" applyAlignment="1">
      <alignment horizontal="left" vertical="top" wrapText="1"/>
    </xf>
    <xf numFmtId="0" fontId="1" fillId="32" borderId="0" xfId="0" applyFont="1" applyFill="1" applyBorder="1" applyAlignment="1">
      <alignment horizontal="left" vertical="top" wrapText="1"/>
    </xf>
    <xf numFmtId="0" fontId="1" fillId="32" borderId="18" xfId="0" applyFont="1" applyFill="1" applyBorder="1" applyAlignment="1">
      <alignment horizontal="left" vertical="top" wrapText="1"/>
    </xf>
    <xf numFmtId="0" fontId="1" fillId="32" borderId="19" xfId="0" applyFont="1" applyFill="1" applyBorder="1" applyAlignment="1">
      <alignment horizontal="left" vertical="top" wrapText="1"/>
    </xf>
    <xf numFmtId="0" fontId="1" fillId="32" borderId="20" xfId="0" applyFont="1" applyFill="1" applyBorder="1" applyAlignment="1">
      <alignment horizontal="left" vertical="top" wrapText="1"/>
    </xf>
    <xf numFmtId="0" fontId="1" fillId="32" borderId="21" xfId="0" applyFont="1" applyFill="1" applyBorder="1" applyAlignment="1">
      <alignment horizontal="left" vertical="top" wrapText="1"/>
    </xf>
    <xf numFmtId="0" fontId="25" fillId="20" borderId="17" xfId="0" applyFont="1" applyFill="1" applyBorder="1" applyAlignment="1">
      <alignment horizontal="center" vertical="center"/>
    </xf>
    <xf numFmtId="0" fontId="25" fillId="20" borderId="0" xfId="0" applyFont="1" applyFill="1" applyBorder="1" applyAlignment="1">
      <alignment horizontal="center" vertical="center"/>
    </xf>
    <xf numFmtId="0" fontId="25" fillId="20" borderId="18" xfId="0" applyFont="1" applyFill="1" applyBorder="1" applyAlignment="1">
      <alignment horizontal="center" vertical="center"/>
    </xf>
    <xf numFmtId="0" fontId="7" fillId="32" borderId="17" xfId="0" applyFont="1" applyFill="1" applyBorder="1" applyAlignment="1">
      <alignment horizontal="left" wrapText="1" indent="1"/>
    </xf>
    <xf numFmtId="0" fontId="7" fillId="32" borderId="0" xfId="0" applyFont="1" applyFill="1" applyBorder="1" applyAlignment="1">
      <alignment horizontal="left" wrapText="1" indent="1"/>
    </xf>
    <xf numFmtId="0" fontId="7" fillId="32" borderId="18" xfId="0" applyFont="1" applyFill="1" applyBorder="1" applyAlignment="1">
      <alignment horizontal="left" wrapText="1" indent="1"/>
    </xf>
    <xf numFmtId="0" fontId="2" fillId="32" borderId="17" xfId="0" quotePrefix="1" applyFont="1" applyFill="1" applyBorder="1" applyAlignment="1">
      <alignment horizontal="left" indent="1"/>
    </xf>
    <xf numFmtId="0" fontId="2" fillId="32" borderId="0" xfId="0" quotePrefix="1" applyFont="1" applyFill="1" applyBorder="1" applyAlignment="1">
      <alignment horizontal="left" indent="1"/>
    </xf>
    <xf numFmtId="0" fontId="2" fillId="32" borderId="18" xfId="0" quotePrefix="1" applyFont="1" applyFill="1" applyBorder="1" applyAlignment="1">
      <alignment horizontal="left" indent="1"/>
    </xf>
    <xf numFmtId="0" fontId="7" fillId="32" borderId="17" xfId="0" quotePrefix="1" applyFont="1" applyFill="1" applyBorder="1" applyAlignment="1">
      <alignment horizontal="left" indent="1"/>
    </xf>
    <xf numFmtId="0" fontId="7" fillId="32" borderId="0" xfId="0" quotePrefix="1" applyFont="1" applyFill="1" applyBorder="1" applyAlignment="1">
      <alignment horizontal="left" indent="1"/>
    </xf>
    <xf numFmtId="0" fontId="7" fillId="32" borderId="18" xfId="0" quotePrefix="1" applyFont="1" applyFill="1" applyBorder="1" applyAlignment="1">
      <alignment horizontal="left" indent="1"/>
    </xf>
    <xf numFmtId="0" fontId="2" fillId="0" borderId="0" xfId="0" applyFont="1" applyBorder="1" applyAlignment="1" applyProtection="1">
      <alignment horizontal="left" vertical="top"/>
      <protection locked="0"/>
    </xf>
    <xf numFmtId="0" fontId="32" fillId="19" borderId="0" xfId="0" applyFont="1" applyFill="1" applyAlignment="1">
      <alignment horizontal="center" vertical="center"/>
    </xf>
    <xf numFmtId="0" fontId="2" fillId="17" borderId="0" xfId="0" applyFont="1" applyFill="1" applyBorder="1" applyAlignment="1" applyProtection="1">
      <alignment horizontal="left" vertical="center" wrapText="1"/>
    </xf>
    <xf numFmtId="0" fontId="25" fillId="30" borderId="2" xfId="0" applyFont="1" applyFill="1" applyBorder="1" applyAlignment="1" applyProtection="1">
      <alignment horizontal="center" vertical="center" wrapText="1"/>
      <protection locked="0"/>
    </xf>
    <xf numFmtId="0" fontId="25" fillId="30" borderId="16" xfId="0" applyFont="1" applyFill="1" applyBorder="1" applyAlignment="1" applyProtection="1">
      <alignment horizontal="center" vertical="center" wrapText="1"/>
      <protection locked="0"/>
    </xf>
  </cellXfs>
  <cellStyles count="4">
    <cellStyle name="Excel Built-in Normal" xfId="2" xr:uid="{00000000-0005-0000-0000-000000000000}"/>
    <cellStyle name="Lien hypertexte" xfId="3" builtinId="8"/>
    <cellStyle name="Normal" xfId="0" builtinId="0"/>
    <cellStyle name="Normal 2" xfId="1" xr:uid="{00000000-0005-0000-0000-000003000000}"/>
  </cellStyles>
  <dxfs count="225">
    <dxf>
      <fill>
        <patternFill>
          <bgColor rgb="FFFFC000"/>
        </patternFill>
      </fill>
    </dxf>
    <dxf>
      <fill>
        <patternFill>
          <bgColor rgb="FF00B050"/>
        </patternFill>
      </fill>
    </dxf>
    <dxf>
      <fill>
        <patternFill>
          <bgColor rgb="FFFC4A4A"/>
        </patternFill>
      </fill>
    </dxf>
    <dxf>
      <fill>
        <patternFill>
          <bgColor rgb="FFFFC000"/>
        </patternFill>
      </fill>
    </dxf>
    <dxf>
      <fill>
        <patternFill>
          <bgColor rgb="FF00B050"/>
        </patternFill>
      </fill>
    </dxf>
    <dxf>
      <fill>
        <patternFill>
          <bgColor rgb="FFFC4A4A"/>
        </patternFill>
      </fill>
    </dxf>
    <dxf>
      <fill>
        <patternFill>
          <bgColor rgb="FFFFC000"/>
        </patternFill>
      </fill>
    </dxf>
    <dxf>
      <fill>
        <patternFill>
          <bgColor rgb="FF00B050"/>
        </patternFill>
      </fill>
    </dxf>
    <dxf>
      <fill>
        <patternFill>
          <bgColor rgb="FFFC4A4A"/>
        </patternFill>
      </fill>
    </dxf>
    <dxf>
      <fill>
        <patternFill>
          <bgColor rgb="FFEE5050"/>
        </patternFill>
      </fill>
    </dxf>
    <dxf>
      <fill>
        <patternFill>
          <bgColor rgb="FF00D05E"/>
        </patternFill>
      </fill>
    </dxf>
    <dxf>
      <fill>
        <patternFill>
          <bgColor rgb="FFFFC000"/>
        </patternFill>
      </fill>
    </dxf>
    <dxf>
      <fill>
        <patternFill>
          <bgColor rgb="FFFFC000"/>
        </patternFill>
      </fill>
    </dxf>
    <dxf>
      <fill>
        <patternFill>
          <bgColor rgb="FF00B050"/>
        </patternFill>
      </fill>
    </dxf>
    <dxf>
      <fill>
        <patternFill>
          <bgColor rgb="FFFC4A4A"/>
        </patternFill>
      </fill>
    </dxf>
    <dxf>
      <fill>
        <patternFill>
          <bgColor rgb="FFFFC000"/>
        </patternFill>
      </fill>
    </dxf>
    <dxf>
      <fill>
        <patternFill>
          <bgColor rgb="FF00B050"/>
        </patternFill>
      </fill>
    </dxf>
    <dxf>
      <fill>
        <patternFill>
          <bgColor rgb="FFFC4A4A"/>
        </patternFill>
      </fill>
    </dxf>
    <dxf>
      <fill>
        <patternFill>
          <bgColor rgb="FFFFC000"/>
        </patternFill>
      </fill>
    </dxf>
    <dxf>
      <fill>
        <patternFill>
          <bgColor rgb="FF00B050"/>
        </patternFill>
      </fill>
    </dxf>
    <dxf>
      <fill>
        <patternFill>
          <bgColor rgb="FFFC4A4A"/>
        </patternFill>
      </fill>
    </dxf>
    <dxf>
      <fill>
        <patternFill>
          <bgColor rgb="FFFFC000"/>
        </patternFill>
      </fill>
    </dxf>
    <dxf>
      <fill>
        <patternFill>
          <bgColor rgb="FF00B050"/>
        </patternFill>
      </fill>
    </dxf>
    <dxf>
      <fill>
        <patternFill>
          <bgColor rgb="FFFC4A4A"/>
        </patternFill>
      </fill>
    </dxf>
    <dxf>
      <fill>
        <patternFill>
          <bgColor rgb="FFFFC000"/>
        </patternFill>
      </fill>
    </dxf>
    <dxf>
      <fill>
        <patternFill>
          <bgColor rgb="FF00B050"/>
        </patternFill>
      </fill>
    </dxf>
    <dxf>
      <fill>
        <patternFill>
          <bgColor rgb="FFFC4A4A"/>
        </patternFill>
      </fill>
    </dxf>
    <dxf>
      <fill>
        <patternFill>
          <bgColor rgb="FFEE5050"/>
        </patternFill>
      </fill>
    </dxf>
    <dxf>
      <fill>
        <patternFill>
          <bgColor rgb="FF00D05E"/>
        </patternFill>
      </fill>
    </dxf>
    <dxf>
      <fill>
        <patternFill>
          <bgColor rgb="FFFFC000"/>
        </patternFill>
      </fill>
    </dxf>
    <dxf>
      <fill>
        <patternFill>
          <bgColor rgb="FFEE5050"/>
        </patternFill>
      </fill>
    </dxf>
    <dxf>
      <fill>
        <patternFill>
          <bgColor rgb="FF00D05E"/>
        </patternFill>
      </fill>
    </dxf>
    <dxf>
      <fill>
        <patternFill>
          <bgColor rgb="FFFFC000"/>
        </patternFill>
      </fill>
    </dxf>
    <dxf>
      <fill>
        <patternFill>
          <bgColor rgb="FFEE5050"/>
        </patternFill>
      </fill>
    </dxf>
    <dxf>
      <fill>
        <patternFill>
          <bgColor rgb="FF00D05E"/>
        </patternFill>
      </fill>
    </dxf>
    <dxf>
      <fill>
        <patternFill>
          <bgColor rgb="FFFFC000"/>
        </patternFill>
      </fill>
    </dxf>
    <dxf>
      <fill>
        <patternFill>
          <bgColor rgb="FFEE5050"/>
        </patternFill>
      </fill>
    </dxf>
    <dxf>
      <fill>
        <patternFill>
          <bgColor rgb="FF00D05E"/>
        </patternFill>
      </fill>
    </dxf>
    <dxf>
      <fill>
        <patternFill>
          <bgColor rgb="FFFFC000"/>
        </patternFill>
      </fill>
    </dxf>
    <dxf>
      <fill>
        <patternFill>
          <bgColor rgb="FFEE5050"/>
        </patternFill>
      </fill>
    </dxf>
    <dxf>
      <fill>
        <patternFill>
          <bgColor rgb="FF00D05E"/>
        </patternFill>
      </fill>
    </dxf>
    <dxf>
      <fill>
        <patternFill>
          <bgColor rgb="FFFFC000"/>
        </patternFill>
      </fill>
    </dxf>
    <dxf>
      <fill>
        <patternFill>
          <bgColor rgb="FF00B050"/>
        </patternFill>
      </fill>
    </dxf>
    <dxf>
      <fill>
        <patternFill>
          <bgColor rgb="FFFF2F2F"/>
        </patternFill>
      </fill>
    </dxf>
    <dxf>
      <fill>
        <patternFill>
          <bgColor rgb="FFFFC000"/>
        </patternFill>
      </fill>
    </dxf>
    <dxf>
      <fill>
        <patternFill>
          <bgColor rgb="FF00B050"/>
        </patternFill>
      </fill>
    </dxf>
    <dxf>
      <fill>
        <patternFill>
          <bgColor rgb="FFFF2F2F"/>
        </patternFill>
      </fill>
    </dxf>
    <dxf>
      <fill>
        <patternFill>
          <bgColor rgb="FFFFC000"/>
        </patternFill>
      </fill>
    </dxf>
    <dxf>
      <fill>
        <patternFill>
          <bgColor rgb="FF00B050"/>
        </patternFill>
      </fill>
    </dxf>
    <dxf>
      <fill>
        <patternFill>
          <bgColor rgb="FFFF2F2F"/>
        </patternFill>
      </fill>
    </dxf>
    <dxf>
      <fill>
        <patternFill>
          <bgColor rgb="FFFFC000"/>
        </patternFill>
      </fill>
    </dxf>
    <dxf>
      <fill>
        <patternFill>
          <bgColor rgb="FF00B050"/>
        </patternFill>
      </fill>
    </dxf>
    <dxf>
      <fill>
        <patternFill>
          <bgColor rgb="FFFF2F2F"/>
        </patternFill>
      </fill>
    </dxf>
    <dxf>
      <fill>
        <patternFill>
          <bgColor rgb="FFFFC000"/>
        </patternFill>
      </fill>
    </dxf>
    <dxf>
      <fill>
        <patternFill>
          <bgColor rgb="FF00B050"/>
        </patternFill>
      </fill>
    </dxf>
    <dxf>
      <fill>
        <patternFill>
          <bgColor rgb="FFFF2F2F"/>
        </patternFill>
      </fill>
    </dxf>
    <dxf>
      <fill>
        <patternFill>
          <bgColor rgb="FFFFC000"/>
        </patternFill>
      </fill>
    </dxf>
    <dxf>
      <fill>
        <patternFill>
          <bgColor rgb="FF00B050"/>
        </patternFill>
      </fill>
    </dxf>
    <dxf>
      <fill>
        <patternFill>
          <bgColor rgb="FFFF2F2F"/>
        </patternFill>
      </fill>
    </dxf>
    <dxf>
      <fill>
        <patternFill>
          <bgColor rgb="FFFFC000"/>
        </patternFill>
      </fill>
    </dxf>
    <dxf>
      <fill>
        <patternFill>
          <bgColor rgb="FF00B050"/>
        </patternFill>
      </fill>
    </dxf>
    <dxf>
      <fill>
        <patternFill>
          <bgColor rgb="FFFF2F2F"/>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
      <fill>
        <patternFill>
          <bgColor theme="0"/>
        </patternFill>
      </fill>
    </dxf>
    <dxf>
      <fill>
        <patternFill>
          <bgColor rgb="FF92D050"/>
        </patternFill>
      </fill>
    </dxf>
    <dxf>
      <fill>
        <patternFill>
          <bgColor rgb="FF92D050"/>
        </patternFill>
      </fill>
    </dxf>
    <dxf>
      <fill>
        <patternFill>
          <bgColor rgb="FFFF7D7D"/>
        </patternFill>
      </fill>
    </dxf>
    <dxf>
      <fill>
        <patternFill>
          <bgColor rgb="FFFFC000"/>
        </patternFill>
      </fill>
    </dxf>
    <dxf>
      <fill>
        <patternFill>
          <bgColor rgb="FFFFC000"/>
        </patternFill>
      </fill>
    </dxf>
    <dxf>
      <fill>
        <patternFill>
          <bgColor theme="0"/>
        </patternFill>
      </fill>
    </dxf>
    <dxf>
      <fill>
        <patternFill>
          <bgColor rgb="FFFF7D7D"/>
        </patternFill>
      </fill>
    </dxf>
    <dxf>
      <fill>
        <patternFill>
          <bgColor rgb="FF92D050"/>
        </patternFill>
      </fill>
    </dxf>
    <dxf>
      <fill>
        <patternFill>
          <bgColor rgb="FF92D050"/>
        </patternFill>
      </fill>
    </dxf>
    <dxf>
      <fill>
        <patternFill>
          <bgColor rgb="FFFFC000"/>
        </patternFill>
      </fill>
    </dxf>
    <dxf>
      <fill>
        <patternFill>
          <bgColor rgb="FFFFC000"/>
        </patternFill>
      </fill>
    </dxf>
  </dxfs>
  <tableStyles count="0" defaultTableStyle="TableStyleMedium2" defaultPivotStyle="PivotStyleLight16"/>
  <colors>
    <mruColors>
      <color rgb="FFFF7D7D"/>
      <color rgb="FFFF6565"/>
      <color rgb="FF0000FF"/>
      <color rgb="FFF7F7F7"/>
      <color rgb="FF0033CC"/>
      <color rgb="FFFD9191"/>
      <color rgb="FFFC4A4A"/>
      <color rgb="FF0010A4"/>
      <color rgb="FFD9D6FE"/>
      <color rgb="FFFF2F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solidFill>
                  <a:sysClr val="windowText" lastClr="000000"/>
                </a:solidFill>
              </a:defRPr>
            </a:pPr>
            <a:r>
              <a:rPr lang="fr-FR">
                <a:solidFill>
                  <a:sysClr val="windowText" lastClr="000000"/>
                </a:solidFill>
              </a:rPr>
              <a:t>RÉSULTATS</a:t>
            </a:r>
          </a:p>
        </c:rich>
      </c:tx>
      <c:overlay val="0"/>
      <c:spPr>
        <a:solidFill>
          <a:schemeClr val="bg1"/>
        </a:solidFill>
      </c:spPr>
    </c:title>
    <c:autoTitleDeleted val="0"/>
    <c:plotArea>
      <c:layout>
        <c:manualLayout>
          <c:layoutTarget val="inner"/>
          <c:xMode val="edge"/>
          <c:yMode val="edge"/>
          <c:x val="0.27267469660351862"/>
          <c:y val="0.17461891457116246"/>
          <c:w val="0.42824796652893637"/>
          <c:h val="0.74413840205458193"/>
        </c:manualLayout>
      </c:layout>
      <c:radarChart>
        <c:radarStyle val="marker"/>
        <c:varyColors val="0"/>
        <c:ser>
          <c:idx val="0"/>
          <c:order val="0"/>
          <c:tx>
            <c:strRef>
              <c:f>RESULTATS!$C$2</c:f>
              <c:strCache>
                <c:ptCount val="1"/>
                <c:pt idx="0">
                  <c:v>SCORE</c:v>
                </c:pt>
              </c:strCache>
            </c:strRef>
          </c:tx>
          <c:spPr>
            <a:ln>
              <a:solidFill>
                <a:srgbClr val="0010A4"/>
              </a:solidFill>
            </a:ln>
          </c:spPr>
          <c:marker>
            <c:symbol val="none"/>
          </c:marker>
          <c:cat>
            <c:strRef>
              <c:f>RESULTATS!$B$3:$B$8</c:f>
              <c:strCache>
                <c:ptCount val="6"/>
                <c:pt idx="0">
                  <c:v>1. PROCESSUS </c:v>
                </c:pt>
                <c:pt idx="1">
                  <c:v>2. PERSONNEL</c:v>
                </c:pt>
                <c:pt idx="2">
                  <c:v>3. MÉDICAMENT</c:v>
                </c:pt>
                <c:pt idx="3">
                  <c:v>4. LOCAUX </c:v>
                </c:pt>
                <c:pt idx="4">
                  <c:v>5. MATÉRIEL ET ÉQUIPEMENTS </c:v>
                </c:pt>
                <c:pt idx="5">
                  <c:v>6. QUALITÉ</c:v>
                </c:pt>
              </c:strCache>
            </c:strRef>
          </c:cat>
          <c:val>
            <c:numRef>
              <c:f>RESULTATS!$C$3:$C$8</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F42-4C2B-B627-03386F46B2A8}"/>
            </c:ext>
          </c:extLst>
        </c:ser>
        <c:dLbls>
          <c:showLegendKey val="0"/>
          <c:showVal val="0"/>
          <c:showCatName val="0"/>
          <c:showSerName val="0"/>
          <c:showPercent val="0"/>
          <c:showBubbleSize val="0"/>
        </c:dLbls>
        <c:axId val="123750656"/>
        <c:axId val="123752448"/>
      </c:radarChart>
      <c:catAx>
        <c:axId val="123750656"/>
        <c:scaling>
          <c:orientation val="minMax"/>
        </c:scaling>
        <c:delete val="0"/>
        <c:axPos val="b"/>
        <c:majorGridlines/>
        <c:numFmt formatCode="General" sourceLinked="0"/>
        <c:majorTickMark val="out"/>
        <c:minorTickMark val="none"/>
        <c:tickLblPos val="nextTo"/>
        <c:txPr>
          <a:bodyPr anchor="t" anchorCtr="0"/>
          <a:lstStyle/>
          <a:p>
            <a:pPr>
              <a:defRPr b="1"/>
            </a:pPr>
            <a:endParaRPr lang="fr-FR"/>
          </a:p>
        </c:txPr>
        <c:crossAx val="123752448"/>
        <c:crosses val="autoZero"/>
        <c:auto val="1"/>
        <c:lblAlgn val="ctr"/>
        <c:lblOffset val="100"/>
        <c:noMultiLvlLbl val="0"/>
      </c:catAx>
      <c:valAx>
        <c:axId val="123752448"/>
        <c:scaling>
          <c:orientation val="minMax"/>
          <c:max val="1"/>
        </c:scaling>
        <c:delete val="0"/>
        <c:axPos val="l"/>
        <c:majorGridlines/>
        <c:numFmt formatCode="0%" sourceLinked="1"/>
        <c:majorTickMark val="cross"/>
        <c:minorTickMark val="none"/>
        <c:tickLblPos val="nextTo"/>
        <c:txPr>
          <a:bodyPr/>
          <a:lstStyle/>
          <a:p>
            <a:pPr>
              <a:defRPr b="1"/>
            </a:pPr>
            <a:endParaRPr lang="fr-FR"/>
          </a:p>
        </c:txPr>
        <c:crossAx val="123750656"/>
        <c:crosses val="autoZero"/>
        <c:crossBetween val="between"/>
        <c:majorUnit val="0.2"/>
      </c:valAx>
    </c:plotArea>
    <c:plotVisOnly val="1"/>
    <c:dispBlanksAs val="gap"/>
    <c:showDLblsOverMax val="0"/>
  </c:chart>
  <c:spPr>
    <a:ln w="25400">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fr-FR"/>
              <a:t>Processus</a:t>
            </a:r>
          </a:p>
        </c:rich>
      </c:tx>
      <c:overlay val="0"/>
    </c:title>
    <c:autoTitleDeleted val="0"/>
    <c:plotArea>
      <c:layout/>
      <c:barChart>
        <c:barDir val="bar"/>
        <c:grouping val="clustered"/>
        <c:varyColors val="0"/>
        <c:ser>
          <c:idx val="0"/>
          <c:order val="0"/>
          <c:spPr>
            <a:solidFill>
              <a:schemeClr val="tx2"/>
            </a:solidFill>
          </c:spPr>
          <c:invertIfNegative val="0"/>
          <c:dLbls>
            <c:spPr>
              <a:noFill/>
            </c:spPr>
            <c:txPr>
              <a:bodyPr/>
              <a:lstStyle/>
              <a:p>
                <a:pPr>
                  <a:defRPr>
                    <a:solidFill>
                      <a:schemeClr val="bg1"/>
                    </a:solidFill>
                  </a:defRPr>
                </a:pPr>
                <a:endParaRPr lang="fr-FR"/>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RESULTATS!$B$28:$B$36</c:f>
              <c:strCache>
                <c:ptCount val="9"/>
                <c:pt idx="0">
                  <c:v>1a. Prescription </c:v>
                </c:pt>
                <c:pt idx="1">
                  <c:v>1b. Déconditionnement</c:v>
                </c:pt>
                <c:pt idx="2">
                  <c:v>1c. Cassettes</c:v>
                </c:pt>
                <c:pt idx="3">
                  <c:v>1d. Préparation des doses</c:v>
                </c:pt>
                <c:pt idx="4">
                  <c:v>1e. Étiquetage des doses préparées</c:v>
                </c:pt>
                <c:pt idx="5">
                  <c:v>1f. Contrôles</c:v>
                </c:pt>
                <c:pt idx="6">
                  <c:v>1g. Dispensation</c:v>
                </c:pt>
                <c:pt idx="7">
                  <c:v>1h. Transport</c:v>
                </c:pt>
                <c:pt idx="8">
                  <c:v>1i. Réception et stockage</c:v>
                </c:pt>
              </c:strCache>
            </c:strRef>
          </c:cat>
          <c:val>
            <c:numRef>
              <c:f>RESULTATS!$C$28:$C$36</c:f>
              <c:numCache>
                <c:formatCode>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0-F17D-40E8-8C17-83E3193B1800}"/>
            </c:ext>
          </c:extLst>
        </c:ser>
        <c:dLbls>
          <c:showLegendKey val="0"/>
          <c:showVal val="0"/>
          <c:showCatName val="0"/>
          <c:showSerName val="0"/>
          <c:showPercent val="0"/>
          <c:showBubbleSize val="0"/>
        </c:dLbls>
        <c:gapWidth val="75"/>
        <c:overlap val="40"/>
        <c:axId val="124111104"/>
        <c:axId val="124116992"/>
      </c:barChart>
      <c:catAx>
        <c:axId val="124111104"/>
        <c:scaling>
          <c:orientation val="minMax"/>
        </c:scaling>
        <c:delete val="0"/>
        <c:axPos val="l"/>
        <c:numFmt formatCode="General" sourceLinked="0"/>
        <c:majorTickMark val="none"/>
        <c:minorTickMark val="none"/>
        <c:tickLblPos val="nextTo"/>
        <c:crossAx val="124116992"/>
        <c:crosses val="autoZero"/>
        <c:auto val="1"/>
        <c:lblAlgn val="ctr"/>
        <c:lblOffset val="100"/>
        <c:noMultiLvlLbl val="0"/>
      </c:catAx>
      <c:valAx>
        <c:axId val="124116992"/>
        <c:scaling>
          <c:orientation val="minMax"/>
          <c:max val="1"/>
          <c:min val="0"/>
        </c:scaling>
        <c:delete val="0"/>
        <c:axPos val="b"/>
        <c:majorGridlines>
          <c:spPr>
            <a:ln w="25400" cap="flat" cmpd="sng" algn="ctr">
              <a:solidFill>
                <a:schemeClr val="accent3">
                  <a:lumMod val="75000"/>
                </a:schemeClr>
              </a:solidFill>
              <a:prstDash val="solid"/>
            </a:ln>
            <a:effectLst>
              <a:outerShdw blurRad="40000" dist="20000" dir="5400000" rotWithShape="0">
                <a:srgbClr val="000000">
                  <a:alpha val="38000"/>
                </a:srgbClr>
              </a:outerShdw>
            </a:effectLst>
          </c:spPr>
        </c:majorGridlines>
        <c:numFmt formatCode="0%" sourceLinked="1"/>
        <c:majorTickMark val="none"/>
        <c:minorTickMark val="none"/>
        <c:tickLblPos val="nextTo"/>
        <c:crossAx val="124111104"/>
        <c:crosses val="autoZero"/>
        <c:crossBetween val="between"/>
        <c:majorUnit val="1"/>
        <c:minorUnit val="4.0000000000000008E-2"/>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9514417</xdr:colOff>
      <xdr:row>2</xdr:row>
      <xdr:rowOff>1087746</xdr:rowOff>
    </xdr:from>
    <xdr:to>
      <xdr:col>4</xdr:col>
      <xdr:colOff>790575</xdr:colOff>
      <xdr:row>3</xdr:row>
      <xdr:rowOff>38893</xdr:rowOff>
    </xdr:to>
    <xdr:pic>
      <xdr:nvPicPr>
        <xdr:cNvPr id="3" name="Image 2" descr="RÃ©sultat de recherche d'images pour &quot;ars ile de france&quot;&quot;">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38417" y="1955579"/>
          <a:ext cx="2346325" cy="11842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8774906</xdr:colOff>
      <xdr:row>53</xdr:row>
      <xdr:rowOff>2124978</xdr:rowOff>
    </xdr:from>
    <xdr:to>
      <xdr:col>4</xdr:col>
      <xdr:colOff>92870</xdr:colOff>
      <xdr:row>55</xdr:row>
      <xdr:rowOff>495302</xdr:rowOff>
    </xdr:to>
    <xdr:pic>
      <xdr:nvPicPr>
        <xdr:cNvPr id="5" name="Imag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98906" y="19901009"/>
          <a:ext cx="2390777" cy="14183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238125</xdr:colOff>
      <xdr:row>54</xdr:row>
      <xdr:rowOff>166686</xdr:rowOff>
    </xdr:from>
    <xdr:to>
      <xdr:col>2</xdr:col>
      <xdr:colOff>3161935</xdr:colOff>
      <xdr:row>55</xdr:row>
      <xdr:rowOff>678483</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1762125" y="20121561"/>
          <a:ext cx="2923810" cy="1380952"/>
        </a:xfrm>
        <a:prstGeom prst="rect">
          <a:avLst/>
        </a:prstGeom>
      </xdr:spPr>
    </xdr:pic>
    <xdr:clientData/>
  </xdr:twoCellAnchor>
  <xdr:twoCellAnchor editAs="oneCell">
    <xdr:from>
      <xdr:col>2</xdr:col>
      <xdr:colOff>4214812</xdr:colOff>
      <xdr:row>53</xdr:row>
      <xdr:rowOff>1685852</xdr:rowOff>
    </xdr:from>
    <xdr:to>
      <xdr:col>2</xdr:col>
      <xdr:colOff>7288341</xdr:colOff>
      <xdr:row>55</xdr:row>
      <xdr:rowOff>859151</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5738812" y="19461883"/>
          <a:ext cx="3073529" cy="2221298"/>
        </a:xfrm>
        <a:prstGeom prst="rect">
          <a:avLst/>
        </a:prstGeom>
      </xdr:spPr>
    </xdr:pic>
    <xdr:clientData/>
  </xdr:twoCellAnchor>
  <xdr:twoCellAnchor>
    <xdr:from>
      <xdr:col>2</xdr:col>
      <xdr:colOff>10107083</xdr:colOff>
      <xdr:row>2</xdr:row>
      <xdr:rowOff>824404</xdr:rowOff>
    </xdr:from>
    <xdr:to>
      <xdr:col>3</xdr:col>
      <xdr:colOff>731044</xdr:colOff>
      <xdr:row>2</xdr:row>
      <xdr:rowOff>1122097</xdr:rowOff>
    </xdr:to>
    <xdr:pic>
      <xdr:nvPicPr>
        <xdr:cNvPr id="8" name="Image 7" descr="cid:image001.png@01D270C6.0C72C790">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1631083" y="1692237"/>
          <a:ext cx="932128" cy="2976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0</xdr:row>
      <xdr:rowOff>142874</xdr:rowOff>
    </xdr:from>
    <xdr:to>
      <xdr:col>8</xdr:col>
      <xdr:colOff>751416</xdr:colOff>
      <xdr:row>23</xdr:row>
      <xdr:rowOff>105832</xdr:rowOff>
    </xdr:to>
    <xdr:graphicFrame macro="">
      <xdr:nvGraphicFramePr>
        <xdr:cNvPr id="2" name="Graphique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497417</xdr:colOff>
      <xdr:row>0</xdr:row>
      <xdr:rowOff>66675</xdr:rowOff>
    </xdr:from>
    <xdr:to>
      <xdr:col>0</xdr:col>
      <xdr:colOff>504825</xdr:colOff>
      <xdr:row>31</xdr:row>
      <xdr:rowOff>179916</xdr:rowOff>
    </xdr:to>
    <xdr:cxnSp macro="">
      <xdr:nvCxnSpPr>
        <xdr:cNvPr id="2" name="Connecteur droit 1">
          <a:extLst>
            <a:ext uri="{FF2B5EF4-FFF2-40B4-BE49-F238E27FC236}">
              <a16:creationId xmlns:a16="http://schemas.microsoft.com/office/drawing/2014/main" id="{00000000-0008-0000-0800-000002000000}"/>
            </a:ext>
          </a:extLst>
        </xdr:cNvPr>
        <xdr:cNvCxnSpPr/>
      </xdr:nvCxnSpPr>
      <xdr:spPr>
        <a:xfrm flipH="1">
          <a:off x="497417" y="66675"/>
          <a:ext cx="7408" cy="9024408"/>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409575</xdr:colOff>
      <xdr:row>3</xdr:row>
      <xdr:rowOff>161925</xdr:rowOff>
    </xdr:from>
    <xdr:to>
      <xdr:col>0</xdr:col>
      <xdr:colOff>609600</xdr:colOff>
      <xdr:row>3</xdr:row>
      <xdr:rowOff>361950</xdr:rowOff>
    </xdr:to>
    <xdr:sp macro="" textlink="">
      <xdr:nvSpPr>
        <xdr:cNvPr id="3" name="Croix 2">
          <a:extLst>
            <a:ext uri="{FF2B5EF4-FFF2-40B4-BE49-F238E27FC236}">
              <a16:creationId xmlns:a16="http://schemas.microsoft.com/office/drawing/2014/main" id="{00000000-0008-0000-0800-000003000000}"/>
            </a:ext>
          </a:extLst>
        </xdr:cNvPr>
        <xdr:cNvSpPr/>
      </xdr:nvSpPr>
      <xdr:spPr>
        <a:xfrm>
          <a:off x="409575" y="742950"/>
          <a:ext cx="200025" cy="200025"/>
        </a:xfrm>
        <a:prstGeom prst="plus">
          <a:avLst/>
        </a:prstGeom>
        <a:ln>
          <a:solidFill>
            <a:srgbClr val="00B050"/>
          </a:solidFill>
        </a:ln>
        <a:scene3d>
          <a:camera prst="orthographicFront"/>
          <a:lightRig rig="threePt" dir="t"/>
        </a:scene3d>
        <a:sp3d>
          <a:bevelT/>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409575</xdr:colOff>
      <xdr:row>14</xdr:row>
      <xdr:rowOff>190500</xdr:rowOff>
    </xdr:from>
    <xdr:to>
      <xdr:col>0</xdr:col>
      <xdr:colOff>609600</xdr:colOff>
      <xdr:row>14</xdr:row>
      <xdr:rowOff>390525</xdr:rowOff>
    </xdr:to>
    <xdr:sp macro="" textlink="">
      <xdr:nvSpPr>
        <xdr:cNvPr id="4" name="Croix 3">
          <a:extLst>
            <a:ext uri="{FF2B5EF4-FFF2-40B4-BE49-F238E27FC236}">
              <a16:creationId xmlns:a16="http://schemas.microsoft.com/office/drawing/2014/main" id="{00000000-0008-0000-0800-000004000000}"/>
            </a:ext>
          </a:extLst>
        </xdr:cNvPr>
        <xdr:cNvSpPr/>
      </xdr:nvSpPr>
      <xdr:spPr>
        <a:xfrm>
          <a:off x="409575" y="2305050"/>
          <a:ext cx="200025" cy="200025"/>
        </a:xfrm>
        <a:prstGeom prst="plus">
          <a:avLst/>
        </a:prstGeom>
        <a:ln>
          <a:solidFill>
            <a:srgbClr val="00B050"/>
          </a:solidFill>
        </a:ln>
        <a:scene3d>
          <a:camera prst="orthographicFront"/>
          <a:lightRig rig="threePt" dir="t"/>
        </a:scene3d>
        <a:sp3d>
          <a:bevelT/>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409575</xdr:colOff>
      <xdr:row>23</xdr:row>
      <xdr:rowOff>209550</xdr:rowOff>
    </xdr:from>
    <xdr:to>
      <xdr:col>0</xdr:col>
      <xdr:colOff>609600</xdr:colOff>
      <xdr:row>23</xdr:row>
      <xdr:rowOff>400050</xdr:rowOff>
    </xdr:to>
    <xdr:sp macro="" textlink="">
      <xdr:nvSpPr>
        <xdr:cNvPr id="5" name="Croix 4">
          <a:extLst>
            <a:ext uri="{FF2B5EF4-FFF2-40B4-BE49-F238E27FC236}">
              <a16:creationId xmlns:a16="http://schemas.microsoft.com/office/drawing/2014/main" id="{00000000-0008-0000-0800-000005000000}"/>
            </a:ext>
          </a:extLst>
        </xdr:cNvPr>
        <xdr:cNvSpPr/>
      </xdr:nvSpPr>
      <xdr:spPr>
        <a:xfrm>
          <a:off x="409575" y="3857625"/>
          <a:ext cx="200025" cy="190500"/>
        </a:xfrm>
        <a:prstGeom prst="plus">
          <a:avLst/>
        </a:prstGeom>
        <a:ln>
          <a:solidFill>
            <a:srgbClr val="00B050"/>
          </a:solidFill>
        </a:ln>
        <a:scene3d>
          <a:camera prst="orthographicFront"/>
          <a:lightRig rig="threePt" dir="t"/>
        </a:scene3d>
        <a:sp3d>
          <a:bevelT/>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400050</xdr:colOff>
      <xdr:row>29</xdr:row>
      <xdr:rowOff>0</xdr:rowOff>
    </xdr:from>
    <xdr:to>
      <xdr:col>0</xdr:col>
      <xdr:colOff>600075</xdr:colOff>
      <xdr:row>29</xdr:row>
      <xdr:rowOff>0</xdr:rowOff>
    </xdr:to>
    <xdr:sp macro="" textlink="">
      <xdr:nvSpPr>
        <xdr:cNvPr id="6" name="Croix 5">
          <a:extLst>
            <a:ext uri="{FF2B5EF4-FFF2-40B4-BE49-F238E27FC236}">
              <a16:creationId xmlns:a16="http://schemas.microsoft.com/office/drawing/2014/main" id="{00000000-0008-0000-0800-000006000000}"/>
            </a:ext>
          </a:extLst>
        </xdr:cNvPr>
        <xdr:cNvSpPr/>
      </xdr:nvSpPr>
      <xdr:spPr>
        <a:xfrm>
          <a:off x="400050" y="5410200"/>
          <a:ext cx="200025" cy="190500"/>
        </a:xfrm>
        <a:prstGeom prst="plus">
          <a:avLst/>
        </a:prstGeom>
        <a:ln>
          <a:solidFill>
            <a:srgbClr val="00B050"/>
          </a:solidFill>
        </a:ln>
        <a:scene3d>
          <a:camera prst="orthographicFront"/>
          <a:lightRig rig="threePt" dir="t"/>
        </a:scene3d>
        <a:sp3d>
          <a:bevelT/>
        </a:sp3d>
      </xdr:spPr>
      <xdr:style>
        <a:lnRef idx="1">
          <a:schemeClr val="accent3"/>
        </a:lnRef>
        <a:fillRef idx="3">
          <a:schemeClr val="accent3"/>
        </a:fillRef>
        <a:effectRef idx="2">
          <a:schemeClr val="accent3"/>
        </a:effectRef>
        <a:fontRef idx="minor">
          <a:schemeClr val="lt1"/>
        </a:fontRef>
      </xdr:style>
      <xdr:txBody>
        <a:bodyPr vertOverflow="clip" horzOverflow="clip" rtlCol="0" anchor="t"/>
        <a:lstStyle/>
        <a:p>
          <a:pPr algn="l"/>
          <a:endParaRPr lang="fr-FR" sz="1100"/>
        </a:p>
      </xdr:txBody>
    </xdr:sp>
    <xdr:clientData/>
  </xdr:twoCellAnchor>
  <xdr:twoCellAnchor>
    <xdr:from>
      <xdr:col>16</xdr:col>
      <xdr:colOff>141817</xdr:colOff>
      <xdr:row>15</xdr:row>
      <xdr:rowOff>179917</xdr:rowOff>
    </xdr:from>
    <xdr:to>
      <xdr:col>19</xdr:col>
      <xdr:colOff>618067</xdr:colOff>
      <xdr:row>15</xdr:row>
      <xdr:rowOff>179917</xdr:rowOff>
    </xdr:to>
    <xdr:cxnSp macro="">
      <xdr:nvCxnSpPr>
        <xdr:cNvPr id="28" name="Connecteur droit 27">
          <a:extLst>
            <a:ext uri="{FF2B5EF4-FFF2-40B4-BE49-F238E27FC236}">
              <a16:creationId xmlns:a16="http://schemas.microsoft.com/office/drawing/2014/main" id="{00000000-0008-0000-0800-00001C000000}"/>
            </a:ext>
          </a:extLst>
        </xdr:cNvPr>
        <xdr:cNvCxnSpPr/>
      </xdr:nvCxnSpPr>
      <xdr:spPr>
        <a:xfrm>
          <a:off x="20863984" y="5355167"/>
          <a:ext cx="2762250" cy="0"/>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559858</xdr:colOff>
      <xdr:row>19</xdr:row>
      <xdr:rowOff>66675</xdr:rowOff>
    </xdr:from>
    <xdr:to>
      <xdr:col>18</xdr:col>
      <xdr:colOff>521758</xdr:colOff>
      <xdr:row>19</xdr:row>
      <xdr:rowOff>66676</xdr:rowOff>
    </xdr:to>
    <xdr:cxnSp macro="">
      <xdr:nvCxnSpPr>
        <xdr:cNvPr id="34" name="Connecteur droit 33">
          <a:extLst>
            <a:ext uri="{FF2B5EF4-FFF2-40B4-BE49-F238E27FC236}">
              <a16:creationId xmlns:a16="http://schemas.microsoft.com/office/drawing/2014/main" id="{00000000-0008-0000-0800-000022000000}"/>
            </a:ext>
          </a:extLst>
        </xdr:cNvPr>
        <xdr:cNvCxnSpPr/>
      </xdr:nvCxnSpPr>
      <xdr:spPr>
        <a:xfrm flipV="1">
          <a:off x="22044025" y="6046258"/>
          <a:ext cx="723900" cy="1"/>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14</xdr:row>
      <xdr:rowOff>295275</xdr:rowOff>
    </xdr:from>
    <xdr:to>
      <xdr:col>5</xdr:col>
      <xdr:colOff>742950</xdr:colOff>
      <xdr:row>14</xdr:row>
      <xdr:rowOff>295278</xdr:rowOff>
    </xdr:to>
    <xdr:cxnSp macro="">
      <xdr:nvCxnSpPr>
        <xdr:cNvPr id="40" name="Connecteur droit 39">
          <a:extLst>
            <a:ext uri="{FF2B5EF4-FFF2-40B4-BE49-F238E27FC236}">
              <a16:creationId xmlns:a16="http://schemas.microsoft.com/office/drawing/2014/main" id="{00000000-0008-0000-0800-000028000000}"/>
            </a:ext>
          </a:extLst>
        </xdr:cNvPr>
        <xdr:cNvCxnSpPr/>
      </xdr:nvCxnSpPr>
      <xdr:spPr>
        <a:xfrm flipV="1">
          <a:off x="6457950" y="4419600"/>
          <a:ext cx="742950" cy="3"/>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9525</xdr:colOff>
      <xdr:row>23</xdr:row>
      <xdr:rowOff>333375</xdr:rowOff>
    </xdr:from>
    <xdr:to>
      <xdr:col>3</xdr:col>
      <xdr:colOff>752475</xdr:colOff>
      <xdr:row>23</xdr:row>
      <xdr:rowOff>333378</xdr:rowOff>
    </xdr:to>
    <xdr:cxnSp macro="">
      <xdr:nvCxnSpPr>
        <xdr:cNvPr id="59" name="Connecteur droit 58">
          <a:extLst>
            <a:ext uri="{FF2B5EF4-FFF2-40B4-BE49-F238E27FC236}">
              <a16:creationId xmlns:a16="http://schemas.microsoft.com/office/drawing/2014/main" id="{00000000-0008-0000-0800-00003B000000}"/>
            </a:ext>
          </a:extLst>
        </xdr:cNvPr>
        <xdr:cNvCxnSpPr/>
      </xdr:nvCxnSpPr>
      <xdr:spPr>
        <a:xfrm flipV="1">
          <a:off x="2933700" y="6791325"/>
          <a:ext cx="742950" cy="3"/>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14</xdr:row>
      <xdr:rowOff>276225</xdr:rowOff>
    </xdr:from>
    <xdr:to>
      <xdr:col>3</xdr:col>
      <xdr:colOff>742950</xdr:colOff>
      <xdr:row>14</xdr:row>
      <xdr:rowOff>276228</xdr:rowOff>
    </xdr:to>
    <xdr:cxnSp macro="">
      <xdr:nvCxnSpPr>
        <xdr:cNvPr id="60" name="Connecteur droit 59">
          <a:extLst>
            <a:ext uri="{FF2B5EF4-FFF2-40B4-BE49-F238E27FC236}">
              <a16:creationId xmlns:a16="http://schemas.microsoft.com/office/drawing/2014/main" id="{00000000-0008-0000-0800-00003C000000}"/>
            </a:ext>
          </a:extLst>
        </xdr:cNvPr>
        <xdr:cNvCxnSpPr/>
      </xdr:nvCxnSpPr>
      <xdr:spPr>
        <a:xfrm flipV="1">
          <a:off x="2924175" y="4400550"/>
          <a:ext cx="742950" cy="3"/>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681566</xdr:colOff>
      <xdr:row>23</xdr:row>
      <xdr:rowOff>258233</xdr:rowOff>
    </xdr:from>
    <xdr:to>
      <xdr:col>18</xdr:col>
      <xdr:colOff>643466</xdr:colOff>
      <xdr:row>23</xdr:row>
      <xdr:rowOff>258234</xdr:rowOff>
    </xdr:to>
    <xdr:cxnSp macro="">
      <xdr:nvCxnSpPr>
        <xdr:cNvPr id="61" name="Connecteur droit 60">
          <a:extLst>
            <a:ext uri="{FF2B5EF4-FFF2-40B4-BE49-F238E27FC236}">
              <a16:creationId xmlns:a16="http://schemas.microsoft.com/office/drawing/2014/main" id="{00000000-0008-0000-0800-00003D000000}"/>
            </a:ext>
          </a:extLst>
        </xdr:cNvPr>
        <xdr:cNvCxnSpPr/>
      </xdr:nvCxnSpPr>
      <xdr:spPr>
        <a:xfrm flipV="1">
          <a:off x="22165733" y="7200900"/>
          <a:ext cx="723900" cy="1"/>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283634</xdr:colOff>
      <xdr:row>21</xdr:row>
      <xdr:rowOff>0</xdr:rowOff>
    </xdr:from>
    <xdr:to>
      <xdr:col>18</xdr:col>
      <xdr:colOff>283634</xdr:colOff>
      <xdr:row>21</xdr:row>
      <xdr:rowOff>109009</xdr:rowOff>
    </xdr:to>
    <xdr:cxnSp macro="">
      <xdr:nvCxnSpPr>
        <xdr:cNvPr id="65" name="Connecteur droit 64">
          <a:extLst>
            <a:ext uri="{FF2B5EF4-FFF2-40B4-BE49-F238E27FC236}">
              <a16:creationId xmlns:a16="http://schemas.microsoft.com/office/drawing/2014/main" id="{00000000-0008-0000-0800-000041000000}"/>
            </a:ext>
          </a:extLst>
        </xdr:cNvPr>
        <xdr:cNvCxnSpPr/>
      </xdr:nvCxnSpPr>
      <xdr:spPr>
        <a:xfrm>
          <a:off x="22529801" y="6459011"/>
          <a:ext cx="0" cy="201081"/>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1735931</xdr:colOff>
      <xdr:row>15</xdr:row>
      <xdr:rowOff>16671</xdr:rowOff>
    </xdr:from>
    <xdr:to>
      <xdr:col>4</xdr:col>
      <xdr:colOff>1735931</xdr:colOff>
      <xdr:row>16</xdr:row>
      <xdr:rowOff>14287</xdr:rowOff>
    </xdr:to>
    <xdr:cxnSp macro="">
      <xdr:nvCxnSpPr>
        <xdr:cNvPr id="66" name="Connecteur droit 65">
          <a:extLst>
            <a:ext uri="{FF2B5EF4-FFF2-40B4-BE49-F238E27FC236}">
              <a16:creationId xmlns:a16="http://schemas.microsoft.com/office/drawing/2014/main" id="{00000000-0008-0000-0800-000042000000}"/>
            </a:ext>
          </a:extLst>
        </xdr:cNvPr>
        <xdr:cNvCxnSpPr/>
      </xdr:nvCxnSpPr>
      <xdr:spPr>
        <a:xfrm>
          <a:off x="8510587" y="3600452"/>
          <a:ext cx="0" cy="200023"/>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1731168</xdr:colOff>
      <xdr:row>24</xdr:row>
      <xdr:rowOff>2384</xdr:rowOff>
    </xdr:from>
    <xdr:to>
      <xdr:col>4</xdr:col>
      <xdr:colOff>1731168</xdr:colOff>
      <xdr:row>25</xdr:row>
      <xdr:rowOff>1</xdr:rowOff>
    </xdr:to>
    <xdr:cxnSp macro="">
      <xdr:nvCxnSpPr>
        <xdr:cNvPr id="67" name="Connecteur droit 66">
          <a:extLst>
            <a:ext uri="{FF2B5EF4-FFF2-40B4-BE49-F238E27FC236}">
              <a16:creationId xmlns:a16="http://schemas.microsoft.com/office/drawing/2014/main" id="{00000000-0008-0000-0800-000043000000}"/>
            </a:ext>
          </a:extLst>
        </xdr:cNvPr>
        <xdr:cNvCxnSpPr/>
      </xdr:nvCxnSpPr>
      <xdr:spPr>
        <a:xfrm>
          <a:off x="8505824" y="5741197"/>
          <a:ext cx="0" cy="200023"/>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1178718</xdr:colOff>
      <xdr:row>23</xdr:row>
      <xdr:rowOff>569121</xdr:rowOff>
    </xdr:from>
    <xdr:to>
      <xdr:col>2</xdr:col>
      <xdr:colOff>1178718</xdr:colOff>
      <xdr:row>24</xdr:row>
      <xdr:rowOff>200025</xdr:rowOff>
    </xdr:to>
    <xdr:cxnSp macro="">
      <xdr:nvCxnSpPr>
        <xdr:cNvPr id="68" name="Connecteur droit 67">
          <a:extLst>
            <a:ext uri="{FF2B5EF4-FFF2-40B4-BE49-F238E27FC236}">
              <a16:creationId xmlns:a16="http://schemas.microsoft.com/office/drawing/2014/main" id="{00000000-0008-0000-0800-000044000000}"/>
            </a:ext>
          </a:extLst>
        </xdr:cNvPr>
        <xdr:cNvCxnSpPr/>
      </xdr:nvCxnSpPr>
      <xdr:spPr>
        <a:xfrm>
          <a:off x="4726781" y="5736434"/>
          <a:ext cx="0" cy="202404"/>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1200150</xdr:colOff>
      <xdr:row>14</xdr:row>
      <xdr:rowOff>564358</xdr:rowOff>
    </xdr:from>
    <xdr:to>
      <xdr:col>6</xdr:col>
      <xdr:colOff>1200150</xdr:colOff>
      <xdr:row>15</xdr:row>
      <xdr:rowOff>192881</xdr:rowOff>
    </xdr:to>
    <xdr:cxnSp macro="">
      <xdr:nvCxnSpPr>
        <xdr:cNvPr id="69" name="Connecteur droit 68">
          <a:extLst>
            <a:ext uri="{FF2B5EF4-FFF2-40B4-BE49-F238E27FC236}">
              <a16:creationId xmlns:a16="http://schemas.microsoft.com/office/drawing/2014/main" id="{00000000-0008-0000-0800-000045000000}"/>
            </a:ext>
          </a:extLst>
        </xdr:cNvPr>
        <xdr:cNvCxnSpPr/>
      </xdr:nvCxnSpPr>
      <xdr:spPr>
        <a:xfrm>
          <a:off x="12249150" y="3576639"/>
          <a:ext cx="0" cy="200023"/>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197908</xdr:colOff>
      <xdr:row>3</xdr:row>
      <xdr:rowOff>24342</xdr:rowOff>
    </xdr:from>
    <xdr:to>
      <xdr:col>23</xdr:col>
      <xdr:colOff>708025</xdr:colOff>
      <xdr:row>13</xdr:row>
      <xdr:rowOff>530</xdr:rowOff>
    </xdr:to>
    <xdr:graphicFrame macro="">
      <xdr:nvGraphicFramePr>
        <xdr:cNvPr id="70" name="Graphique 69">
          <a:extLst>
            <a:ext uri="{FF2B5EF4-FFF2-40B4-BE49-F238E27FC236}">
              <a16:creationId xmlns:a16="http://schemas.microsoft.com/office/drawing/2014/main" id="{00000000-0008-0000-0800-00004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1221581</xdr:colOff>
      <xdr:row>15</xdr:row>
      <xdr:rowOff>2383</xdr:rowOff>
    </xdr:from>
    <xdr:to>
      <xdr:col>2</xdr:col>
      <xdr:colOff>1221581</xdr:colOff>
      <xdr:row>16</xdr:row>
      <xdr:rowOff>-1</xdr:rowOff>
    </xdr:to>
    <xdr:cxnSp macro="">
      <xdr:nvCxnSpPr>
        <xdr:cNvPr id="24" name="Connecteur droit 23">
          <a:extLst>
            <a:ext uri="{FF2B5EF4-FFF2-40B4-BE49-F238E27FC236}">
              <a16:creationId xmlns:a16="http://schemas.microsoft.com/office/drawing/2014/main" id="{00000000-0008-0000-0800-000018000000}"/>
            </a:ext>
          </a:extLst>
        </xdr:cNvPr>
        <xdr:cNvCxnSpPr/>
      </xdr:nvCxnSpPr>
      <xdr:spPr>
        <a:xfrm>
          <a:off x="4769644" y="3586164"/>
          <a:ext cx="0" cy="200023"/>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614891</xdr:colOff>
      <xdr:row>23</xdr:row>
      <xdr:rowOff>300567</xdr:rowOff>
    </xdr:from>
    <xdr:to>
      <xdr:col>2</xdr:col>
      <xdr:colOff>4233</xdr:colOff>
      <xdr:row>23</xdr:row>
      <xdr:rowOff>302689</xdr:rowOff>
    </xdr:to>
    <xdr:cxnSp macro="">
      <xdr:nvCxnSpPr>
        <xdr:cNvPr id="31" name="Connecteur droit 30">
          <a:extLst>
            <a:ext uri="{FF2B5EF4-FFF2-40B4-BE49-F238E27FC236}">
              <a16:creationId xmlns:a16="http://schemas.microsoft.com/office/drawing/2014/main" id="{00000000-0008-0000-0800-00001F000000}"/>
            </a:ext>
          </a:extLst>
        </xdr:cNvPr>
        <xdr:cNvCxnSpPr/>
      </xdr:nvCxnSpPr>
      <xdr:spPr>
        <a:xfrm flipV="1">
          <a:off x="614891" y="7243234"/>
          <a:ext cx="2733675" cy="2122"/>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1221578</xdr:colOff>
      <xdr:row>5</xdr:row>
      <xdr:rowOff>9527</xdr:rowOff>
    </xdr:from>
    <xdr:to>
      <xdr:col>2</xdr:col>
      <xdr:colOff>1221578</xdr:colOff>
      <xdr:row>6</xdr:row>
      <xdr:rowOff>9525</xdr:rowOff>
    </xdr:to>
    <xdr:cxnSp macro="">
      <xdr:nvCxnSpPr>
        <xdr:cNvPr id="113" name="Connecteur droit 112">
          <a:extLst>
            <a:ext uri="{FF2B5EF4-FFF2-40B4-BE49-F238E27FC236}">
              <a16:creationId xmlns:a16="http://schemas.microsoft.com/office/drawing/2014/main" id="{00000000-0008-0000-0800-000071000000}"/>
            </a:ext>
          </a:extLst>
        </xdr:cNvPr>
        <xdr:cNvCxnSpPr/>
      </xdr:nvCxnSpPr>
      <xdr:spPr>
        <a:xfrm>
          <a:off x="4769641" y="1450183"/>
          <a:ext cx="0" cy="202405"/>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1797844</xdr:colOff>
      <xdr:row>3</xdr:row>
      <xdr:rowOff>559594</xdr:rowOff>
    </xdr:from>
    <xdr:to>
      <xdr:col>4</xdr:col>
      <xdr:colOff>1804988</xdr:colOff>
      <xdr:row>6</xdr:row>
      <xdr:rowOff>9525</xdr:rowOff>
    </xdr:to>
    <xdr:cxnSp macro="">
      <xdr:nvCxnSpPr>
        <xdr:cNvPr id="114" name="Connecteur droit 113">
          <a:extLst>
            <a:ext uri="{FF2B5EF4-FFF2-40B4-BE49-F238E27FC236}">
              <a16:creationId xmlns:a16="http://schemas.microsoft.com/office/drawing/2014/main" id="{00000000-0008-0000-0800-000072000000}"/>
            </a:ext>
          </a:extLst>
        </xdr:cNvPr>
        <xdr:cNvCxnSpPr/>
      </xdr:nvCxnSpPr>
      <xdr:spPr>
        <a:xfrm>
          <a:off x="8572500" y="1214438"/>
          <a:ext cx="7144" cy="795337"/>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602984</xdr:colOff>
      <xdr:row>14</xdr:row>
      <xdr:rowOff>289983</xdr:rowOff>
    </xdr:from>
    <xdr:to>
      <xdr:col>1</xdr:col>
      <xdr:colOff>2861733</xdr:colOff>
      <xdr:row>14</xdr:row>
      <xdr:rowOff>292105</xdr:rowOff>
    </xdr:to>
    <xdr:cxnSp macro="">
      <xdr:nvCxnSpPr>
        <xdr:cNvPr id="117" name="Connecteur droit 116">
          <a:extLst>
            <a:ext uri="{FF2B5EF4-FFF2-40B4-BE49-F238E27FC236}">
              <a16:creationId xmlns:a16="http://schemas.microsoft.com/office/drawing/2014/main" id="{00000000-0008-0000-0800-000075000000}"/>
            </a:ext>
          </a:extLst>
        </xdr:cNvPr>
        <xdr:cNvCxnSpPr/>
      </xdr:nvCxnSpPr>
      <xdr:spPr>
        <a:xfrm flipV="1">
          <a:off x="602984" y="4707202"/>
          <a:ext cx="2937405" cy="2122"/>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612510</xdr:colOff>
      <xdr:row>3</xdr:row>
      <xdr:rowOff>261937</xdr:rowOff>
    </xdr:from>
    <xdr:to>
      <xdr:col>4</xdr:col>
      <xdr:colOff>0</xdr:colOff>
      <xdr:row>3</xdr:row>
      <xdr:rowOff>265912</xdr:rowOff>
    </xdr:to>
    <xdr:cxnSp macro="">
      <xdr:nvCxnSpPr>
        <xdr:cNvPr id="118" name="Connecteur droit 117">
          <a:extLst>
            <a:ext uri="{FF2B5EF4-FFF2-40B4-BE49-F238E27FC236}">
              <a16:creationId xmlns:a16="http://schemas.microsoft.com/office/drawing/2014/main" id="{00000000-0008-0000-0800-000076000000}"/>
            </a:ext>
          </a:extLst>
        </xdr:cNvPr>
        <xdr:cNvCxnSpPr/>
      </xdr:nvCxnSpPr>
      <xdr:spPr>
        <a:xfrm flipV="1">
          <a:off x="612510" y="916781"/>
          <a:ext cx="6162146" cy="3975"/>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1207294</xdr:colOff>
      <xdr:row>5</xdr:row>
      <xdr:rowOff>7146</xdr:rowOff>
    </xdr:from>
    <xdr:to>
      <xdr:col>6</xdr:col>
      <xdr:colOff>1207294</xdr:colOff>
      <xdr:row>6</xdr:row>
      <xdr:rowOff>7144</xdr:rowOff>
    </xdr:to>
    <xdr:cxnSp macro="">
      <xdr:nvCxnSpPr>
        <xdr:cNvPr id="119" name="Connecteur droit 118">
          <a:extLst>
            <a:ext uri="{FF2B5EF4-FFF2-40B4-BE49-F238E27FC236}">
              <a16:creationId xmlns:a16="http://schemas.microsoft.com/office/drawing/2014/main" id="{00000000-0008-0000-0800-000077000000}"/>
            </a:ext>
          </a:extLst>
        </xdr:cNvPr>
        <xdr:cNvCxnSpPr/>
      </xdr:nvCxnSpPr>
      <xdr:spPr>
        <a:xfrm>
          <a:off x="12256294" y="1447802"/>
          <a:ext cx="0" cy="202405"/>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1214434</xdr:colOff>
      <xdr:row>4</xdr:row>
      <xdr:rowOff>211402</xdr:rowOff>
    </xdr:from>
    <xdr:to>
      <xdr:col>4</xdr:col>
      <xdr:colOff>1933041</xdr:colOff>
      <xdr:row>5</xdr:row>
      <xdr:rowOff>0</xdr:rowOff>
    </xdr:to>
    <xdr:cxnSp macro="">
      <xdr:nvCxnSpPr>
        <xdr:cNvPr id="120" name="Connecteur droit 119">
          <a:extLst>
            <a:ext uri="{FF2B5EF4-FFF2-40B4-BE49-F238E27FC236}">
              <a16:creationId xmlns:a16="http://schemas.microsoft.com/office/drawing/2014/main" id="{00000000-0008-0000-0800-000078000000}"/>
            </a:ext>
          </a:extLst>
        </xdr:cNvPr>
        <xdr:cNvCxnSpPr/>
      </xdr:nvCxnSpPr>
      <xdr:spPr>
        <a:xfrm flipV="1">
          <a:off x="4762497" y="1437746"/>
          <a:ext cx="3945200" cy="2910"/>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1779320</xdr:colOff>
      <xdr:row>4</xdr:row>
      <xdr:rowOff>211144</xdr:rowOff>
    </xdr:from>
    <xdr:to>
      <xdr:col>6</xdr:col>
      <xdr:colOff>1214438</xdr:colOff>
      <xdr:row>5</xdr:row>
      <xdr:rowOff>0</xdr:rowOff>
    </xdr:to>
    <xdr:cxnSp macro="">
      <xdr:nvCxnSpPr>
        <xdr:cNvPr id="121" name="Connecteur droit 120">
          <a:extLst>
            <a:ext uri="{FF2B5EF4-FFF2-40B4-BE49-F238E27FC236}">
              <a16:creationId xmlns:a16="http://schemas.microsoft.com/office/drawing/2014/main" id="{00000000-0008-0000-0800-000079000000}"/>
            </a:ext>
          </a:extLst>
        </xdr:cNvPr>
        <xdr:cNvCxnSpPr/>
      </xdr:nvCxnSpPr>
      <xdr:spPr>
        <a:xfrm>
          <a:off x="8553976" y="1437488"/>
          <a:ext cx="3709462" cy="3168"/>
        </a:xfrm>
        <a:prstGeom prst="line">
          <a:avLst/>
        </a:prstGeom>
        <a:ln w="28575">
          <a:solidFill>
            <a:srgbClr val="002060"/>
          </a:solidFill>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247650</xdr:colOff>
      <xdr:row>1</xdr:row>
      <xdr:rowOff>57150</xdr:rowOff>
    </xdr:from>
    <xdr:to>
      <xdr:col>1</xdr:col>
      <xdr:colOff>4010025</xdr:colOff>
      <xdr:row>3</xdr:row>
      <xdr:rowOff>342900</xdr:rowOff>
    </xdr:to>
    <xdr:pic>
      <xdr:nvPicPr>
        <xdr:cNvPr id="5" name="Image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9650" y="504825"/>
          <a:ext cx="3762375" cy="118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123825</xdr:colOff>
      <xdr:row>1</xdr:row>
      <xdr:rowOff>114300</xdr:rowOff>
    </xdr:from>
    <xdr:to>
      <xdr:col>4</xdr:col>
      <xdr:colOff>257175</xdr:colOff>
      <xdr:row>3</xdr:row>
      <xdr:rowOff>295275</xdr:rowOff>
    </xdr:to>
    <xdr:pic>
      <xdr:nvPicPr>
        <xdr:cNvPr id="6" name="Image 5">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4975" y="561975"/>
          <a:ext cx="3819525" cy="1076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nil.fr/fr/securite-securiser-les-echanges-avec-lexterieur" TargetMode="External"/><Relationship Id="rId3" Type="http://schemas.openxmlformats.org/officeDocument/2006/relationships/printerSettings" Target="../printerSettings/printerSettings5.bin"/><Relationship Id="rId7" Type="http://schemas.openxmlformats.org/officeDocument/2006/relationships/hyperlink" Target="https://www.cnil.fr/fr/RGDP-le-registre-des-activites-de-traitement" TargetMode="Externa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printerSettings" Target="../printerSettings/printerSettings8.bin"/><Relationship Id="rId5" Type="http://schemas.openxmlformats.org/officeDocument/2006/relationships/printerSettings" Target="../printerSettings/printerSettings7.bin"/><Relationship Id="rId10" Type="http://schemas.openxmlformats.org/officeDocument/2006/relationships/printerSettings" Target="../printerSettings/printerSettings9.bin"/><Relationship Id="rId4" Type="http://schemas.openxmlformats.org/officeDocument/2006/relationships/printerSettings" Target="../printerSettings/printerSettings6.bin"/><Relationship Id="rId9" Type="http://schemas.openxmlformats.org/officeDocument/2006/relationships/hyperlink" Target="https://www.cnil.fr/fr/travailler-avec-un-sous-traita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paca.ars.sante.fr/fiches-pratiques-pour-la-preparation-des-doses-administrer-pda-en-etablissements-medico-sociaux" TargetMode="External"/><Relationship Id="rId7" Type="http://schemas.openxmlformats.org/officeDocument/2006/relationships/printerSettings" Target="../printerSettings/printerSettings11.bin"/><Relationship Id="rId2" Type="http://schemas.openxmlformats.org/officeDocument/2006/relationships/hyperlink" Target="https://www.paca.ars.sante.fr/fiches-pratiques-pour-la-preparation-des-doses-administrer-pda-en-etablissements-medico-sociaux" TargetMode="External"/><Relationship Id="rId1" Type="http://schemas.openxmlformats.org/officeDocument/2006/relationships/hyperlink" Target="https://www.paca.ars.sante.fr/fiches-pratiques-pour-la-preparation-des-doses-administrer-pda-en-etablissements-medico-sociaux" TargetMode="External"/><Relationship Id="rId6" Type="http://schemas.openxmlformats.org/officeDocument/2006/relationships/hyperlink" Target="https://base-donnees-publique.medicaments.gouv.fr/" TargetMode="External"/><Relationship Id="rId5" Type="http://schemas.openxmlformats.org/officeDocument/2006/relationships/hyperlink" Target="https://base-donnees-publique.medicaments.gouv.fr/" TargetMode="External"/><Relationship Id="rId4" Type="http://schemas.openxmlformats.org/officeDocument/2006/relationships/hyperlink" Target="https://www.paca.ars.sante.fr/fiches-pratiques-pour-la-preparation-des-doses-administrer-pda-en-etablissements-medico-sociau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7F7F7"/>
  </sheetPr>
  <dimension ref="A1:CK129"/>
  <sheetViews>
    <sheetView showGridLines="0" tabSelected="1" topLeftCell="C1" zoomScaleNormal="100" workbookViewId="0">
      <selection activeCell="C63" sqref="C63"/>
    </sheetView>
  </sheetViews>
  <sheetFormatPr baseColWidth="10" defaultColWidth="11.42578125" defaultRowHeight="15" x14ac:dyDescent="0.25"/>
  <cols>
    <col min="1" max="2" width="11.42578125" style="66"/>
    <col min="3" max="3" width="154.5703125" style="62" bestFit="1" customWidth="1"/>
    <col min="4" max="4" width="11.42578125" style="62"/>
    <col min="5" max="5" width="14.42578125" style="62" customWidth="1"/>
    <col min="6" max="16384" width="11.42578125" style="62"/>
  </cols>
  <sheetData>
    <row r="1" spans="1:89" s="14" customFormat="1" ht="41.25" customHeight="1" thickBot="1" x14ac:dyDescent="0.3">
      <c r="A1" s="35"/>
      <c r="B1" s="35"/>
      <c r="C1" s="427" t="s">
        <v>494</v>
      </c>
      <c r="D1" s="428"/>
      <c r="E1" s="429"/>
      <c r="F1" s="92"/>
      <c r="G1" s="91"/>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36"/>
      <c r="CI1" s="36"/>
      <c r="CJ1" s="36"/>
      <c r="CK1" s="36"/>
    </row>
    <row r="2" spans="1:89" s="34" customFormat="1" ht="27" customHeight="1" x14ac:dyDescent="0.25">
      <c r="A2" s="35"/>
      <c r="B2" s="35"/>
      <c r="C2" s="422" t="s">
        <v>66</v>
      </c>
      <c r="D2" s="423"/>
      <c r="E2" s="423"/>
      <c r="F2" s="92"/>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c r="BY2" s="26"/>
      <c r="BZ2" s="26"/>
      <c r="CA2" s="26"/>
      <c r="CB2" s="26"/>
      <c r="CC2" s="26"/>
      <c r="CD2" s="26"/>
      <c r="CE2" s="26"/>
      <c r="CF2" s="26"/>
      <c r="CG2" s="26"/>
      <c r="CH2" s="26"/>
      <c r="CI2" s="26"/>
      <c r="CJ2" s="26"/>
      <c r="CK2" s="26"/>
    </row>
    <row r="3" spans="1:89" s="34" customFormat="1" ht="175.5" customHeight="1" x14ac:dyDescent="0.25">
      <c r="A3" s="35"/>
      <c r="B3" s="35"/>
      <c r="C3" s="432" t="s">
        <v>498</v>
      </c>
      <c r="D3" s="433"/>
      <c r="E3" s="434"/>
      <c r="F3" s="92"/>
      <c r="G3" s="91"/>
      <c r="H3" s="62"/>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row>
    <row r="4" spans="1:89" s="34" customFormat="1" x14ac:dyDescent="0.25">
      <c r="A4" s="35"/>
      <c r="B4" s="35"/>
      <c r="C4" s="435" t="s">
        <v>380</v>
      </c>
      <c r="D4" s="436"/>
      <c r="E4" s="437"/>
      <c r="F4" s="92"/>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row>
    <row r="5" spans="1:89" s="34" customFormat="1" ht="15" customHeight="1" x14ac:dyDescent="0.25">
      <c r="A5" s="35"/>
      <c r="B5" s="35"/>
      <c r="C5" s="435"/>
      <c r="D5" s="436"/>
      <c r="E5" s="437"/>
      <c r="F5" s="92"/>
      <c r="G5" s="91"/>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row>
    <row r="6" spans="1:89" s="34" customFormat="1" ht="15.75" thickBot="1" x14ac:dyDescent="0.3">
      <c r="A6" s="35"/>
      <c r="B6" s="35"/>
      <c r="C6" s="438"/>
      <c r="D6" s="439"/>
      <c r="E6" s="440"/>
      <c r="F6" s="92"/>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c r="CJ6" s="26"/>
      <c r="CK6" s="26"/>
    </row>
    <row r="7" spans="1:89" ht="51" customHeight="1" x14ac:dyDescent="0.25">
      <c r="C7" s="430" t="s">
        <v>71</v>
      </c>
      <c r="D7" s="431"/>
      <c r="E7" s="431"/>
      <c r="G7" s="90"/>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c r="CC7" s="66"/>
      <c r="CD7" s="66"/>
      <c r="CE7" s="66"/>
      <c r="CF7" s="66"/>
      <c r="CG7" s="66"/>
      <c r="CH7" s="66"/>
      <c r="CI7" s="66"/>
      <c r="CJ7" s="66"/>
      <c r="CK7" s="66"/>
    </row>
    <row r="8" spans="1:89" s="24" customFormat="1" ht="18.75" x14ac:dyDescent="0.25">
      <c r="A8" s="66"/>
      <c r="B8" s="66"/>
      <c r="C8" s="155"/>
      <c r="D8" s="156"/>
      <c r="E8" s="157"/>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c r="CC8" s="66"/>
      <c r="CD8" s="66"/>
      <c r="CE8" s="66"/>
      <c r="CF8" s="66"/>
      <c r="CG8" s="66"/>
      <c r="CH8" s="66"/>
      <c r="CI8" s="66"/>
      <c r="CJ8" s="66"/>
      <c r="CK8" s="66"/>
    </row>
    <row r="9" spans="1:89" ht="27.75" customHeight="1" x14ac:dyDescent="0.25">
      <c r="C9" s="441" t="s">
        <v>387</v>
      </c>
      <c r="D9" s="442"/>
      <c r="E9" s="443"/>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c r="CC9" s="66"/>
      <c r="CD9" s="66"/>
      <c r="CE9" s="66"/>
      <c r="CF9" s="66"/>
      <c r="CG9" s="66"/>
      <c r="CH9" s="66"/>
      <c r="CI9" s="66"/>
      <c r="CJ9" s="66"/>
      <c r="CK9" s="66"/>
    </row>
    <row r="10" spans="1:89" ht="13.5" customHeight="1" x14ac:dyDescent="0.25">
      <c r="C10" s="158"/>
      <c r="D10" s="159"/>
      <c r="E10" s="160"/>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c r="CC10" s="66"/>
      <c r="CD10" s="66"/>
      <c r="CE10" s="66"/>
      <c r="CF10" s="66"/>
      <c r="CG10" s="66"/>
      <c r="CH10" s="66"/>
      <c r="CI10" s="66"/>
      <c r="CJ10" s="66"/>
      <c r="CK10" s="66"/>
    </row>
    <row r="11" spans="1:89" ht="18.75" customHeight="1" x14ac:dyDescent="0.25">
      <c r="C11" s="444" t="s">
        <v>499</v>
      </c>
      <c r="D11" s="445"/>
      <c r="E11" s="44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c r="CC11" s="66"/>
      <c r="CD11" s="66"/>
      <c r="CE11" s="66"/>
      <c r="CF11" s="66"/>
      <c r="CG11" s="66"/>
      <c r="CH11" s="66"/>
      <c r="CI11" s="66"/>
      <c r="CJ11" s="66"/>
      <c r="CK11" s="66"/>
    </row>
    <row r="12" spans="1:89" ht="17.25" customHeight="1" x14ac:dyDescent="0.25">
      <c r="C12" s="447" t="s">
        <v>67</v>
      </c>
      <c r="D12" s="448"/>
      <c r="E12" s="449"/>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6"/>
      <c r="CG12" s="66"/>
      <c r="CH12" s="66"/>
      <c r="CI12" s="66"/>
      <c r="CJ12" s="66"/>
      <c r="CK12" s="66"/>
    </row>
    <row r="13" spans="1:89" x14ac:dyDescent="0.25">
      <c r="C13" s="447" t="s">
        <v>68</v>
      </c>
      <c r="D13" s="448"/>
      <c r="E13" s="449"/>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c r="CC13" s="66"/>
      <c r="CD13" s="66"/>
      <c r="CE13" s="66"/>
      <c r="CF13" s="66"/>
      <c r="CG13" s="66"/>
      <c r="CH13" s="66"/>
      <c r="CI13" s="66"/>
      <c r="CJ13" s="66"/>
      <c r="CK13" s="66"/>
    </row>
    <row r="14" spans="1:89" x14ac:dyDescent="0.25">
      <c r="C14" s="161"/>
      <c r="D14" s="159"/>
      <c r="E14" s="160"/>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6"/>
      <c r="CE14" s="66"/>
      <c r="CF14" s="66"/>
      <c r="CG14" s="66"/>
      <c r="CH14" s="66"/>
      <c r="CI14" s="66"/>
      <c r="CJ14" s="66"/>
      <c r="CK14" s="66"/>
    </row>
    <row r="15" spans="1:89" ht="27.75" customHeight="1" x14ac:dyDescent="0.25">
      <c r="C15" s="441" t="s">
        <v>69</v>
      </c>
      <c r="D15" s="442"/>
      <c r="E15" s="443"/>
      <c r="G15" s="24"/>
      <c r="H15" s="24"/>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c r="CC15" s="66"/>
      <c r="CD15" s="66"/>
      <c r="CE15" s="66"/>
      <c r="CF15" s="66"/>
      <c r="CG15" s="66"/>
      <c r="CH15" s="66"/>
      <c r="CI15" s="66"/>
      <c r="CJ15" s="66"/>
      <c r="CK15" s="66"/>
    </row>
    <row r="16" spans="1:89" ht="280.5" customHeight="1" x14ac:dyDescent="0.25">
      <c r="C16" s="444" t="s">
        <v>398</v>
      </c>
      <c r="D16" s="445"/>
      <c r="E16" s="446"/>
      <c r="F16" s="66"/>
      <c r="G16" s="37"/>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c r="CC16" s="66"/>
      <c r="CD16" s="66"/>
      <c r="CE16" s="66"/>
      <c r="CF16" s="66"/>
      <c r="CG16" s="66"/>
      <c r="CH16" s="66"/>
      <c r="CI16" s="66"/>
      <c r="CJ16" s="66"/>
      <c r="CK16" s="66"/>
    </row>
    <row r="17" spans="1:89" x14ac:dyDescent="0.25">
      <c r="C17" s="162"/>
      <c r="D17" s="163"/>
      <c r="E17" s="164"/>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c r="CC17" s="66"/>
      <c r="CD17" s="66"/>
      <c r="CE17" s="66"/>
      <c r="CF17" s="66"/>
      <c r="CG17" s="66"/>
      <c r="CH17" s="66"/>
      <c r="CI17" s="66"/>
      <c r="CJ17" s="66"/>
      <c r="CK17" s="66"/>
    </row>
    <row r="18" spans="1:89" x14ac:dyDescent="0.25">
      <c r="C18" s="450" t="s">
        <v>70</v>
      </c>
      <c r="D18" s="451"/>
      <c r="E18" s="452"/>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c r="CC18" s="66"/>
      <c r="CD18" s="66"/>
      <c r="CE18" s="66"/>
      <c r="CF18" s="66"/>
      <c r="CG18" s="66"/>
      <c r="CH18" s="66"/>
      <c r="CI18" s="66"/>
      <c r="CJ18" s="66"/>
      <c r="CK18" s="66"/>
    </row>
    <row r="19" spans="1:89" ht="15.75" thickBot="1" x14ac:dyDescent="0.3">
      <c r="C19" s="162"/>
      <c r="D19" s="163"/>
      <c r="E19" s="164"/>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c r="CC19" s="66"/>
      <c r="CD19" s="66"/>
      <c r="CE19" s="66"/>
      <c r="CF19" s="66"/>
      <c r="CG19" s="66"/>
      <c r="CH19" s="66"/>
      <c r="CI19" s="66"/>
      <c r="CJ19" s="66"/>
      <c r="CK19" s="66"/>
    </row>
    <row r="20" spans="1:89" s="15" customFormat="1" ht="21.75" customHeight="1" thickBot="1" x14ac:dyDescent="0.3">
      <c r="A20" s="66"/>
      <c r="B20" s="66"/>
      <c r="C20" s="419" t="s">
        <v>104</v>
      </c>
      <c r="D20" s="420"/>
      <c r="E20" s="420"/>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c r="CC20" s="66"/>
      <c r="CD20" s="66"/>
      <c r="CE20" s="66"/>
      <c r="CF20" s="66"/>
      <c r="CG20" s="66"/>
      <c r="CH20" s="66"/>
      <c r="CI20" s="66"/>
      <c r="CJ20" s="66"/>
      <c r="CK20" s="66"/>
    </row>
    <row r="21" spans="1:89" s="63" customFormat="1" x14ac:dyDescent="0.25">
      <c r="A21" s="67"/>
      <c r="B21" s="67"/>
      <c r="C21" s="307" t="s">
        <v>51</v>
      </c>
      <c r="D21" s="308"/>
      <c r="E21" s="309"/>
      <c r="F21" s="67"/>
      <c r="G21" s="68"/>
      <c r="H21" s="68"/>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row>
    <row r="22" spans="1:89" s="63" customFormat="1" x14ac:dyDescent="0.25">
      <c r="A22" s="67"/>
      <c r="B22" s="67"/>
      <c r="C22" s="304" t="s">
        <v>344</v>
      </c>
      <c r="D22" s="305"/>
      <c r="E22" s="306"/>
      <c r="F22" s="67"/>
      <c r="G22" s="68"/>
      <c r="H22" s="68"/>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row>
    <row r="23" spans="1:89" s="63" customFormat="1" x14ac:dyDescent="0.25">
      <c r="A23" s="67"/>
      <c r="B23" s="67"/>
      <c r="C23" s="304" t="s">
        <v>345</v>
      </c>
      <c r="D23" s="305"/>
      <c r="E23" s="306"/>
      <c r="F23" s="67"/>
      <c r="G23" s="68"/>
      <c r="H23" s="68"/>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row>
    <row r="24" spans="1:89" s="63" customFormat="1" x14ac:dyDescent="0.25">
      <c r="A24" s="67"/>
      <c r="B24" s="67"/>
      <c r="C24" s="304" t="s">
        <v>346</v>
      </c>
      <c r="D24" s="305"/>
      <c r="E24" s="306"/>
      <c r="F24" s="67"/>
      <c r="G24" s="68"/>
      <c r="H24" s="68"/>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row>
    <row r="25" spans="1:89" s="63" customFormat="1" x14ac:dyDescent="0.25">
      <c r="A25" s="67"/>
      <c r="B25" s="67"/>
      <c r="C25" s="304" t="s">
        <v>399</v>
      </c>
      <c r="D25" s="305"/>
      <c r="E25" s="306"/>
      <c r="F25" s="67"/>
      <c r="G25" s="68"/>
      <c r="H25" s="68"/>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row>
    <row r="26" spans="1:89" s="63" customFormat="1" x14ac:dyDescent="0.25">
      <c r="A26" s="67"/>
      <c r="B26" s="67"/>
      <c r="C26" s="304" t="s">
        <v>347</v>
      </c>
      <c r="D26" s="305"/>
      <c r="E26" s="306"/>
      <c r="F26" s="67"/>
      <c r="G26" s="68"/>
      <c r="H26" s="68"/>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row>
    <row r="27" spans="1:89" s="63" customFormat="1" x14ac:dyDescent="0.25">
      <c r="A27" s="67"/>
      <c r="B27" s="67"/>
      <c r="C27" s="304" t="s">
        <v>348</v>
      </c>
      <c r="D27" s="305"/>
      <c r="E27" s="306"/>
      <c r="F27" s="67"/>
      <c r="G27" s="68"/>
      <c r="H27" s="68"/>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row>
    <row r="28" spans="1:89" s="63" customFormat="1" x14ac:dyDescent="0.25">
      <c r="A28" s="67"/>
      <c r="B28" s="67"/>
      <c r="C28" s="304" t="s">
        <v>349</v>
      </c>
      <c r="D28" s="305"/>
      <c r="E28" s="306"/>
      <c r="F28" s="67"/>
      <c r="G28" s="68"/>
      <c r="H28" s="68"/>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row>
    <row r="29" spans="1:89" s="63" customFormat="1" x14ac:dyDescent="0.25">
      <c r="A29" s="67"/>
      <c r="B29" s="67"/>
      <c r="C29" s="304" t="s">
        <v>350</v>
      </c>
      <c r="D29" s="305"/>
      <c r="E29" s="306"/>
      <c r="F29" s="67"/>
      <c r="G29" s="68"/>
      <c r="H29" s="68"/>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row>
    <row r="30" spans="1:89" s="63" customFormat="1" ht="15.75" thickBot="1" x14ac:dyDescent="0.3">
      <c r="A30" s="67"/>
      <c r="B30" s="67"/>
      <c r="C30" s="304" t="str">
        <f>'1. PROCESSUS'!B90</f>
        <v xml:space="preserve">1j. Retours </v>
      </c>
      <c r="D30" s="305"/>
      <c r="E30" s="306"/>
      <c r="F30" s="67"/>
      <c r="G30" s="68"/>
      <c r="H30" s="68"/>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row>
    <row r="31" spans="1:89" s="6" customFormat="1" ht="21" customHeight="1" thickBot="1" x14ac:dyDescent="0.3">
      <c r="A31" s="66"/>
      <c r="B31" s="66"/>
      <c r="C31" s="419" t="s">
        <v>103</v>
      </c>
      <c r="D31" s="420"/>
      <c r="E31" s="421"/>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c r="CC31" s="66"/>
      <c r="CD31" s="66"/>
      <c r="CE31" s="66"/>
      <c r="CF31" s="66"/>
      <c r="CG31" s="66"/>
      <c r="CH31" s="66"/>
      <c r="CI31" s="66"/>
      <c r="CJ31" s="66"/>
      <c r="CK31" s="66"/>
    </row>
    <row r="32" spans="1:89" s="10" customFormat="1" x14ac:dyDescent="0.25">
      <c r="A32" s="66"/>
      <c r="B32" s="66"/>
      <c r="C32" s="410" t="s">
        <v>40</v>
      </c>
      <c r="D32" s="411"/>
      <c r="E32" s="412"/>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c r="CC32" s="66"/>
      <c r="CD32" s="66"/>
      <c r="CE32" s="66"/>
      <c r="CF32" s="66"/>
      <c r="CG32" s="66"/>
      <c r="CH32" s="66"/>
      <c r="CI32" s="66"/>
      <c r="CJ32" s="66"/>
      <c r="CK32" s="66"/>
    </row>
    <row r="33" spans="1:89" s="10" customFormat="1" x14ac:dyDescent="0.25">
      <c r="A33" s="66"/>
      <c r="B33" s="66"/>
      <c r="C33" s="413" t="s">
        <v>39</v>
      </c>
      <c r="D33" s="414"/>
      <c r="E33" s="415"/>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row>
    <row r="34" spans="1:89" s="10" customFormat="1" ht="15.75" thickBot="1" x14ac:dyDescent="0.3">
      <c r="A34" s="66"/>
      <c r="B34" s="66"/>
      <c r="C34" s="416" t="s">
        <v>41</v>
      </c>
      <c r="D34" s="417"/>
      <c r="E34" s="418"/>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c r="CC34" s="66"/>
      <c r="CD34" s="66"/>
      <c r="CE34" s="66"/>
      <c r="CF34" s="66"/>
      <c r="CG34" s="66"/>
      <c r="CH34" s="66"/>
      <c r="CI34" s="66"/>
      <c r="CJ34" s="66"/>
      <c r="CK34" s="66"/>
    </row>
    <row r="35" spans="1:89" s="7" customFormat="1" ht="21" customHeight="1" thickBot="1" x14ac:dyDescent="0.3">
      <c r="A35" s="66"/>
      <c r="B35" s="66"/>
      <c r="C35" s="419" t="s">
        <v>400</v>
      </c>
      <c r="D35" s="420"/>
      <c r="E35" s="421"/>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c r="CC35" s="66"/>
      <c r="CD35" s="66"/>
      <c r="CE35" s="66"/>
      <c r="CF35" s="66"/>
      <c r="CG35" s="66"/>
      <c r="CH35" s="66"/>
      <c r="CI35" s="66"/>
      <c r="CJ35" s="66"/>
      <c r="CK35" s="66"/>
    </row>
    <row r="36" spans="1:89" s="13" customFormat="1" x14ac:dyDescent="0.25">
      <c r="A36" s="66"/>
      <c r="B36" s="66"/>
      <c r="C36" s="413" t="str">
        <f>'3.MEDICAMENT'!B2</f>
        <v>3a. Généralités</v>
      </c>
      <c r="D36" s="414"/>
      <c r="E36" s="415"/>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c r="CC36" s="66"/>
      <c r="CD36" s="66"/>
      <c r="CE36" s="66"/>
      <c r="CF36" s="66"/>
      <c r="CG36" s="66"/>
      <c r="CH36" s="66"/>
      <c r="CI36" s="66"/>
      <c r="CJ36" s="66"/>
      <c r="CK36" s="66"/>
    </row>
    <row r="37" spans="1:89" s="13" customFormat="1" ht="18" customHeight="1" x14ac:dyDescent="0.25">
      <c r="A37" s="66"/>
      <c r="B37" s="66"/>
      <c r="C37" s="413" t="str">
        <f>'3.MEDICAMENT'!B16</f>
        <v>3b. Médicaments à risque pour le personnel</v>
      </c>
      <c r="D37" s="414"/>
      <c r="E37" s="415"/>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c r="CC37" s="66"/>
      <c r="CD37" s="66"/>
      <c r="CE37" s="66"/>
      <c r="CF37" s="66"/>
      <c r="CG37" s="66"/>
      <c r="CH37" s="66"/>
      <c r="CI37" s="66"/>
      <c r="CJ37" s="66"/>
      <c r="CK37" s="66"/>
    </row>
    <row r="38" spans="1:89" s="13" customFormat="1" ht="18" customHeight="1" thickBot="1" x14ac:dyDescent="0.3">
      <c r="A38" s="66"/>
      <c r="B38" s="66"/>
      <c r="C38" s="413" t="str">
        <f>'3.MEDICAMENT'!B23</f>
        <v>3c. Médicaments à conditions de conservation particulières</v>
      </c>
      <c r="D38" s="414"/>
      <c r="E38" s="415"/>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c r="CC38" s="66"/>
      <c r="CD38" s="66"/>
      <c r="CE38" s="66"/>
      <c r="CF38" s="66"/>
      <c r="CG38" s="66"/>
      <c r="CH38" s="66"/>
      <c r="CI38" s="66"/>
      <c r="CJ38" s="66"/>
      <c r="CK38" s="66"/>
    </row>
    <row r="39" spans="1:89" s="9" customFormat="1" ht="21" customHeight="1" thickBot="1" x14ac:dyDescent="0.3">
      <c r="A39" s="66"/>
      <c r="B39" s="66"/>
      <c r="C39" s="419" t="s">
        <v>42</v>
      </c>
      <c r="D39" s="420"/>
      <c r="E39" s="421"/>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c r="CC39" s="66"/>
      <c r="CD39" s="66"/>
      <c r="CE39" s="66"/>
      <c r="CF39" s="66"/>
      <c r="CG39" s="66"/>
      <c r="CH39" s="66"/>
      <c r="CI39" s="66"/>
      <c r="CJ39" s="66"/>
      <c r="CK39" s="66"/>
    </row>
    <row r="40" spans="1:89" s="11" customFormat="1" x14ac:dyDescent="0.25">
      <c r="A40" s="66"/>
      <c r="B40" s="66"/>
      <c r="C40" s="413" t="s">
        <v>107</v>
      </c>
      <c r="D40" s="414"/>
      <c r="E40" s="415"/>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c r="CC40" s="66"/>
      <c r="CD40" s="66"/>
      <c r="CE40" s="66"/>
      <c r="CF40" s="66"/>
      <c r="CG40" s="66"/>
      <c r="CH40" s="66"/>
      <c r="CI40" s="66"/>
      <c r="CJ40" s="66"/>
      <c r="CK40" s="66"/>
    </row>
    <row r="41" spans="1:89" s="11" customFormat="1" x14ac:dyDescent="0.25">
      <c r="A41" s="66"/>
      <c r="B41" s="66"/>
      <c r="C41" s="413" t="s">
        <v>110</v>
      </c>
      <c r="D41" s="414"/>
      <c r="E41" s="415"/>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c r="CC41" s="66"/>
      <c r="CD41" s="66"/>
      <c r="CE41" s="66"/>
      <c r="CF41" s="66"/>
      <c r="CG41" s="66"/>
      <c r="CH41" s="66"/>
      <c r="CI41" s="66"/>
      <c r="CJ41" s="66"/>
      <c r="CK41" s="66"/>
    </row>
    <row r="42" spans="1:89" s="11" customFormat="1" ht="15.75" thickBot="1" x14ac:dyDescent="0.3">
      <c r="A42" s="66"/>
      <c r="B42" s="66"/>
      <c r="C42" s="413" t="s">
        <v>109</v>
      </c>
      <c r="D42" s="414"/>
      <c r="E42" s="415"/>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c r="CC42" s="66"/>
      <c r="CD42" s="66"/>
      <c r="CE42" s="66"/>
      <c r="CF42" s="66"/>
      <c r="CG42" s="66"/>
      <c r="CH42" s="66"/>
      <c r="CI42" s="66"/>
      <c r="CJ42" s="66"/>
      <c r="CK42" s="66"/>
    </row>
    <row r="43" spans="1:89" s="5" customFormat="1" ht="21.75" customHeight="1" thickBot="1" x14ac:dyDescent="0.3">
      <c r="A43" s="66"/>
      <c r="B43" s="66"/>
      <c r="C43" s="419" t="s">
        <v>401</v>
      </c>
      <c r="D43" s="420"/>
      <c r="E43" s="421"/>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row>
    <row r="44" spans="1:89" s="12" customFormat="1" x14ac:dyDescent="0.25">
      <c r="A44" s="66"/>
      <c r="B44" s="66"/>
      <c r="C44" s="413" t="s">
        <v>43</v>
      </c>
      <c r="D44" s="414"/>
      <c r="E44" s="415"/>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c r="CC44" s="66"/>
      <c r="CD44" s="66"/>
      <c r="CE44" s="66"/>
      <c r="CF44" s="66"/>
      <c r="CG44" s="66"/>
      <c r="CH44" s="66"/>
      <c r="CI44" s="66"/>
      <c r="CJ44" s="66"/>
      <c r="CK44" s="66"/>
    </row>
    <row r="45" spans="1:89" s="12" customFormat="1" x14ac:dyDescent="0.25">
      <c r="A45" s="66"/>
      <c r="B45" s="66"/>
      <c r="C45" s="413" t="s">
        <v>44</v>
      </c>
      <c r="D45" s="414"/>
      <c r="E45" s="415"/>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row>
    <row r="46" spans="1:89" s="12" customFormat="1" ht="15.75" thickBot="1" x14ac:dyDescent="0.3">
      <c r="A46" s="66"/>
      <c r="B46" s="66"/>
      <c r="C46" s="413" t="s">
        <v>45</v>
      </c>
      <c r="D46" s="414"/>
      <c r="E46" s="415"/>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c r="CC46" s="66"/>
      <c r="CD46" s="66"/>
      <c r="CE46" s="66"/>
      <c r="CF46" s="66"/>
      <c r="CG46" s="66"/>
      <c r="CH46" s="66"/>
      <c r="CI46" s="66"/>
      <c r="CJ46" s="66"/>
      <c r="CK46" s="66"/>
    </row>
    <row r="47" spans="1:89" s="4" customFormat="1" ht="21.75" customHeight="1" thickBot="1" x14ac:dyDescent="0.3">
      <c r="A47" s="66"/>
      <c r="B47" s="66"/>
      <c r="C47" s="419" t="s">
        <v>402</v>
      </c>
      <c r="D47" s="420"/>
      <c r="E47" s="421"/>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c r="CC47" s="66"/>
      <c r="CD47" s="66"/>
      <c r="CE47" s="66"/>
      <c r="CF47" s="66"/>
      <c r="CG47" s="66"/>
      <c r="CH47" s="66"/>
      <c r="CI47" s="66"/>
      <c r="CJ47" s="66"/>
      <c r="CK47" s="66"/>
    </row>
    <row r="48" spans="1:89" s="8" customFormat="1" x14ac:dyDescent="0.25">
      <c r="A48" s="66"/>
      <c r="B48" s="66"/>
      <c r="C48" s="413" t="str">
        <f>'6.QUALITE'!B2</f>
        <v xml:space="preserve">6a. Système qualité et procédures </v>
      </c>
      <c r="D48" s="414"/>
      <c r="E48" s="415"/>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c r="CC48" s="66"/>
      <c r="CD48" s="66"/>
      <c r="CE48" s="66"/>
      <c r="CF48" s="66"/>
      <c r="CG48" s="66"/>
      <c r="CH48" s="66"/>
      <c r="CI48" s="66"/>
      <c r="CJ48" s="66"/>
      <c r="CK48" s="66"/>
    </row>
    <row r="49" spans="1:89" s="8" customFormat="1" x14ac:dyDescent="0.25">
      <c r="A49" s="66"/>
      <c r="B49" s="66"/>
      <c r="C49" s="413" t="str">
        <f>'6.QUALITE'!B21</f>
        <v xml:space="preserve">6b. Gestion des non-conformités et rappels de lots </v>
      </c>
      <c r="D49" s="414"/>
      <c r="E49" s="415"/>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c r="CC49" s="66"/>
      <c r="CD49" s="66"/>
      <c r="CE49" s="66"/>
      <c r="CF49" s="66"/>
      <c r="CG49" s="66"/>
      <c r="CH49" s="66"/>
      <c r="CI49" s="66"/>
      <c r="CJ49" s="66"/>
      <c r="CK49" s="66"/>
    </row>
    <row r="50" spans="1:89" s="8" customFormat="1" x14ac:dyDescent="0.25">
      <c r="A50" s="66"/>
      <c r="B50" s="66"/>
      <c r="C50" s="413" t="s">
        <v>338</v>
      </c>
      <c r="D50" s="414"/>
      <c r="E50" s="415"/>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c r="CC50" s="66"/>
      <c r="CD50" s="66"/>
      <c r="CE50" s="66"/>
      <c r="CF50" s="66"/>
      <c r="CG50" s="66"/>
      <c r="CH50" s="66"/>
      <c r="CI50" s="66"/>
      <c r="CJ50" s="66"/>
      <c r="CK50" s="66"/>
    </row>
    <row r="51" spans="1:89" s="8" customFormat="1" x14ac:dyDescent="0.25">
      <c r="A51" s="66"/>
      <c r="B51" s="66"/>
      <c r="C51" s="413" t="str">
        <f>'6.QUALITE'!B37</f>
        <v>6d. Documentation</v>
      </c>
      <c r="D51" s="414"/>
      <c r="E51" s="415"/>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c r="CC51" s="66"/>
      <c r="CD51" s="66"/>
      <c r="CE51" s="66"/>
      <c r="CF51" s="66"/>
      <c r="CG51" s="66"/>
      <c r="CH51" s="66"/>
      <c r="CI51" s="66"/>
      <c r="CJ51" s="66"/>
      <c r="CK51" s="66"/>
    </row>
    <row r="52" spans="1:89" s="8" customFormat="1" ht="15.75" thickBot="1" x14ac:dyDescent="0.3">
      <c r="A52" s="66"/>
      <c r="B52" s="66"/>
      <c r="C52" s="413" t="str">
        <f>'6.QUALITE'!B45</f>
        <v>6e. Suivi et évaluation de la qualité</v>
      </c>
      <c r="D52" s="414"/>
      <c r="E52" s="415"/>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c r="CC52" s="66"/>
      <c r="CD52" s="66"/>
      <c r="CE52" s="66"/>
      <c r="CF52" s="66"/>
      <c r="CG52" s="66"/>
      <c r="CH52" s="66"/>
      <c r="CI52" s="66"/>
      <c r="CJ52" s="66"/>
      <c r="CK52" s="66"/>
    </row>
    <row r="53" spans="1:89" ht="21.75" customHeight="1" x14ac:dyDescent="0.25">
      <c r="C53" s="419" t="s">
        <v>403</v>
      </c>
      <c r="D53" s="420"/>
      <c r="E53" s="421"/>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c r="CC53" s="66"/>
      <c r="CD53" s="66"/>
      <c r="CE53" s="66"/>
      <c r="CF53" s="66"/>
      <c r="CG53" s="66"/>
      <c r="CH53" s="66"/>
      <c r="CI53" s="66"/>
      <c r="CJ53" s="66"/>
      <c r="CK53" s="66"/>
    </row>
    <row r="54" spans="1:89" ht="171.75" customHeight="1" x14ac:dyDescent="0.25">
      <c r="C54" s="401" t="s">
        <v>495</v>
      </c>
      <c r="D54" s="402"/>
      <c r="E54" s="403"/>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c r="CC54" s="66"/>
      <c r="CD54" s="66"/>
      <c r="CE54" s="66"/>
      <c r="CF54" s="66"/>
      <c r="CG54" s="66"/>
      <c r="CH54" s="66"/>
      <c r="CI54" s="66"/>
      <c r="CJ54" s="66"/>
      <c r="CK54" s="66"/>
    </row>
    <row r="55" spans="1:89" ht="68.25" customHeight="1" x14ac:dyDescent="0.25">
      <c r="C55" s="404"/>
      <c r="D55" s="405"/>
      <c r="E55" s="40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c r="CC55" s="66"/>
      <c r="CD55" s="66"/>
      <c r="CE55" s="66"/>
      <c r="CF55" s="66"/>
      <c r="CG55" s="66"/>
      <c r="CH55" s="66"/>
      <c r="CI55" s="66"/>
      <c r="CJ55" s="66"/>
      <c r="CK55" s="66"/>
    </row>
    <row r="56" spans="1:89" ht="78.75" customHeight="1" thickBot="1" x14ac:dyDescent="0.3">
      <c r="C56" s="407"/>
      <c r="D56" s="408"/>
      <c r="E56" s="409"/>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c r="CC56" s="66"/>
      <c r="CD56" s="66"/>
      <c r="CE56" s="66"/>
      <c r="CF56" s="66"/>
      <c r="CG56" s="66"/>
      <c r="CH56" s="66"/>
      <c r="CI56" s="66"/>
      <c r="CJ56" s="66"/>
      <c r="CK56" s="66"/>
    </row>
    <row r="57" spans="1:89" ht="21.75" customHeight="1" x14ac:dyDescent="0.25">
      <c r="C57" s="419" t="s">
        <v>151</v>
      </c>
      <c r="D57" s="420"/>
      <c r="E57" s="421"/>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c r="CC57" s="66"/>
      <c r="CD57" s="66"/>
      <c r="CE57" s="66"/>
      <c r="CF57" s="66"/>
      <c r="CG57" s="66"/>
      <c r="CH57" s="66"/>
      <c r="CI57" s="66"/>
      <c r="CJ57" s="66"/>
      <c r="CK57" s="66"/>
    </row>
    <row r="58" spans="1:89" ht="142.5" customHeight="1" thickBot="1" x14ac:dyDescent="0.3">
      <c r="C58" s="424" t="s">
        <v>404</v>
      </c>
      <c r="D58" s="425"/>
      <c r="E58" s="42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row>
    <row r="59" spans="1:89" ht="21.6" customHeight="1" x14ac:dyDescent="0.25">
      <c r="C59" s="422" t="s">
        <v>397</v>
      </c>
      <c r="D59" s="423"/>
      <c r="E59" s="423"/>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c r="CC59" s="66"/>
      <c r="CD59" s="66"/>
      <c r="CE59" s="66"/>
      <c r="CF59" s="66"/>
      <c r="CG59" s="66"/>
      <c r="CH59" s="66"/>
      <c r="CI59" s="66"/>
      <c r="CJ59" s="66"/>
      <c r="CK59" s="66"/>
    </row>
    <row r="60" spans="1:89" ht="15" customHeight="1" x14ac:dyDescent="0.25">
      <c r="C60" s="400" t="s">
        <v>500</v>
      </c>
      <c r="D60" s="125"/>
      <c r="E60" s="154"/>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row>
    <row r="61" spans="1:89" ht="14.45" customHeight="1" x14ac:dyDescent="0.25">
      <c r="C61" s="345"/>
      <c r="D61" s="346"/>
      <c r="E61" s="347"/>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c r="CC61" s="66"/>
      <c r="CD61" s="66"/>
      <c r="CE61" s="66"/>
      <c r="CF61" s="66"/>
      <c r="CG61" s="66"/>
      <c r="CH61" s="66"/>
      <c r="CI61" s="66"/>
      <c r="CJ61" s="66"/>
      <c r="CK61" s="66"/>
    </row>
    <row r="62" spans="1:89" x14ac:dyDescent="0.25">
      <c r="D62" s="1"/>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row>
    <row r="63" spans="1:89" x14ac:dyDescent="0.25">
      <c r="C63" s="24"/>
      <c r="D63" s="1"/>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c r="CC63" s="66"/>
      <c r="CD63" s="66"/>
      <c r="CE63" s="66"/>
      <c r="CF63" s="66"/>
      <c r="CG63" s="66"/>
      <c r="CH63" s="66"/>
      <c r="CI63" s="66"/>
      <c r="CJ63" s="66"/>
      <c r="CK63" s="66"/>
    </row>
    <row r="64" spans="1:89" x14ac:dyDescent="0.25">
      <c r="A64" s="62"/>
      <c r="B64" s="62"/>
      <c r="C64" s="90"/>
      <c r="D64" s="1"/>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c r="CC64" s="66"/>
      <c r="CD64" s="66"/>
      <c r="CE64" s="66"/>
      <c r="CF64" s="66"/>
      <c r="CG64" s="66"/>
      <c r="CH64" s="66"/>
      <c r="CI64" s="66"/>
      <c r="CJ64" s="66"/>
      <c r="CK64" s="66"/>
    </row>
    <row r="65" spans="1:89" x14ac:dyDescent="0.25">
      <c r="A65" s="62"/>
      <c r="B65" s="62"/>
      <c r="D65" s="1"/>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c r="CC65" s="66"/>
      <c r="CD65" s="66"/>
      <c r="CE65" s="66"/>
      <c r="CF65" s="66"/>
      <c r="CG65" s="66"/>
      <c r="CH65" s="66"/>
      <c r="CI65" s="66"/>
      <c r="CJ65" s="66"/>
      <c r="CK65" s="66"/>
    </row>
    <row r="66" spans="1:89" x14ac:dyDescent="0.25">
      <c r="A66" s="62"/>
      <c r="B66" s="62"/>
      <c r="D66" s="1"/>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row>
    <row r="67" spans="1:89" x14ac:dyDescent="0.25">
      <c r="A67" s="62"/>
      <c r="B67" s="62"/>
      <c r="D67" s="1"/>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row>
    <row r="68" spans="1:89" x14ac:dyDescent="0.25">
      <c r="A68" s="62"/>
      <c r="B68" s="62"/>
      <c r="D68" s="1"/>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row>
    <row r="69" spans="1:89" x14ac:dyDescent="0.25">
      <c r="A69" s="62"/>
      <c r="B69" s="62"/>
      <c r="D69" s="1"/>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c r="CG69" s="66"/>
      <c r="CH69" s="66"/>
      <c r="CI69" s="66"/>
      <c r="CJ69" s="66"/>
      <c r="CK69" s="66"/>
    </row>
    <row r="70" spans="1:89" x14ac:dyDescent="0.25">
      <c r="A70" s="62"/>
      <c r="B70" s="62"/>
      <c r="D70" s="1"/>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c r="CG70" s="66"/>
      <c r="CH70" s="66"/>
      <c r="CI70" s="66"/>
      <c r="CJ70" s="66"/>
      <c r="CK70" s="66"/>
    </row>
    <row r="71" spans="1:89" x14ac:dyDescent="0.25">
      <c r="A71" s="62"/>
      <c r="B71" s="62"/>
      <c r="D71" s="1"/>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c r="CG71" s="66"/>
      <c r="CH71" s="66"/>
      <c r="CI71" s="66"/>
      <c r="CJ71" s="66"/>
      <c r="CK71" s="66"/>
    </row>
    <row r="72" spans="1:89" x14ac:dyDescent="0.25">
      <c r="A72" s="62"/>
      <c r="B72" s="62"/>
      <c r="D72" s="1"/>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c r="CG72" s="66"/>
      <c r="CH72" s="66"/>
      <c r="CI72" s="66"/>
      <c r="CJ72" s="66"/>
      <c r="CK72" s="66"/>
    </row>
    <row r="73" spans="1:89" x14ac:dyDescent="0.25">
      <c r="A73" s="62"/>
      <c r="B73" s="62"/>
      <c r="D73" s="1"/>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c r="CG73" s="66"/>
      <c r="CH73" s="66"/>
      <c r="CI73" s="66"/>
      <c r="CJ73" s="66"/>
      <c r="CK73" s="66"/>
    </row>
    <row r="74" spans="1:89" x14ac:dyDescent="0.25">
      <c r="A74" s="62"/>
      <c r="B74" s="62"/>
      <c r="D74" s="1"/>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c r="CG74" s="66"/>
      <c r="CH74" s="66"/>
      <c r="CI74" s="66"/>
      <c r="CJ74" s="66"/>
      <c r="CK74" s="66"/>
    </row>
    <row r="75" spans="1:89" x14ac:dyDescent="0.25">
      <c r="A75" s="62"/>
      <c r="B75" s="62"/>
      <c r="D75" s="1"/>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row>
    <row r="76" spans="1:89" x14ac:dyDescent="0.25">
      <c r="A76" s="62"/>
      <c r="B76" s="62"/>
      <c r="D76" s="1"/>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row>
    <row r="77" spans="1:89" x14ac:dyDescent="0.25">
      <c r="A77" s="62"/>
      <c r="B77" s="62"/>
      <c r="D77" s="1"/>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c r="CC77" s="66"/>
      <c r="CD77" s="66"/>
      <c r="CE77" s="66"/>
      <c r="CF77" s="66"/>
      <c r="CG77" s="66"/>
      <c r="CH77" s="66"/>
      <c r="CI77" s="66"/>
      <c r="CJ77" s="66"/>
      <c r="CK77" s="66"/>
    </row>
    <row r="78" spans="1:89" x14ac:dyDescent="0.25">
      <c r="A78" s="62"/>
      <c r="B78" s="62"/>
      <c r="D78" s="1"/>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c r="CG78" s="66"/>
      <c r="CH78" s="66"/>
      <c r="CI78" s="66"/>
      <c r="CJ78" s="66"/>
      <c r="CK78" s="66"/>
    </row>
    <row r="79" spans="1:89" x14ac:dyDescent="0.25">
      <c r="A79" s="62"/>
      <c r="B79" s="62"/>
      <c r="D79" s="1"/>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c r="CG79" s="66"/>
      <c r="CH79" s="66"/>
      <c r="CI79" s="66"/>
      <c r="CJ79" s="66"/>
      <c r="CK79" s="66"/>
    </row>
    <row r="80" spans="1:89" x14ac:dyDescent="0.25">
      <c r="A80" s="62"/>
      <c r="B80" s="62"/>
      <c r="D80" s="1"/>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c r="CG80" s="66"/>
      <c r="CH80" s="66"/>
      <c r="CI80" s="66"/>
      <c r="CJ80" s="66"/>
      <c r="CK80" s="66"/>
    </row>
    <row r="81" spans="1:89" x14ac:dyDescent="0.25">
      <c r="A81" s="62"/>
      <c r="B81" s="62"/>
      <c r="D81" s="1"/>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c r="CG81" s="66"/>
      <c r="CH81" s="66"/>
      <c r="CI81" s="66"/>
      <c r="CJ81" s="66"/>
      <c r="CK81" s="66"/>
    </row>
    <row r="82" spans="1:89" x14ac:dyDescent="0.25">
      <c r="A82" s="62"/>
      <c r="B82" s="62"/>
      <c r="D82" s="1"/>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c r="CG82" s="66"/>
      <c r="CH82" s="66"/>
      <c r="CI82" s="66"/>
      <c r="CJ82" s="66"/>
      <c r="CK82" s="66"/>
    </row>
    <row r="83" spans="1:89" x14ac:dyDescent="0.25">
      <c r="A83" s="62"/>
      <c r="B83" s="62"/>
      <c r="D83" s="1"/>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c r="CG83" s="66"/>
      <c r="CH83" s="66"/>
      <c r="CI83" s="66"/>
      <c r="CJ83" s="66"/>
      <c r="CK83" s="66"/>
    </row>
    <row r="84" spans="1:89" x14ac:dyDescent="0.25">
      <c r="A84" s="62"/>
      <c r="B84" s="62"/>
      <c r="D84" s="1"/>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c r="CG84" s="66"/>
      <c r="CH84" s="66"/>
      <c r="CI84" s="66"/>
      <c r="CJ84" s="66"/>
      <c r="CK84" s="66"/>
    </row>
    <row r="85" spans="1:89" x14ac:dyDescent="0.25">
      <c r="A85" s="62"/>
      <c r="B85" s="62"/>
      <c r="D85" s="1"/>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c r="CG85" s="66"/>
      <c r="CH85" s="66"/>
      <c r="CI85" s="66"/>
      <c r="CJ85" s="66"/>
      <c r="CK85" s="66"/>
    </row>
    <row r="86" spans="1:89" x14ac:dyDescent="0.25">
      <c r="A86" s="62"/>
      <c r="B86" s="62"/>
      <c r="D86" s="1"/>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c r="CG86" s="66"/>
      <c r="CH86" s="66"/>
      <c r="CI86" s="66"/>
      <c r="CJ86" s="66"/>
      <c r="CK86" s="66"/>
    </row>
    <row r="87" spans="1:89" x14ac:dyDescent="0.25">
      <c r="A87" s="62"/>
      <c r="B87" s="62"/>
      <c r="D87" s="1"/>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c r="CG87" s="66"/>
      <c r="CH87" s="66"/>
      <c r="CI87" s="66"/>
      <c r="CJ87" s="66"/>
      <c r="CK87" s="66"/>
    </row>
    <row r="88" spans="1:89" x14ac:dyDescent="0.25">
      <c r="A88" s="62"/>
      <c r="B88" s="62"/>
      <c r="D88" s="1"/>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c r="CG88" s="66"/>
      <c r="CH88" s="66"/>
      <c r="CI88" s="66"/>
      <c r="CJ88" s="66"/>
      <c r="CK88" s="66"/>
    </row>
    <row r="89" spans="1:89" x14ac:dyDescent="0.25">
      <c r="A89" s="62"/>
      <c r="B89" s="62"/>
      <c r="D89" s="1"/>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c r="CG89" s="66"/>
      <c r="CH89" s="66"/>
      <c r="CI89" s="66"/>
      <c r="CJ89" s="66"/>
      <c r="CK89" s="66"/>
    </row>
    <row r="90" spans="1:89" x14ac:dyDescent="0.25">
      <c r="A90" s="62"/>
      <c r="B90" s="62"/>
      <c r="D90" s="1"/>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c r="CG90" s="66"/>
      <c r="CH90" s="66"/>
      <c r="CI90" s="66"/>
      <c r="CJ90" s="66"/>
      <c r="CK90" s="66"/>
    </row>
    <row r="91" spans="1:89" x14ac:dyDescent="0.25">
      <c r="A91" s="62"/>
      <c r="B91" s="62"/>
      <c r="D91" s="1"/>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c r="CG91" s="66"/>
      <c r="CH91" s="66"/>
      <c r="CI91" s="66"/>
      <c r="CJ91" s="66"/>
      <c r="CK91" s="66"/>
    </row>
    <row r="92" spans="1:89" x14ac:dyDescent="0.25">
      <c r="A92" s="62"/>
      <c r="B92" s="62"/>
      <c r="D92" s="1"/>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c r="CG92" s="66"/>
      <c r="CH92" s="66"/>
      <c r="CI92" s="66"/>
      <c r="CJ92" s="66"/>
      <c r="CK92" s="66"/>
    </row>
    <row r="93" spans="1:89" x14ac:dyDescent="0.25">
      <c r="A93" s="62"/>
      <c r="B93" s="62"/>
      <c r="D93" s="1"/>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c r="CG93" s="66"/>
      <c r="CH93" s="66"/>
      <c r="CI93" s="66"/>
      <c r="CJ93" s="66"/>
      <c r="CK93" s="66"/>
    </row>
    <row r="94" spans="1:89" x14ac:dyDescent="0.25">
      <c r="A94" s="62"/>
      <c r="B94" s="62"/>
      <c r="D94" s="1"/>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c r="CG94" s="66"/>
      <c r="CH94" s="66"/>
      <c r="CI94" s="66"/>
      <c r="CJ94" s="66"/>
      <c r="CK94" s="66"/>
    </row>
    <row r="95" spans="1:89" x14ac:dyDescent="0.25">
      <c r="A95" s="62"/>
      <c r="B95" s="62"/>
      <c r="D95" s="1"/>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c r="CG95" s="66"/>
      <c r="CH95" s="66"/>
      <c r="CI95" s="66"/>
      <c r="CJ95" s="66"/>
      <c r="CK95" s="66"/>
    </row>
    <row r="96" spans="1:89" x14ac:dyDescent="0.25">
      <c r="A96" s="62"/>
      <c r="B96" s="62"/>
      <c r="D96" s="1"/>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c r="CG96" s="66"/>
      <c r="CH96" s="66"/>
      <c r="CI96" s="66"/>
      <c r="CJ96" s="66"/>
      <c r="CK96" s="66"/>
    </row>
    <row r="97" spans="1:89" x14ac:dyDescent="0.25">
      <c r="A97" s="62"/>
      <c r="B97" s="62"/>
      <c r="D97" s="1"/>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c r="CG97" s="66"/>
      <c r="CH97" s="66"/>
      <c r="CI97" s="66"/>
      <c r="CJ97" s="66"/>
      <c r="CK97" s="66"/>
    </row>
    <row r="98" spans="1:89" x14ac:dyDescent="0.25">
      <c r="A98" s="62"/>
      <c r="B98" s="62"/>
      <c r="D98" s="1"/>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c r="CG98" s="66"/>
      <c r="CH98" s="66"/>
      <c r="CI98" s="66"/>
      <c r="CJ98" s="66"/>
      <c r="CK98" s="66"/>
    </row>
    <row r="99" spans="1:89" x14ac:dyDescent="0.25">
      <c r="A99" s="62"/>
      <c r="B99" s="62"/>
      <c r="D99" s="1"/>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c r="CG99" s="66"/>
      <c r="CH99" s="66"/>
      <c r="CI99" s="66"/>
      <c r="CJ99" s="66"/>
      <c r="CK99" s="66"/>
    </row>
    <row r="100" spans="1:89" x14ac:dyDescent="0.25">
      <c r="A100" s="62"/>
      <c r="B100" s="62"/>
      <c r="D100" s="1"/>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c r="CG100" s="66"/>
      <c r="CH100" s="66"/>
      <c r="CI100" s="66"/>
      <c r="CJ100" s="66"/>
      <c r="CK100" s="66"/>
    </row>
    <row r="101" spans="1:89" x14ac:dyDescent="0.25">
      <c r="A101" s="62"/>
      <c r="B101" s="62"/>
      <c r="D101" s="1"/>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c r="CG101" s="66"/>
      <c r="CH101" s="66"/>
      <c r="CI101" s="66"/>
      <c r="CJ101" s="66"/>
      <c r="CK101" s="66"/>
    </row>
    <row r="102" spans="1:89" x14ac:dyDescent="0.25">
      <c r="A102" s="62"/>
      <c r="B102" s="62"/>
      <c r="D102" s="1"/>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c r="CG102" s="66"/>
      <c r="CH102" s="66"/>
      <c r="CI102" s="66"/>
      <c r="CJ102" s="66"/>
      <c r="CK102" s="66"/>
    </row>
    <row r="103" spans="1:89" x14ac:dyDescent="0.25">
      <c r="A103" s="62"/>
      <c r="B103" s="62"/>
      <c r="D103" s="1"/>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c r="CG103" s="66"/>
      <c r="CH103" s="66"/>
      <c r="CI103" s="66"/>
      <c r="CJ103" s="66"/>
      <c r="CK103" s="66"/>
    </row>
    <row r="104" spans="1:89" x14ac:dyDescent="0.25">
      <c r="A104" s="62"/>
      <c r="B104" s="62"/>
      <c r="D104" s="1"/>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66"/>
      <c r="CE104" s="66"/>
      <c r="CF104" s="66"/>
      <c r="CG104" s="66"/>
      <c r="CH104" s="66"/>
      <c r="CI104" s="66"/>
      <c r="CJ104" s="66"/>
      <c r="CK104" s="66"/>
    </row>
    <row r="105" spans="1:89" x14ac:dyDescent="0.25">
      <c r="A105" s="62"/>
      <c r="B105" s="62"/>
      <c r="D105" s="1"/>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c r="CG105" s="66"/>
      <c r="CH105" s="66"/>
      <c r="CI105" s="66"/>
      <c r="CJ105" s="66"/>
      <c r="CK105" s="66"/>
    </row>
    <row r="106" spans="1:89" x14ac:dyDescent="0.25">
      <c r="A106" s="62"/>
      <c r="B106" s="62"/>
      <c r="D106" s="1"/>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66"/>
      <c r="CE106" s="66"/>
      <c r="CF106" s="66"/>
      <c r="CG106" s="66"/>
      <c r="CH106" s="66"/>
      <c r="CI106" s="66"/>
      <c r="CJ106" s="66"/>
      <c r="CK106" s="66"/>
    </row>
    <row r="107" spans="1:89" x14ac:dyDescent="0.25">
      <c r="A107" s="62"/>
      <c r="B107" s="62"/>
      <c r="D107" s="1"/>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c r="CG107" s="66"/>
      <c r="CH107" s="66"/>
      <c r="CI107" s="66"/>
      <c r="CJ107" s="66"/>
      <c r="CK107" s="66"/>
    </row>
    <row r="108" spans="1:89" x14ac:dyDescent="0.25">
      <c r="A108" s="62"/>
      <c r="B108" s="62"/>
      <c r="D108" s="1"/>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c r="CG108" s="66"/>
      <c r="CH108" s="66"/>
      <c r="CI108" s="66"/>
      <c r="CJ108" s="66"/>
      <c r="CK108" s="66"/>
    </row>
    <row r="109" spans="1:89" x14ac:dyDescent="0.25">
      <c r="A109" s="62"/>
      <c r="B109" s="62"/>
      <c r="D109" s="1"/>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c r="CG109" s="66"/>
      <c r="CH109" s="66"/>
      <c r="CI109" s="66"/>
      <c r="CJ109" s="66"/>
      <c r="CK109" s="66"/>
    </row>
    <row r="110" spans="1:89" x14ac:dyDescent="0.25">
      <c r="A110" s="62"/>
      <c r="B110" s="62"/>
      <c r="D110" s="1"/>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c r="CG110" s="66"/>
      <c r="CH110" s="66"/>
      <c r="CI110" s="66"/>
      <c r="CJ110" s="66"/>
      <c r="CK110" s="66"/>
    </row>
    <row r="111" spans="1:89" x14ac:dyDescent="0.25">
      <c r="A111" s="62"/>
      <c r="B111" s="62"/>
      <c r="D111" s="1"/>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6"/>
      <c r="CB111" s="66"/>
      <c r="CC111" s="66"/>
      <c r="CD111" s="66"/>
      <c r="CE111" s="66"/>
      <c r="CF111" s="66"/>
      <c r="CG111" s="66"/>
      <c r="CH111" s="66"/>
      <c r="CI111" s="66"/>
      <c r="CJ111" s="66"/>
      <c r="CK111" s="66"/>
    </row>
    <row r="112" spans="1:89" x14ac:dyDescent="0.25">
      <c r="A112" s="62"/>
      <c r="B112" s="62"/>
      <c r="D112" s="1"/>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6"/>
      <c r="CB112" s="66"/>
      <c r="CC112" s="66"/>
      <c r="CD112" s="66"/>
      <c r="CE112" s="66"/>
      <c r="CF112" s="66"/>
      <c r="CG112" s="66"/>
      <c r="CH112" s="66"/>
      <c r="CI112" s="66"/>
      <c r="CJ112" s="66"/>
      <c r="CK112" s="66"/>
    </row>
    <row r="113" spans="1:89" x14ac:dyDescent="0.25">
      <c r="A113" s="62"/>
      <c r="B113" s="62"/>
      <c r="D113" s="1"/>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c r="CG113" s="66"/>
      <c r="CH113" s="66"/>
      <c r="CI113" s="66"/>
      <c r="CJ113" s="66"/>
      <c r="CK113" s="66"/>
    </row>
    <row r="114" spans="1:89" x14ac:dyDescent="0.25">
      <c r="A114" s="62"/>
      <c r="B114" s="62"/>
      <c r="D114" s="1"/>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6"/>
      <c r="CF114" s="66"/>
      <c r="CG114" s="66"/>
      <c r="CH114" s="66"/>
      <c r="CI114" s="66"/>
      <c r="CJ114" s="66"/>
      <c r="CK114" s="66"/>
    </row>
    <row r="115" spans="1:89" x14ac:dyDescent="0.25">
      <c r="A115" s="62"/>
      <c r="B115" s="62"/>
      <c r="D115" s="1"/>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6"/>
      <c r="CB115" s="66"/>
      <c r="CC115" s="66"/>
      <c r="CD115" s="66"/>
      <c r="CE115" s="66"/>
      <c r="CF115" s="66"/>
      <c r="CG115" s="66"/>
      <c r="CH115" s="66"/>
      <c r="CI115" s="66"/>
      <c r="CJ115" s="66"/>
      <c r="CK115" s="66"/>
    </row>
    <row r="116" spans="1:89" x14ac:dyDescent="0.25">
      <c r="A116" s="62"/>
      <c r="B116" s="62"/>
      <c r="D116" s="1"/>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c r="CG116" s="66"/>
      <c r="CH116" s="66"/>
      <c r="CI116" s="66"/>
      <c r="CJ116" s="66"/>
      <c r="CK116" s="66"/>
    </row>
    <row r="117" spans="1:89" x14ac:dyDescent="0.25">
      <c r="A117" s="62"/>
      <c r="B117" s="62"/>
      <c r="D117" s="1"/>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c r="BY117" s="66"/>
      <c r="BZ117" s="66"/>
      <c r="CA117" s="66"/>
      <c r="CB117" s="66"/>
      <c r="CC117" s="66"/>
      <c r="CD117" s="66"/>
      <c r="CE117" s="66"/>
      <c r="CF117" s="66"/>
      <c r="CG117" s="66"/>
      <c r="CH117" s="66"/>
      <c r="CI117" s="66"/>
      <c r="CJ117" s="66"/>
      <c r="CK117" s="66"/>
    </row>
    <row r="118" spans="1:89" x14ac:dyDescent="0.25">
      <c r="A118" s="62"/>
      <c r="B118" s="62"/>
      <c r="D118" s="1"/>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c r="CG118" s="66"/>
      <c r="CH118" s="66"/>
      <c r="CI118" s="66"/>
      <c r="CJ118" s="66"/>
      <c r="CK118" s="66"/>
    </row>
    <row r="119" spans="1:89" x14ac:dyDescent="0.25">
      <c r="A119" s="62"/>
      <c r="B119" s="62"/>
      <c r="D119" s="1"/>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c r="CG119" s="66"/>
      <c r="CH119" s="66"/>
      <c r="CI119" s="66"/>
      <c r="CJ119" s="66"/>
      <c r="CK119" s="66"/>
    </row>
    <row r="120" spans="1:89" x14ac:dyDescent="0.25">
      <c r="A120" s="62"/>
      <c r="B120" s="62"/>
      <c r="D120" s="1"/>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c r="BY120" s="66"/>
      <c r="BZ120" s="66"/>
      <c r="CA120" s="66"/>
      <c r="CB120" s="66"/>
      <c r="CC120" s="66"/>
      <c r="CD120" s="66"/>
      <c r="CE120" s="66"/>
      <c r="CF120" s="66"/>
      <c r="CG120" s="66"/>
      <c r="CH120" s="66"/>
      <c r="CI120" s="66"/>
      <c r="CJ120" s="66"/>
      <c r="CK120" s="66"/>
    </row>
    <row r="121" spans="1:89" x14ac:dyDescent="0.25">
      <c r="A121" s="62"/>
      <c r="B121" s="62"/>
      <c r="D121" s="1"/>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c r="BY121" s="66"/>
      <c r="BZ121" s="66"/>
      <c r="CA121" s="66"/>
      <c r="CB121" s="66"/>
      <c r="CC121" s="66"/>
      <c r="CD121" s="66"/>
      <c r="CE121" s="66"/>
      <c r="CF121" s="66"/>
      <c r="CG121" s="66"/>
      <c r="CH121" s="66"/>
      <c r="CI121" s="66"/>
      <c r="CJ121" s="66"/>
      <c r="CK121" s="66"/>
    </row>
    <row r="122" spans="1:89" x14ac:dyDescent="0.25">
      <c r="A122" s="62"/>
      <c r="B122" s="62"/>
      <c r="D122" s="1"/>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c r="CG122" s="66"/>
      <c r="CH122" s="66"/>
      <c r="CI122" s="66"/>
      <c r="CJ122" s="66"/>
      <c r="CK122" s="66"/>
    </row>
    <row r="123" spans="1:89" x14ac:dyDescent="0.25">
      <c r="A123" s="62"/>
      <c r="B123" s="62"/>
      <c r="D123" s="1"/>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c r="BY123" s="66"/>
      <c r="BZ123" s="66"/>
      <c r="CA123" s="66"/>
      <c r="CB123" s="66"/>
      <c r="CC123" s="66"/>
      <c r="CD123" s="66"/>
      <c r="CE123" s="66"/>
      <c r="CF123" s="66"/>
      <c r="CG123" s="66"/>
      <c r="CH123" s="66"/>
      <c r="CI123" s="66"/>
      <c r="CJ123" s="66"/>
      <c r="CK123" s="66"/>
    </row>
    <row r="124" spans="1:89" x14ac:dyDescent="0.25">
      <c r="A124" s="62"/>
      <c r="B124" s="62"/>
      <c r="D124" s="1"/>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c r="BY124" s="66"/>
      <c r="BZ124" s="66"/>
      <c r="CA124" s="66"/>
      <c r="CB124" s="66"/>
      <c r="CC124" s="66"/>
      <c r="CD124" s="66"/>
      <c r="CE124" s="66"/>
      <c r="CF124" s="66"/>
      <c r="CG124" s="66"/>
      <c r="CH124" s="66"/>
      <c r="CI124" s="66"/>
      <c r="CJ124" s="66"/>
      <c r="CK124" s="66"/>
    </row>
    <row r="125" spans="1:89" x14ac:dyDescent="0.25">
      <c r="A125" s="62"/>
      <c r="B125" s="62"/>
      <c r="D125" s="1"/>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c r="CG125" s="66"/>
      <c r="CH125" s="66"/>
      <c r="CI125" s="66"/>
      <c r="CJ125" s="66"/>
      <c r="CK125" s="66"/>
    </row>
    <row r="126" spans="1:89" x14ac:dyDescent="0.25">
      <c r="A126" s="62"/>
      <c r="B126" s="62"/>
      <c r="D126" s="1"/>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c r="CG126" s="66"/>
      <c r="CH126" s="66"/>
      <c r="CI126" s="66"/>
      <c r="CJ126" s="66"/>
      <c r="CK126" s="66"/>
    </row>
    <row r="127" spans="1:89" x14ac:dyDescent="0.25">
      <c r="A127" s="62"/>
      <c r="B127" s="62"/>
      <c r="D127" s="1"/>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c r="BY127" s="66"/>
      <c r="BZ127" s="66"/>
      <c r="CA127" s="66"/>
      <c r="CB127" s="66"/>
      <c r="CC127" s="66"/>
      <c r="CD127" s="66"/>
      <c r="CE127" s="66"/>
      <c r="CF127" s="66"/>
      <c r="CG127" s="66"/>
      <c r="CH127" s="66"/>
      <c r="CI127" s="66"/>
      <c r="CJ127" s="66"/>
      <c r="CK127" s="66"/>
    </row>
    <row r="128" spans="1:89" x14ac:dyDescent="0.25">
      <c r="A128" s="62"/>
      <c r="B128" s="62"/>
      <c r="D128" s="1"/>
      <c r="F128" s="64"/>
      <c r="G128" s="64"/>
      <c r="H128" s="64"/>
      <c r="I128" s="64"/>
      <c r="J128" s="64"/>
      <c r="K128" s="64"/>
      <c r="L128" s="64"/>
      <c r="M128" s="64"/>
      <c r="N128" s="64"/>
      <c r="O128" s="64"/>
      <c r="P128" s="64"/>
      <c r="Q128" s="64"/>
      <c r="R128" s="64"/>
      <c r="S128" s="64"/>
      <c r="T128" s="64"/>
      <c r="U128" s="64"/>
      <c r="V128" s="64"/>
      <c r="W128" s="64"/>
      <c r="X128" s="64"/>
      <c r="Y128" s="64"/>
      <c r="Z128" s="64"/>
      <c r="AA128" s="64"/>
      <c r="AB128" s="64"/>
      <c r="AC128" s="64"/>
      <c r="AD128" s="64"/>
      <c r="AE128" s="64"/>
      <c r="AF128" s="64"/>
      <c r="AG128" s="64"/>
      <c r="AH128" s="64"/>
      <c r="AI128" s="64"/>
      <c r="AJ128" s="64"/>
      <c r="AK128" s="64"/>
      <c r="AL128" s="64"/>
      <c r="AM128" s="64"/>
      <c r="AN128" s="64"/>
      <c r="AO128" s="64"/>
      <c r="AP128" s="64"/>
      <c r="AQ128" s="64"/>
      <c r="AR128" s="64"/>
      <c r="AS128" s="64"/>
      <c r="AT128" s="64"/>
      <c r="AU128" s="64"/>
      <c r="AV128" s="64"/>
      <c r="AW128" s="64"/>
      <c r="AX128" s="64"/>
      <c r="AY128" s="64"/>
      <c r="AZ128" s="64"/>
      <c r="BA128" s="64"/>
      <c r="BB128" s="64"/>
      <c r="BC128" s="64"/>
    </row>
    <row r="129" spans="1:4" x14ac:dyDescent="0.25">
      <c r="A129" s="62"/>
      <c r="B129" s="62"/>
      <c r="D129" s="1"/>
    </row>
  </sheetData>
  <sheetProtection algorithmName="SHA-512" hashValue="d0yTDT30h8GbW0tM6z+7irb/TjJ1XFpSwfVHW1n0oXNPt4z/XchIimAWRLicEc9vVJWR0tDGSGLqD/wpcKfYPA==" saltValue="3TEXmbnuyVv9rrwNANh/pA==" spinCount="100000" sheet="1" objects="1" scenarios="1" selectLockedCells="1" selectUnlockedCells="1"/>
  <customSheetViews>
    <customSheetView guid="{71323E5E-86A8-4E0E-AE01-05284AA7626F}">
      <selection activeCell="F4" sqref="F4"/>
      <pageMargins left="0.7" right="0.7" top="0.75" bottom="0.75" header="0.3" footer="0.3"/>
    </customSheetView>
    <customSheetView guid="{5FCB75E8-FAB0-4885-B728-5FAC8FD7CBBF}" scale="70" showGridLines="0">
      <selection activeCell="L10" sqref="L10"/>
      <pageMargins left="0.7" right="0.7" top="0.75" bottom="0.75" header="0.3" footer="0.3"/>
      <pageSetup paperSize="9" orientation="portrait" verticalDpi="0" r:id="rId1"/>
    </customSheetView>
  </customSheetViews>
  <mergeCells count="40">
    <mergeCell ref="C16:E16"/>
    <mergeCell ref="C18:E18"/>
    <mergeCell ref="C20:E20"/>
    <mergeCell ref="C31:E31"/>
    <mergeCell ref="C35:E35"/>
    <mergeCell ref="C9:E9"/>
    <mergeCell ref="C15:E15"/>
    <mergeCell ref="C11:E11"/>
    <mergeCell ref="C12:E12"/>
    <mergeCell ref="C13:E13"/>
    <mergeCell ref="C1:E1"/>
    <mergeCell ref="C2:E2"/>
    <mergeCell ref="C7:E7"/>
    <mergeCell ref="C3:E3"/>
    <mergeCell ref="C4:E6"/>
    <mergeCell ref="C59:E59"/>
    <mergeCell ref="C57:E57"/>
    <mergeCell ref="C41:E41"/>
    <mergeCell ref="C42:E42"/>
    <mergeCell ref="C48:E48"/>
    <mergeCell ref="C49:E49"/>
    <mergeCell ref="C53:E53"/>
    <mergeCell ref="C43:E43"/>
    <mergeCell ref="C47:E47"/>
    <mergeCell ref="C50:E50"/>
    <mergeCell ref="C51:E51"/>
    <mergeCell ref="C52:E52"/>
    <mergeCell ref="C44:E44"/>
    <mergeCell ref="C46:E46"/>
    <mergeCell ref="C45:E45"/>
    <mergeCell ref="C58:E58"/>
    <mergeCell ref="C54:E56"/>
    <mergeCell ref="C32:E32"/>
    <mergeCell ref="C33:E33"/>
    <mergeCell ref="C34:E34"/>
    <mergeCell ref="C37:E37"/>
    <mergeCell ref="C38:E38"/>
    <mergeCell ref="C40:E40"/>
    <mergeCell ref="C39:E39"/>
    <mergeCell ref="C36:E36"/>
  </mergeCell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filterMode="1">
    <tabColor rgb="FF00B050"/>
  </sheetPr>
  <dimension ref="A1:G458"/>
  <sheetViews>
    <sheetView zoomScale="90" zoomScaleNormal="90" workbookViewId="0">
      <selection activeCell="A171" sqref="A171"/>
    </sheetView>
  </sheetViews>
  <sheetFormatPr baseColWidth="10" defaultColWidth="11.42578125" defaultRowHeight="15" x14ac:dyDescent="0.25"/>
  <cols>
    <col min="1" max="1" width="11.42578125" style="217"/>
    <col min="2" max="2" width="69.42578125" style="220" customWidth="1"/>
    <col min="3" max="3" width="29.5703125" style="30" customWidth="1"/>
    <col min="4" max="5" width="25.7109375" style="30" customWidth="1"/>
    <col min="6" max="6" width="27.85546875" style="30" customWidth="1"/>
    <col min="7" max="7" width="35.28515625" style="30" customWidth="1"/>
    <col min="8" max="16384" width="11.42578125" style="30"/>
  </cols>
  <sheetData>
    <row r="1" spans="1:7" ht="35.25" customHeight="1" x14ac:dyDescent="0.25">
      <c r="A1" s="455" t="s">
        <v>381</v>
      </c>
      <c r="B1" s="455"/>
      <c r="C1" s="455"/>
      <c r="D1" s="455"/>
      <c r="E1" s="455"/>
      <c r="F1" s="455"/>
      <c r="G1" s="455"/>
    </row>
    <row r="2" spans="1:7" ht="35.25" customHeight="1" x14ac:dyDescent="0.25">
      <c r="A2" s="318"/>
      <c r="B2" s="318"/>
      <c r="C2" s="318"/>
      <c r="D2" s="318"/>
      <c r="E2" s="318"/>
      <c r="F2" s="318"/>
      <c r="G2" s="318"/>
    </row>
    <row r="3" spans="1:7" ht="35.25" customHeight="1" x14ac:dyDescent="0.25">
      <c r="A3" s="318"/>
      <c r="B3" s="318"/>
      <c r="C3" s="318"/>
      <c r="D3" s="318"/>
      <c r="E3" s="318"/>
      <c r="F3" s="318"/>
      <c r="G3" s="318"/>
    </row>
    <row r="4" spans="1:7" ht="35.25" customHeight="1" x14ac:dyDescent="0.25">
      <c r="A4" s="318"/>
      <c r="B4" s="318"/>
      <c r="C4" s="318"/>
      <c r="D4" s="318"/>
      <c r="E4" s="318"/>
      <c r="F4" s="318"/>
      <c r="G4" s="318"/>
    </row>
    <row r="5" spans="1:7" ht="15.75" thickBot="1" x14ac:dyDescent="0.3"/>
    <row r="6" spans="1:7" ht="43.5" customHeight="1" thickBot="1" x14ac:dyDescent="0.3">
      <c r="A6" s="456" t="s">
        <v>373</v>
      </c>
      <c r="B6" s="457"/>
      <c r="C6" s="395" t="s">
        <v>337</v>
      </c>
      <c r="D6" s="396" t="s">
        <v>149</v>
      </c>
      <c r="E6" s="397" t="s">
        <v>150</v>
      </c>
      <c r="F6" s="398" t="s">
        <v>384</v>
      </c>
      <c r="G6" s="399" t="s">
        <v>72</v>
      </c>
    </row>
    <row r="7" spans="1:7" hidden="1" x14ac:dyDescent="0.25">
      <c r="A7" s="310" t="b">
        <f>IF('1. PROCESSUS'!I3=0,'1. PROCESSUS'!A3,IF('1. PROCESSUS'!I3=0.3,'1. PROCESSUS'!A3,IF('1. PROCESSUS'!I3=1,"")))</f>
        <v>0</v>
      </c>
      <c r="B7" s="311" t="b">
        <f>IF('1. PROCESSUS'!I3=0,'1. PROCESSUS'!B3,IF('1. PROCESSUS'!I3=0.3,'1. PROCESSUS'!B3,IF('1. PROCESSUS'!I3=1,"")))</f>
        <v>0</v>
      </c>
      <c r="C7" s="312"/>
      <c r="D7" s="312"/>
      <c r="E7" s="312"/>
      <c r="F7" s="312"/>
      <c r="G7" s="312"/>
    </row>
    <row r="8" spans="1:7" ht="18" hidden="1" customHeight="1" x14ac:dyDescent="0.25">
      <c r="A8" s="313" t="b">
        <f>IF('1. PROCESSUS'!I6=0,'1. PROCESSUS'!A6,IF('1. PROCESSUS'!I6=0.3,'1. PROCESSUS'!A6,IF('1. PROCESSUS'!I6=1,"")))</f>
        <v>0</v>
      </c>
      <c r="B8" s="314" t="b">
        <f>IF('1. PROCESSUS'!I6=0,'1. PROCESSUS'!B6,IF('1. PROCESSUS'!I6=0.3,'1. PROCESSUS'!B6,IF('1. PROCESSUS'!I6=1,"")))</f>
        <v>0</v>
      </c>
      <c r="C8" s="236"/>
      <c r="D8" s="236"/>
      <c r="E8" s="236"/>
      <c r="F8" s="312"/>
      <c r="G8" s="236"/>
    </row>
    <row r="9" spans="1:7" ht="18" hidden="1" customHeight="1" x14ac:dyDescent="0.25">
      <c r="A9" s="313" t="b">
        <f>IF('1. PROCESSUS'!I7=0,'1. PROCESSUS'!A7,IF('1. PROCESSUS'!I7=0.3,'1. PROCESSUS'!A7,IF('1. PROCESSUS'!I7=1,"")))</f>
        <v>0</v>
      </c>
      <c r="B9" s="314" t="b">
        <f>IF('1. PROCESSUS'!I7=0,'1. PROCESSUS'!B7,IF('1. PROCESSUS'!I7=0.3,'1. PROCESSUS'!B7,IF('1. PROCESSUS'!I7=1,"")))</f>
        <v>0</v>
      </c>
      <c r="C9" s="236"/>
      <c r="D9" s="236"/>
      <c r="E9" s="236"/>
      <c r="F9" s="312"/>
      <c r="G9" s="236"/>
    </row>
    <row r="10" spans="1:7" hidden="1" x14ac:dyDescent="0.25">
      <c r="A10" s="313" t="b">
        <f>IF('1. PROCESSUS'!I8=0,'1. PROCESSUS'!A8,IF('1. PROCESSUS'!I8=0.3,'1. PROCESSUS'!A8,IF('1. PROCESSUS'!I8=1,"")))</f>
        <v>0</v>
      </c>
      <c r="B10" s="314" t="b">
        <f>IF('1. PROCESSUS'!I8=0,'1. PROCESSUS'!B8,IF('1. PROCESSUS'!I8=0.3,'1. PROCESSUS'!B8,IF('1. PROCESSUS'!I8=1,"")))</f>
        <v>0</v>
      </c>
      <c r="C10" s="236"/>
      <c r="D10" s="236"/>
      <c r="E10" s="236"/>
      <c r="F10" s="312"/>
      <c r="G10" s="236"/>
    </row>
    <row r="11" spans="1:7" hidden="1" x14ac:dyDescent="0.25">
      <c r="A11" s="313" t="b">
        <f>IF('1. PROCESSUS'!I9=0,'1. PROCESSUS'!A9,IF('1. PROCESSUS'!I9=0.3,'1. PROCESSUS'!A9,IF('1. PROCESSUS'!I9=1,"")))</f>
        <v>0</v>
      </c>
      <c r="B11" s="314" t="b">
        <f>IF('1. PROCESSUS'!I9=0,'1. PROCESSUS'!B9,IF('1. PROCESSUS'!I9=0.3,'1. PROCESSUS'!B9,IF('1. PROCESSUS'!I9=1,"")))</f>
        <v>0</v>
      </c>
      <c r="C11" s="236"/>
      <c r="D11" s="236"/>
      <c r="E11" s="236"/>
      <c r="F11" s="312"/>
      <c r="G11" s="236"/>
    </row>
    <row r="12" spans="1:7" s="62" customFormat="1" hidden="1" x14ac:dyDescent="0.25">
      <c r="A12" s="187" t="str">
        <f>IF('1. PROCESSUS'!I10=0,'1. PROCESSUS'!A10,IF('1. PROCESSUS'!I10=0.3,'1. PROCESSUS'!A10,IF(OR('1. PROCESSUS'!I10=1,'1. PROCESSUS'!I10="NA"),"")))</f>
        <v/>
      </c>
      <c r="B12" s="188" t="str">
        <f>IF('1. PROCESSUS'!I10=0,'1. PROCESSUS'!B10,IF('1. PROCESSUS'!I10=0.3,'1. PROCESSUS'!B10,IF(OR('1. PROCESSUS'!I10=1,'1. PROCESSUS'!I10="NA"),"")))</f>
        <v/>
      </c>
      <c r="C12" s="94"/>
      <c r="D12" s="94"/>
      <c r="E12" s="94"/>
      <c r="F12" s="94"/>
      <c r="G12" s="94"/>
    </row>
    <row r="13" spans="1:7" s="62" customFormat="1" hidden="1" x14ac:dyDescent="0.25">
      <c r="A13" s="187" t="b">
        <f>IF('1. PROCESSUS'!I11=0,'1. PROCESSUS'!A11,IF('1. PROCESSUS'!I11=0.3,'1. PROCESSUS'!A11,IF('1. PROCESSUS'!I11=1,"")))</f>
        <v>0</v>
      </c>
      <c r="B13" s="188" t="b">
        <f>IF('1. PROCESSUS'!I11=0,'1. PROCESSUS'!B11,IF('1. PROCESSUS'!I11=0.3,'1. PROCESSUS'!B11,IF('1. PROCESSUS'!I11=1,"")))</f>
        <v>0</v>
      </c>
      <c r="C13" s="94"/>
      <c r="D13" s="94"/>
      <c r="E13" s="94"/>
      <c r="F13" s="94"/>
      <c r="G13" s="94"/>
    </row>
    <row r="14" spans="1:7" s="62" customFormat="1" hidden="1" x14ac:dyDescent="0.25">
      <c r="A14" s="187" t="b">
        <f>IF('1. PROCESSUS'!I12=0,'1. PROCESSUS'!A12,IF('1. PROCESSUS'!I12=0.3,'1. PROCESSUS'!A12,IF('1. PROCESSUS'!I12=1,"")))</f>
        <v>0</v>
      </c>
      <c r="B14" s="188" t="b">
        <f>IF('1. PROCESSUS'!I12=0,'1. PROCESSUS'!B12,IF('1. PROCESSUS'!I12=0.3,'1. PROCESSUS'!B12,IF('1. PROCESSUS'!I12=1,"")))</f>
        <v>0</v>
      </c>
      <c r="C14" s="94"/>
      <c r="D14" s="94"/>
      <c r="E14" s="94"/>
      <c r="F14" s="94"/>
      <c r="G14" s="94"/>
    </row>
    <row r="15" spans="1:7" hidden="1" x14ac:dyDescent="0.25">
      <c r="A15" s="313" t="b">
        <f>IF('1. PROCESSUS'!I13=0,'1. PROCESSUS'!A13,IF('1. PROCESSUS'!I13=0.3,'1. PROCESSUS'!A13,IF('1. PROCESSUS'!I13=1,"")))</f>
        <v>0</v>
      </c>
      <c r="B15" s="314" t="b">
        <f>IF('1. PROCESSUS'!I13=0,'1. PROCESSUS'!B13,IF('1. PROCESSUS'!I13=0.3,'1. PROCESSUS'!B13,IF('1. PROCESSUS'!I13=1,"")))</f>
        <v>0</v>
      </c>
      <c r="C15" s="236"/>
      <c r="D15" s="236"/>
      <c r="E15" s="236"/>
      <c r="F15" s="312"/>
      <c r="G15" s="236"/>
    </row>
    <row r="16" spans="1:7" s="62" customFormat="1" hidden="1" x14ac:dyDescent="0.25">
      <c r="A16" s="187" t="b">
        <f>IF('1. PROCESSUS'!I16=0,'1. PROCESSUS'!A16,IF('1. PROCESSUS'!I16=0.3,'1. PROCESSUS'!A16,IF('1. PROCESSUS'!I16=1,"")))</f>
        <v>0</v>
      </c>
      <c r="B16" s="188" t="b">
        <f>IF('1. PROCESSUS'!I16=0,'1. PROCESSUS'!B16,IF('1. PROCESSUS'!I16=0.3,'1. PROCESSUS'!B16,IF('1. PROCESSUS'!I16=1,"")))</f>
        <v>0</v>
      </c>
      <c r="C16" s="94"/>
      <c r="D16" s="94"/>
      <c r="E16" s="94"/>
      <c r="F16" s="94"/>
      <c r="G16" s="94"/>
    </row>
    <row r="17" spans="1:7" s="62" customFormat="1" hidden="1" x14ac:dyDescent="0.25">
      <c r="A17" s="187" t="b">
        <f>IF('1. PROCESSUS'!I17=0,'1. PROCESSUS'!A17,IF('1. PROCESSUS'!I17=0.3,'1. PROCESSUS'!A17,IF('1. PROCESSUS'!I17=1,"")))</f>
        <v>0</v>
      </c>
      <c r="B17" s="188" t="b">
        <f>IF('1. PROCESSUS'!I17=0,'1. PROCESSUS'!B17,IF('1. PROCESSUS'!I17=0.3,'1. PROCESSUS'!B17,IF('1. PROCESSUS'!I17=1,"")))</f>
        <v>0</v>
      </c>
      <c r="C17" s="94"/>
      <c r="D17" s="94"/>
      <c r="E17" s="94"/>
      <c r="F17" s="94"/>
      <c r="G17" s="94"/>
    </row>
    <row r="18" spans="1:7" s="62" customFormat="1" hidden="1" x14ac:dyDescent="0.25">
      <c r="A18" s="187" t="b">
        <f>IF('1. PROCESSUS'!I18=0,'1. PROCESSUS'!A18,IF('1. PROCESSUS'!I18=0.3,'1. PROCESSUS'!A18,IF('1. PROCESSUS'!I18=1,"")))</f>
        <v>0</v>
      </c>
      <c r="B18" s="188" t="b">
        <f>IF('1. PROCESSUS'!I18=0,'1. PROCESSUS'!B18,IF('1. PROCESSUS'!I18=0.3,'1. PROCESSUS'!B18,IF('1. PROCESSUS'!I18=1,"")))</f>
        <v>0</v>
      </c>
      <c r="C18" s="94"/>
      <c r="D18" s="94"/>
      <c r="E18" s="94"/>
      <c r="F18" s="94"/>
      <c r="G18" s="94"/>
    </row>
    <row r="19" spans="1:7" s="62" customFormat="1" hidden="1" x14ac:dyDescent="0.25">
      <c r="A19" s="187" t="b">
        <f>IF('1. PROCESSUS'!I19=0,'1. PROCESSUS'!A19,IF('1. PROCESSUS'!I19=0.3,'1. PROCESSUS'!A19,IF('1. PROCESSUS'!I19=1,"")))</f>
        <v>0</v>
      </c>
      <c r="B19" s="188" t="b">
        <f>IF('1. PROCESSUS'!I19=0,'1. PROCESSUS'!B19,IF('1. PROCESSUS'!I19=0.3,'1. PROCESSUS'!B19,IF('1. PROCESSUS'!I19=1,"")))</f>
        <v>0</v>
      </c>
      <c r="C19" s="94"/>
      <c r="D19" s="94"/>
      <c r="E19" s="94"/>
      <c r="F19" s="94"/>
      <c r="G19" s="94"/>
    </row>
    <row r="20" spans="1:7" s="62" customFormat="1" hidden="1" x14ac:dyDescent="0.25">
      <c r="A20" s="187" t="b">
        <f>IF('1. PROCESSUS'!I20=0,'1. PROCESSUS'!A20,IF('1. PROCESSUS'!I20=0.3,'1. PROCESSUS'!A20,IF('1. PROCESSUS'!I20=1,"")))</f>
        <v>0</v>
      </c>
      <c r="B20" s="188" t="b">
        <f>IF('1. PROCESSUS'!I20=0,'1. PROCESSUS'!B20,IF('1. PROCESSUS'!I20=0.3,'1. PROCESSUS'!B20,IF('1. PROCESSUS'!I20=1,"")))</f>
        <v>0</v>
      </c>
      <c r="C20" s="94"/>
      <c r="D20" s="94"/>
      <c r="E20" s="94"/>
      <c r="F20" s="94"/>
      <c r="G20" s="94"/>
    </row>
    <row r="21" spans="1:7" s="62" customFormat="1" ht="17.25" hidden="1" customHeight="1" x14ac:dyDescent="0.25">
      <c r="A21" s="187" t="b">
        <f>IF('1. PROCESSUS'!I21=0,'1. PROCESSUS'!A21,IF('1. PROCESSUS'!I21=0.3,'1. PROCESSUS'!A21,IF('1. PROCESSUS'!I21=1,"")))</f>
        <v>0</v>
      </c>
      <c r="B21" s="188" t="b">
        <f>IF('1. PROCESSUS'!I21=0,'1. PROCESSUS'!B21,IF('1. PROCESSUS'!I21=0.3,'1. PROCESSUS'!B21,IF('1. PROCESSUS'!I21=1,"")))</f>
        <v>0</v>
      </c>
      <c r="C21" s="94"/>
      <c r="D21" s="94"/>
      <c r="E21" s="94"/>
      <c r="F21" s="94"/>
      <c r="G21" s="94"/>
    </row>
    <row r="22" spans="1:7" s="62" customFormat="1" hidden="1" x14ac:dyDescent="0.25">
      <c r="A22" s="187" t="b">
        <f>IF('1. PROCESSUS'!I22=0,'1. PROCESSUS'!A22,IF('1. PROCESSUS'!I22=0.3,'1. PROCESSUS'!A22,IF('1. PROCESSUS'!I22=1,"")))</f>
        <v>0</v>
      </c>
      <c r="B22" s="188" t="b">
        <f>IF('1. PROCESSUS'!I22=0,'1. PROCESSUS'!B22,IF('1. PROCESSUS'!I22=0.3,'1. PROCESSUS'!B22,IF('1. PROCESSUS'!I22=1,"")))</f>
        <v>0</v>
      </c>
      <c r="C22" s="94"/>
      <c r="D22" s="94"/>
      <c r="E22" s="94"/>
      <c r="F22" s="94"/>
      <c r="G22" s="94"/>
    </row>
    <row r="23" spans="1:7" s="62" customFormat="1" hidden="1" x14ac:dyDescent="0.25">
      <c r="A23" s="187" t="b">
        <f>IF('1. PROCESSUS'!I23=0,'1. PROCESSUS'!A23,IF('1. PROCESSUS'!I23=0.3,'1. PROCESSUS'!A23,IF('1. PROCESSUS'!I23=1,"")))</f>
        <v>0</v>
      </c>
      <c r="B23" s="188" t="b">
        <f>IF('1. PROCESSUS'!I23=0,'1. PROCESSUS'!B23,IF('1. PROCESSUS'!I23=0.3,'1. PROCESSUS'!B23,IF('1. PROCESSUS'!I23=1,"")))</f>
        <v>0</v>
      </c>
      <c r="C23" s="94"/>
      <c r="D23" s="94"/>
      <c r="E23" s="94"/>
      <c r="F23" s="94"/>
      <c r="G23" s="94"/>
    </row>
    <row r="24" spans="1:7" s="62" customFormat="1" hidden="1" x14ac:dyDescent="0.25">
      <c r="A24" s="187" t="b">
        <f>IF('1. PROCESSUS'!I25=0,'1. PROCESSUS'!A25,IF('1. PROCESSUS'!I25=0.3,'1. PROCESSUS'!A25,IF('1. PROCESSUS'!I25=1,"")))</f>
        <v>0</v>
      </c>
      <c r="B24" s="188" t="b">
        <f>IF('1. PROCESSUS'!I25=0,'1. PROCESSUS'!B25,IF('1. PROCESSUS'!I25=0.3,'1. PROCESSUS'!B25,IF('1. PROCESSUS'!I25=1,"")))</f>
        <v>0</v>
      </c>
      <c r="C24" s="94"/>
      <c r="D24" s="94"/>
      <c r="E24" s="94"/>
      <c r="F24" s="94"/>
      <c r="G24" s="94"/>
    </row>
    <row r="25" spans="1:7" s="62" customFormat="1" hidden="1" x14ac:dyDescent="0.25">
      <c r="A25" s="187" t="b">
        <f>IF('1. PROCESSUS'!I26=0,'1. PROCESSUS'!A26,IF('1. PROCESSUS'!I26=0.3,'1. PROCESSUS'!A26,IF('1. PROCESSUS'!I26=1,"")))</f>
        <v>0</v>
      </c>
      <c r="B25" s="188" t="b">
        <f>IF('1. PROCESSUS'!I26=0,'1. PROCESSUS'!B26,IF('1. PROCESSUS'!I26=0.3,'1. PROCESSUS'!B26,IF('1. PROCESSUS'!I26=1,"")))</f>
        <v>0</v>
      </c>
      <c r="C25" s="94"/>
      <c r="D25" s="94"/>
      <c r="E25" s="94"/>
      <c r="F25" s="94"/>
      <c r="G25" s="94"/>
    </row>
    <row r="26" spans="1:7" s="62" customFormat="1" hidden="1" x14ac:dyDescent="0.25">
      <c r="A26" s="187" t="b">
        <f>IF('1. PROCESSUS'!I27=0,'1. PROCESSUS'!A27,IF('1. PROCESSUS'!I27=0.3,'1. PROCESSUS'!A27,IF('1. PROCESSUS'!I27=1,"")))</f>
        <v>0</v>
      </c>
      <c r="B26" s="188" t="b">
        <f>IF('1. PROCESSUS'!I27=0,'1. PROCESSUS'!B27,IF('1. PROCESSUS'!I27=0.3,'1. PROCESSUS'!B27,IF('1. PROCESSUS'!I27=1,"")))</f>
        <v>0</v>
      </c>
      <c r="C26" s="94"/>
      <c r="D26" s="94"/>
      <c r="E26" s="94"/>
      <c r="F26" s="94"/>
      <c r="G26" s="94"/>
    </row>
    <row r="27" spans="1:7" s="62" customFormat="1" hidden="1" x14ac:dyDescent="0.25">
      <c r="A27" s="187" t="b">
        <f>IF('1. PROCESSUS'!I28=0,'1. PROCESSUS'!A28,IF('1. PROCESSUS'!I28=0.3,'1. PROCESSUS'!A28,IF('1. PROCESSUS'!I28=1,"")))</f>
        <v>0</v>
      </c>
      <c r="B27" s="188" t="b">
        <f>IF('1. PROCESSUS'!I28=0,'1. PROCESSUS'!B28,IF('1. PROCESSUS'!I28=0.3,'1. PROCESSUS'!B28,IF('1. PROCESSUS'!I28=1,"")))</f>
        <v>0</v>
      </c>
      <c r="C27" s="94"/>
      <c r="D27" s="94"/>
      <c r="E27" s="94"/>
      <c r="F27" s="94"/>
      <c r="G27" s="94"/>
    </row>
    <row r="28" spans="1:7" s="62" customFormat="1" hidden="1" x14ac:dyDescent="0.25">
      <c r="A28" s="187" t="b">
        <f>IF('1. PROCESSUS'!I31=0,'1. PROCESSUS'!A31,IF('1. PROCESSUS'!I31=0.3,'1. PROCESSUS'!A31,IF('1. PROCESSUS'!I31=1,"")))</f>
        <v>0</v>
      </c>
      <c r="B28" s="188" t="b">
        <f>IF('1. PROCESSUS'!I31=0,'1. PROCESSUS'!B31,IF('1. PROCESSUS'!I31=0.3,'1. PROCESSUS'!B31,IF('1. PROCESSUS'!I31=1,"")))</f>
        <v>0</v>
      </c>
      <c r="C28" s="94"/>
      <c r="D28" s="94"/>
      <c r="E28" s="94"/>
      <c r="F28" s="94"/>
      <c r="G28" s="94"/>
    </row>
    <row r="29" spans="1:7" s="62" customFormat="1" hidden="1" x14ac:dyDescent="0.25">
      <c r="A29" s="187" t="b">
        <f>IF('1. PROCESSUS'!I32=0,'1. PROCESSUS'!A32,IF('1. PROCESSUS'!I32=0.3,'1. PROCESSUS'!A32,IF('1. PROCESSUS'!I32=1,"")))</f>
        <v>0</v>
      </c>
      <c r="B29" s="188" t="b">
        <f>IF('1. PROCESSUS'!I32=0,'1. PROCESSUS'!B32,IF('1. PROCESSUS'!I32=0.3,'1. PROCESSUS'!B32,IF('1. PROCESSUS'!I32=1,"")))</f>
        <v>0</v>
      </c>
      <c r="C29" s="94"/>
      <c r="D29" s="94"/>
      <c r="E29" s="94"/>
      <c r="F29" s="94"/>
      <c r="G29" s="94"/>
    </row>
    <row r="30" spans="1:7" s="62" customFormat="1" hidden="1" x14ac:dyDescent="0.25">
      <c r="A30" s="187" t="b">
        <f>IF('1. PROCESSUS'!I33=0,'1. PROCESSUS'!A33,IF('1. PROCESSUS'!I33=0.3,'1. PROCESSUS'!A33,IF('1. PROCESSUS'!I33=1,"")))</f>
        <v>0</v>
      </c>
      <c r="B30" s="188" t="b">
        <f>IF('1. PROCESSUS'!I33=0,'1. PROCESSUS'!B33,IF('1. PROCESSUS'!I33=0.3,'1. PROCESSUS'!B33,IF('1. PROCESSUS'!I33=1,"")))</f>
        <v>0</v>
      </c>
      <c r="C30" s="94"/>
      <c r="D30" s="94"/>
      <c r="E30" s="94"/>
      <c r="F30" s="94"/>
      <c r="G30" s="94"/>
    </row>
    <row r="31" spans="1:7" s="62" customFormat="1" hidden="1" x14ac:dyDescent="0.25">
      <c r="A31" s="187" t="b">
        <f>IF('1. PROCESSUS'!I34=0,'1. PROCESSUS'!A34,IF('1. PROCESSUS'!I34=0.3,'1. PROCESSUS'!A34,IF('1. PROCESSUS'!I34=1,"")))</f>
        <v>0</v>
      </c>
      <c r="B31" s="188" t="b">
        <f>IF('1. PROCESSUS'!I34=0,'1. PROCESSUS'!B34,IF('1. PROCESSUS'!I34=0.3,'1. PROCESSUS'!B34,IF('1. PROCESSUS'!I34=1,"")))</f>
        <v>0</v>
      </c>
      <c r="C31" s="94"/>
      <c r="D31" s="94"/>
      <c r="E31" s="94"/>
      <c r="F31" s="94"/>
      <c r="G31" s="94"/>
    </row>
    <row r="32" spans="1:7" s="62" customFormat="1" hidden="1" x14ac:dyDescent="0.25">
      <c r="A32" s="187" t="b">
        <f>IF('1. PROCESSUS'!I37=0,'1. PROCESSUS'!A37,IF('1. PROCESSUS'!I37=0.3,'1. PROCESSUS'!A37,IF('1. PROCESSUS'!I37=1,"")))</f>
        <v>0</v>
      </c>
      <c r="B32" s="188" t="b">
        <f>IF('1. PROCESSUS'!I37=0,'1. PROCESSUS'!B37,IF('1. PROCESSUS'!I37=0.3,'1. PROCESSUS'!B37,IF('1. PROCESSUS'!I37=1,"")))</f>
        <v>0</v>
      </c>
      <c r="C32" s="94"/>
      <c r="D32" s="94"/>
      <c r="E32" s="94"/>
      <c r="F32" s="94"/>
      <c r="G32" s="94"/>
    </row>
    <row r="33" spans="1:7" s="62" customFormat="1" hidden="1" x14ac:dyDescent="0.25">
      <c r="A33" s="187" t="b">
        <f>IF('1. PROCESSUS'!I38=0,'1. PROCESSUS'!A38,IF('1. PROCESSUS'!I38=0.3,'1. PROCESSUS'!A38,IF('1. PROCESSUS'!I38=1,"")))</f>
        <v>0</v>
      </c>
      <c r="B33" s="188" t="b">
        <f>IF('1. PROCESSUS'!I38=0,'1. PROCESSUS'!B38,IF('1. PROCESSUS'!I38=0.3,'1. PROCESSUS'!B38,IF('1. PROCESSUS'!I38=1,"")))</f>
        <v>0</v>
      </c>
      <c r="C33" s="94"/>
      <c r="D33" s="94"/>
      <c r="E33" s="94"/>
      <c r="F33" s="94"/>
      <c r="G33" s="94"/>
    </row>
    <row r="34" spans="1:7" s="62" customFormat="1" hidden="1" x14ac:dyDescent="0.25">
      <c r="A34" s="187" t="b">
        <f>IF('1. PROCESSUS'!I39=0,'1. PROCESSUS'!A39,IF('1. PROCESSUS'!I39=0.3,'1. PROCESSUS'!A39,IF('1. PROCESSUS'!I39=1,"")))</f>
        <v>0</v>
      </c>
      <c r="B34" s="188" t="b">
        <f>IF('1. PROCESSUS'!I39=0,'1. PROCESSUS'!B39,IF('1. PROCESSUS'!I39=0.3,'1. PROCESSUS'!B39,IF('1. PROCESSUS'!I39=1,"")))</f>
        <v>0</v>
      </c>
      <c r="C34" s="94"/>
      <c r="D34" s="94"/>
      <c r="E34" s="94"/>
      <c r="F34" s="94"/>
      <c r="G34" s="94"/>
    </row>
    <row r="35" spans="1:7" s="62" customFormat="1" hidden="1" x14ac:dyDescent="0.25">
      <c r="A35" s="187" t="b">
        <f>IF('1. PROCESSUS'!I40=0,'1. PROCESSUS'!A40,IF('1. PROCESSUS'!I40=0.3,'1. PROCESSUS'!A40,IF('1. PROCESSUS'!I40=1,"")))</f>
        <v>0</v>
      </c>
      <c r="B35" s="188" t="b">
        <f>IF('1. PROCESSUS'!I40=0,'1. PROCESSUS'!B40,IF('1. PROCESSUS'!I40=0.3,'1. PROCESSUS'!B40,IF('1. PROCESSUS'!I40=1,"")))</f>
        <v>0</v>
      </c>
      <c r="C35" s="94"/>
      <c r="D35" s="94"/>
      <c r="E35" s="94"/>
      <c r="F35" s="94"/>
      <c r="G35" s="94"/>
    </row>
    <row r="36" spans="1:7" s="62" customFormat="1" hidden="1" x14ac:dyDescent="0.25">
      <c r="A36" s="187" t="b">
        <f>IF('1. PROCESSUS'!I41=0,'1. PROCESSUS'!A41,IF('1. PROCESSUS'!I41=0.3,'1. PROCESSUS'!A41,IF('1. PROCESSUS'!I41=1,"")))</f>
        <v>0</v>
      </c>
      <c r="B36" s="188" t="b">
        <f>IF('1. PROCESSUS'!I41=0,'1. PROCESSUS'!B41,IF('1. PROCESSUS'!I41=0.3,'1. PROCESSUS'!B41,IF('1. PROCESSUS'!I41=1,"")))</f>
        <v>0</v>
      </c>
      <c r="C36" s="94"/>
      <c r="D36" s="94"/>
      <c r="E36" s="94"/>
      <c r="F36" s="94"/>
      <c r="G36" s="94"/>
    </row>
    <row r="37" spans="1:7" s="62" customFormat="1" hidden="1" x14ac:dyDescent="0.25">
      <c r="A37" s="187" t="b">
        <f>IF('1. PROCESSUS'!I42=0,'1. PROCESSUS'!A42,IF('1. PROCESSUS'!I42=0.3,'1. PROCESSUS'!A42,IF('1. PROCESSUS'!I42=1,"")))</f>
        <v>0</v>
      </c>
      <c r="B37" s="188" t="b">
        <f>IF('1. PROCESSUS'!I42=0,'1. PROCESSUS'!B42,IF('1. PROCESSUS'!I42=0.3,'1. PROCESSUS'!B42,IF('1. PROCESSUS'!I42=1,"")))</f>
        <v>0</v>
      </c>
      <c r="C37" s="94"/>
      <c r="D37" s="94"/>
      <c r="E37" s="94"/>
      <c r="F37" s="94"/>
      <c r="G37" s="94"/>
    </row>
    <row r="38" spans="1:7" s="62" customFormat="1" hidden="1" x14ac:dyDescent="0.25">
      <c r="A38" s="187" t="b">
        <f>IF('1. PROCESSUS'!I43=0,'1. PROCESSUS'!A43,IF('1. PROCESSUS'!I43=0.3,'1. PROCESSUS'!A43,IF('1. PROCESSUS'!I43=1,"")))</f>
        <v>0</v>
      </c>
      <c r="B38" s="188" t="b">
        <f>IF('1. PROCESSUS'!I43=0,'1. PROCESSUS'!B43,IF('1. PROCESSUS'!I43=0.3,'1. PROCESSUS'!B43,IF('1. PROCESSUS'!I43=1,"")))</f>
        <v>0</v>
      </c>
      <c r="C38" s="94"/>
      <c r="D38" s="94"/>
      <c r="E38" s="94"/>
      <c r="F38" s="94"/>
      <c r="G38" s="94"/>
    </row>
    <row r="39" spans="1:7" s="62" customFormat="1" hidden="1" x14ac:dyDescent="0.25">
      <c r="A39" s="187" t="b">
        <f>IF('1. PROCESSUS'!I44=0,'1. PROCESSUS'!A44,IF('1. PROCESSUS'!I44=0.3,'1. PROCESSUS'!A44,IF('1. PROCESSUS'!I44=1,"")))</f>
        <v>0</v>
      </c>
      <c r="B39" s="188" t="b">
        <f>IF('1. PROCESSUS'!I44=0,'1. PROCESSUS'!B44,IF('1. PROCESSUS'!I44=0.3,'1. PROCESSUS'!B44,IF('1. PROCESSUS'!I44=1,"")))</f>
        <v>0</v>
      </c>
      <c r="C39" s="94"/>
      <c r="D39" s="94"/>
      <c r="E39" s="94"/>
      <c r="F39" s="94"/>
      <c r="G39" s="94"/>
    </row>
    <row r="40" spans="1:7" hidden="1" x14ac:dyDescent="0.25">
      <c r="A40" s="313" t="b">
        <f>IF('1. PROCESSUS'!I47=0,'1. PROCESSUS'!A47,IF('1. PROCESSUS'!I47=0.3,'1. PROCESSUS'!A47,IF('1. PROCESSUS'!I47=1,"")))</f>
        <v>0</v>
      </c>
      <c r="B40" s="314" t="b">
        <f>IF('1. PROCESSUS'!I47=0,'1. PROCESSUS'!B47,IF('1. PROCESSUS'!I47=0.3,'1. PROCESSUS'!B47,IF('1. PROCESSUS'!I47=1,"")))</f>
        <v>0</v>
      </c>
      <c r="C40" s="236"/>
      <c r="D40" s="236"/>
      <c r="E40" s="236"/>
      <c r="F40" s="312"/>
      <c r="G40" s="236"/>
    </row>
    <row r="41" spans="1:7" hidden="1" x14ac:dyDescent="0.25">
      <c r="A41" s="313" t="b">
        <f>IF('1. PROCESSUS'!I49=0,'1. PROCESSUS'!A49,IF('1. PROCESSUS'!I49=0.3,'1. PROCESSUS'!A49,IF('1. PROCESSUS'!I49=1,"")))</f>
        <v>0</v>
      </c>
      <c r="B41" s="314" t="b">
        <f>IF('1. PROCESSUS'!I49=0,'1. PROCESSUS'!B49,IF('1. PROCESSUS'!I49=0.3,'1. PROCESSUS'!B49,IF('1. PROCESSUS'!I49=1,"")))</f>
        <v>0</v>
      </c>
      <c r="C41" s="236"/>
      <c r="D41" s="236"/>
      <c r="E41" s="236"/>
      <c r="F41" s="312"/>
      <c r="G41" s="236"/>
    </row>
    <row r="42" spans="1:7" hidden="1" x14ac:dyDescent="0.25">
      <c r="A42" s="313" t="b">
        <f>IF('1. PROCESSUS'!I50=0,'1. PROCESSUS'!A50,IF('1. PROCESSUS'!I50=0.3,'1. PROCESSUS'!A50,IF('1. PROCESSUS'!I50=1,"")))</f>
        <v>0</v>
      </c>
      <c r="B42" s="314" t="b">
        <f>IF('1. PROCESSUS'!I50=0,'1. PROCESSUS'!B50,IF('1. PROCESSUS'!I50=0.3,'1. PROCESSUS'!B50,IF('1. PROCESSUS'!I50=1,"")))</f>
        <v>0</v>
      </c>
      <c r="C42" s="236"/>
      <c r="D42" s="236"/>
      <c r="E42" s="236"/>
      <c r="F42" s="312"/>
      <c r="G42" s="236"/>
    </row>
    <row r="43" spans="1:7" hidden="1" x14ac:dyDescent="0.25">
      <c r="A43" s="313" t="b">
        <f>IF('1. PROCESSUS'!I51=0,'1. PROCESSUS'!A51,IF('1. PROCESSUS'!I51=0.3,'1. PROCESSUS'!A51,IF('1. PROCESSUS'!I51=1,"")))</f>
        <v>0</v>
      </c>
      <c r="B43" s="314" t="b">
        <f>IF('1. PROCESSUS'!I51=0,'1. PROCESSUS'!B51,IF('1. PROCESSUS'!I51=0.3,'1. PROCESSUS'!B51,IF('1. PROCESSUS'!I51=1,"")))</f>
        <v>0</v>
      </c>
      <c r="C43" s="236"/>
      <c r="D43" s="236"/>
      <c r="E43" s="236"/>
      <c r="F43" s="312"/>
      <c r="G43" s="236"/>
    </row>
    <row r="44" spans="1:7" hidden="1" x14ac:dyDescent="0.25">
      <c r="A44" s="313" t="b">
        <f>IF('1. PROCESSUS'!I52=0,'1. PROCESSUS'!A52,IF('1. PROCESSUS'!I52=0.3,'1. PROCESSUS'!A52,IF('1. PROCESSUS'!I52=1,"")))</f>
        <v>0</v>
      </c>
      <c r="B44" s="314" t="b">
        <f>IF('1. PROCESSUS'!I52=0,'1. PROCESSUS'!B52,IF('1. PROCESSUS'!I52=0.3,'1. PROCESSUS'!B52,IF('1. PROCESSUS'!I52=1,"")))</f>
        <v>0</v>
      </c>
      <c r="C44" s="236"/>
      <c r="D44" s="236"/>
      <c r="E44" s="236"/>
      <c r="F44" s="312"/>
      <c r="G44" s="236"/>
    </row>
    <row r="45" spans="1:7" hidden="1" x14ac:dyDescent="0.25">
      <c r="A45" s="313" t="b">
        <f>IF('1. PROCESSUS'!I53=0,'1. PROCESSUS'!A53,IF('1. PROCESSUS'!I53=0.3,'1. PROCESSUS'!A53,IF('1. PROCESSUS'!I53=1,"")))</f>
        <v>0</v>
      </c>
      <c r="B45" s="314" t="b">
        <f>IF('1. PROCESSUS'!I53=0,'1. PROCESSUS'!B53,IF('1. PROCESSUS'!I53=0.3,'1. PROCESSUS'!B53,IF('1. PROCESSUS'!I53=1,"")))</f>
        <v>0</v>
      </c>
      <c r="C45" s="236"/>
      <c r="D45" s="236"/>
      <c r="E45" s="236"/>
      <c r="F45" s="312"/>
      <c r="G45" s="236"/>
    </row>
    <row r="46" spans="1:7" hidden="1" x14ac:dyDescent="0.25">
      <c r="A46" s="313" t="b">
        <f>IF('1. PROCESSUS'!I54=0,'1. PROCESSUS'!A54,IF('1. PROCESSUS'!I54=0.3,'1. PROCESSUS'!A54,IF('1. PROCESSUS'!I54=1,"")))</f>
        <v>0</v>
      </c>
      <c r="B46" s="314" t="b">
        <f>IF('1. PROCESSUS'!I54=0,'1. PROCESSUS'!B54,IF('1. PROCESSUS'!I54=0.3,'1. PROCESSUS'!B54,IF('1. PROCESSUS'!I54=1,"")))</f>
        <v>0</v>
      </c>
      <c r="C46" s="236"/>
      <c r="D46" s="236"/>
      <c r="E46" s="236"/>
      <c r="F46" s="312"/>
      <c r="G46" s="236"/>
    </row>
    <row r="47" spans="1:7" s="62" customFormat="1" hidden="1" x14ac:dyDescent="0.25">
      <c r="A47" s="187" t="b">
        <f>IF('1. PROCESSUS'!I55=0,'1. PROCESSUS'!A55,IF('1. PROCESSUS'!I55=0.3,'1. PROCESSUS'!A55,IF('1. PROCESSUS'!I55=0.5,"")))</f>
        <v>0</v>
      </c>
      <c r="B47" s="188" t="b">
        <f>IF('1. PROCESSUS'!I55=0,'1. PROCESSUS'!B55,IF('1. PROCESSUS'!I55=0.3,'1. PROCESSUS'!B55,IF('1. PROCESSUS'!I55=0.5,"")))</f>
        <v>0</v>
      </c>
      <c r="C47" s="94"/>
      <c r="D47" s="94"/>
      <c r="E47" s="94"/>
      <c r="F47" s="94"/>
      <c r="G47" s="94"/>
    </row>
    <row r="48" spans="1:7" hidden="1" x14ac:dyDescent="0.25">
      <c r="A48" s="313" t="b">
        <f>IF('1. PROCESSUS'!I56=0,'1. PROCESSUS'!A56,IF('1. PROCESSUS'!I56=0.3,'1. PROCESSUS'!A56,IF('1. PROCESSUS'!I56=1,"")))</f>
        <v>0</v>
      </c>
      <c r="B48" s="314" t="b">
        <f>IF('1. PROCESSUS'!I56=0,'1. PROCESSUS'!B56,IF('1. PROCESSUS'!I56=0.3,'1. PROCESSUS'!B56,IF('1. PROCESSUS'!I56=1,"")))</f>
        <v>0</v>
      </c>
      <c r="C48" s="236"/>
      <c r="D48" s="236"/>
      <c r="E48" s="236"/>
      <c r="F48" s="312"/>
      <c r="G48" s="236"/>
    </row>
    <row r="49" spans="1:7" s="62" customFormat="1" hidden="1" x14ac:dyDescent="0.25">
      <c r="A49" s="187" t="b">
        <f>IF('1. PROCESSUS'!I59=0,'1. PROCESSUS'!A59,IF('1. PROCESSUS'!I59=0.3,'1. PROCESSUS'!A59,IF('1. PROCESSUS'!I59=1,"")))</f>
        <v>0</v>
      </c>
      <c r="B49" s="188" t="b">
        <f>IF('1. PROCESSUS'!I59=0,'1. PROCESSUS'!B59,IF('1. PROCESSUS'!I59=0.3,'1. PROCESSUS'!B59,IF('1. PROCESSUS'!I59=1,"")))</f>
        <v>0</v>
      </c>
      <c r="C49" s="94"/>
      <c r="D49" s="94"/>
      <c r="E49" s="94"/>
      <c r="F49" s="94"/>
      <c r="G49" s="94"/>
    </row>
    <row r="50" spans="1:7" s="62" customFormat="1" hidden="1" x14ac:dyDescent="0.25">
      <c r="A50" s="187" t="b">
        <f>IF('1. PROCESSUS'!I60=0,'1. PROCESSUS'!A60,IF('1. PROCESSUS'!I60=0.3,'1. PROCESSUS'!A60,IF('1. PROCESSUS'!I60=1,"")))</f>
        <v>0</v>
      </c>
      <c r="B50" s="188" t="b">
        <f>IF('1. PROCESSUS'!I60=0,'1. PROCESSUS'!B60,IF('1. PROCESSUS'!I60=0.3,'1. PROCESSUS'!B60,IF('1. PROCESSUS'!I60=1,"")))</f>
        <v>0</v>
      </c>
      <c r="C50" s="94"/>
      <c r="D50" s="94"/>
      <c r="E50" s="94"/>
      <c r="F50" s="94"/>
      <c r="G50" s="94"/>
    </row>
    <row r="51" spans="1:7" hidden="1" x14ac:dyDescent="0.25">
      <c r="A51" s="313" t="b">
        <f>IF('1. PROCESSUS'!I61=0,'1. PROCESSUS'!A61,IF('1. PROCESSUS'!I61=0.3,'1. PROCESSUS'!A61,IF('1. PROCESSUS'!I61=1,"")))</f>
        <v>0</v>
      </c>
      <c r="B51" s="314" t="b">
        <f>IF('1. PROCESSUS'!I61=0,'1. PROCESSUS'!B61,IF('1. PROCESSUS'!I61=0.3,'1. PROCESSUS'!B61,IF('1. PROCESSUS'!I61=1,"")))</f>
        <v>0</v>
      </c>
      <c r="C51" s="236"/>
      <c r="D51" s="236"/>
      <c r="E51" s="236"/>
      <c r="F51" s="312"/>
      <c r="G51" s="236"/>
    </row>
    <row r="52" spans="1:7" s="62" customFormat="1" hidden="1" x14ac:dyDescent="0.25">
      <c r="A52" s="187" t="b">
        <f>IF('1. PROCESSUS'!I63=0,'1. PROCESSUS'!A63,IF('1. PROCESSUS'!I63=0.3,'1. PROCESSUS'!A63,IF('1. PROCESSUS'!I63=1,"")))</f>
        <v>0</v>
      </c>
      <c r="B52" s="188" t="b">
        <f>IF('1. PROCESSUS'!I63=0,'1. PROCESSUS'!B63,IF('1. PROCESSUS'!I63=0.3,'1. PROCESSUS'!B63,IF('1. PROCESSUS'!I63=1,"")))</f>
        <v>0</v>
      </c>
      <c r="C52" s="94"/>
      <c r="D52" s="94"/>
      <c r="E52" s="94"/>
      <c r="F52" s="94"/>
      <c r="G52" s="94"/>
    </row>
    <row r="53" spans="1:7" hidden="1" x14ac:dyDescent="0.25">
      <c r="A53" s="313" t="b">
        <f>IF('1. PROCESSUS'!I64=0,'1. PROCESSUS'!A64,IF('1. PROCESSUS'!I64=0.3,'1. PROCESSUS'!A64,IF('1. PROCESSUS'!I64=1,"")))</f>
        <v>0</v>
      </c>
      <c r="B53" s="314" t="b">
        <f>IF('1. PROCESSUS'!I64=0,'1. PROCESSUS'!B64,IF('1. PROCESSUS'!I64=0.3,'1. PROCESSUS'!B64,IF('1. PROCESSUS'!I64=1,"")))</f>
        <v>0</v>
      </c>
      <c r="C53" s="236"/>
      <c r="D53" s="236"/>
      <c r="E53" s="236"/>
      <c r="F53" s="312"/>
      <c r="G53" s="236"/>
    </row>
    <row r="54" spans="1:7" s="62" customFormat="1" hidden="1" x14ac:dyDescent="0.25">
      <c r="A54" s="187" t="b">
        <f>IF('1. PROCESSUS'!I65=0,'1. PROCESSUS'!A65,IF('1. PROCESSUS'!I65=0.3,'1. PROCESSUS'!A65,IF('1. PROCESSUS'!I65=1,"")))</f>
        <v>0</v>
      </c>
      <c r="B54" s="188" t="b">
        <f>IF('1. PROCESSUS'!I65=0,'1. PROCESSUS'!B65,IF('1. PROCESSUS'!I65=0.3,'1. PROCESSUS'!B65,IF('1. PROCESSUS'!I65=1,"")))</f>
        <v>0</v>
      </c>
      <c r="C54" s="94"/>
      <c r="D54" s="94"/>
      <c r="E54" s="94"/>
      <c r="F54" s="94"/>
      <c r="G54" s="94"/>
    </row>
    <row r="55" spans="1:7" s="62" customFormat="1" hidden="1" x14ac:dyDescent="0.25">
      <c r="A55" s="187" t="b">
        <f>IF('1. PROCESSUS'!I66=0,'1. PROCESSUS'!A66,IF('1. PROCESSUS'!I66=0.3,'1. PROCESSUS'!A66,IF('1. PROCESSUS'!I66=1,"")))</f>
        <v>0</v>
      </c>
      <c r="B55" s="188" t="b">
        <f>IF('1. PROCESSUS'!I66=0,'1. PROCESSUS'!B66,IF('1. PROCESSUS'!I66=0.3,'1. PROCESSUS'!B66,IF('1. PROCESSUS'!I66=1,"")))</f>
        <v>0</v>
      </c>
      <c r="C55" s="94"/>
      <c r="D55" s="94"/>
      <c r="E55" s="94"/>
      <c r="F55" s="94"/>
      <c r="G55" s="94"/>
    </row>
    <row r="56" spans="1:7" s="62" customFormat="1" hidden="1" x14ac:dyDescent="0.25">
      <c r="A56" s="187" t="b">
        <f>IF('1. PROCESSUS'!I67=0,'1. PROCESSUS'!A67,IF('1. PROCESSUS'!I67=0.3,'1. PROCESSUS'!A67,IF('1. PROCESSUS'!I67=1,"")))</f>
        <v>0</v>
      </c>
      <c r="B56" s="188" t="b">
        <f>IF('1. PROCESSUS'!I67=0,'1. PROCESSUS'!B67,IF('1. PROCESSUS'!I67=0.3,'1. PROCESSUS'!B67,IF('1. PROCESSUS'!I67=1,"")))</f>
        <v>0</v>
      </c>
      <c r="C56" s="94"/>
      <c r="D56" s="94"/>
      <c r="E56" s="94"/>
      <c r="F56" s="94"/>
      <c r="G56" s="94"/>
    </row>
    <row r="57" spans="1:7" s="62" customFormat="1" hidden="1" x14ac:dyDescent="0.25">
      <c r="A57" s="187" t="b">
        <f>IF('1. PROCESSUS'!I68=0,'1. PROCESSUS'!A68,IF('1. PROCESSUS'!I68=0.3,'1. PROCESSUS'!A68,IF('1. PROCESSUS'!I68=1,"")))</f>
        <v>0</v>
      </c>
      <c r="B57" s="188" t="b">
        <f>IF('1. PROCESSUS'!I68=0,'1. PROCESSUS'!B68,IF('1. PROCESSUS'!I68=0.3,'1. PROCESSUS'!B68,IF('1. PROCESSUS'!I68=1,"")))</f>
        <v>0</v>
      </c>
      <c r="C57" s="94"/>
      <c r="D57" s="94"/>
      <c r="E57" s="94"/>
      <c r="F57" s="94"/>
      <c r="G57" s="94"/>
    </row>
    <row r="58" spans="1:7" s="62" customFormat="1" hidden="1" x14ac:dyDescent="0.25">
      <c r="A58" s="187" t="b">
        <f>IF('1. PROCESSUS'!I71=0,'1. PROCESSUS'!A71,IF('1. PROCESSUS'!I71=0.3,'1. PROCESSUS'!A71,IF('1. PROCESSUS'!I71=1,"")))</f>
        <v>0</v>
      </c>
      <c r="B58" s="188" t="b">
        <f>IF('1. PROCESSUS'!I71=0,'1. PROCESSUS'!B71,IF('1. PROCESSUS'!I71=0.3,'1. PROCESSUS'!B71,IF('1. PROCESSUS'!I71=1,"")))</f>
        <v>0</v>
      </c>
      <c r="C58" s="94"/>
      <c r="D58" s="94"/>
      <c r="E58" s="94"/>
      <c r="F58" s="94"/>
      <c r="G58" s="94"/>
    </row>
    <row r="59" spans="1:7" hidden="1" x14ac:dyDescent="0.25">
      <c r="A59" s="313" t="b">
        <f>IF('1. PROCESSUS'!I72=0,'1. PROCESSUS'!A72,IF('1. PROCESSUS'!I72=0.3,'1. PROCESSUS'!A72,IF('1. PROCESSUS'!I72=1,"")))</f>
        <v>0</v>
      </c>
      <c r="B59" s="314" t="b">
        <f>IF('1. PROCESSUS'!I72=0,'1. PROCESSUS'!B72,IF('1. PROCESSUS'!I72=0.3,'1. PROCESSUS'!B72,IF('1. PROCESSUS'!I72=1,"")))</f>
        <v>0</v>
      </c>
      <c r="C59" s="236"/>
      <c r="D59" s="236"/>
      <c r="E59" s="236"/>
      <c r="F59" s="312"/>
      <c r="G59" s="236"/>
    </row>
    <row r="60" spans="1:7" hidden="1" x14ac:dyDescent="0.25">
      <c r="A60" s="313" t="b">
        <f>IF('1. PROCESSUS'!I73=0,'1. PROCESSUS'!A73,IF('1. PROCESSUS'!I73=0.3,'1. PROCESSUS'!A73,IF('1. PROCESSUS'!I73=0.5,"")))</f>
        <v>0</v>
      </c>
      <c r="B60" s="314" t="b">
        <f>IF('1. PROCESSUS'!I73=0,'1. PROCESSUS'!B73,IF('1. PROCESSUS'!I73=0.3,'1. PROCESSUS'!B73,IF('1. PROCESSUS'!I73=0.5,"")))</f>
        <v>0</v>
      </c>
      <c r="C60" s="236"/>
      <c r="D60" s="236"/>
      <c r="E60" s="236"/>
      <c r="F60" s="312"/>
      <c r="G60" s="236"/>
    </row>
    <row r="61" spans="1:7" hidden="1" x14ac:dyDescent="0.25">
      <c r="A61" s="313" t="b">
        <f>IF('1. PROCESSUS'!I74=0,'1. PROCESSUS'!A74,IF('1. PROCESSUS'!I74=0.3,'1. PROCESSUS'!A74,IF('1. PROCESSUS'!I74=1,"")))</f>
        <v>0</v>
      </c>
      <c r="B61" s="314" t="b">
        <f>IF('1. PROCESSUS'!I74=0,'1. PROCESSUS'!B74,IF('1. PROCESSUS'!I74=0.3,'1. PROCESSUS'!B74,IF('1. PROCESSUS'!I74=1,"")))</f>
        <v>0</v>
      </c>
      <c r="C61" s="236"/>
      <c r="D61" s="236"/>
      <c r="E61" s="236"/>
      <c r="F61" s="312"/>
      <c r="G61" s="236"/>
    </row>
    <row r="62" spans="1:7" s="62" customFormat="1" hidden="1" x14ac:dyDescent="0.25">
      <c r="A62" s="187" t="b">
        <f>IF('1. PROCESSUS'!I75=0,'1. PROCESSUS'!A75,IF('1. PROCESSUS'!I75=0.3,'1. PROCESSUS'!A75,IF('1. PROCESSUS'!I75=1,"")))</f>
        <v>0</v>
      </c>
      <c r="B62" s="188" t="b">
        <f>IF('1. PROCESSUS'!I75=0,'1. PROCESSUS'!B75,IF('1. PROCESSUS'!I75=0.3,'1. PROCESSUS'!B75,IF('1. PROCESSUS'!I75=1,"")))</f>
        <v>0</v>
      </c>
      <c r="C62" s="94"/>
      <c r="D62" s="94"/>
      <c r="E62" s="94"/>
      <c r="F62" s="94"/>
      <c r="G62" s="94"/>
    </row>
    <row r="63" spans="1:7" hidden="1" x14ac:dyDescent="0.25">
      <c r="A63" s="313" t="b">
        <f>IF('1. PROCESSUS'!I76=0,'1. PROCESSUS'!A76,IF('1. PROCESSUS'!I76=0.3,'1. PROCESSUS'!A76,IF('1. PROCESSUS'!I76=1,"")))</f>
        <v>0</v>
      </c>
      <c r="B63" s="314" t="b">
        <f>IF('1. PROCESSUS'!I76=0,'1. PROCESSUS'!B76,IF('1. PROCESSUS'!I76=0.3,'1. PROCESSUS'!B76,IF('1. PROCESSUS'!I76=1,"")))</f>
        <v>0</v>
      </c>
      <c r="C63" s="236"/>
      <c r="D63" s="236"/>
      <c r="E63" s="236"/>
      <c r="F63" s="312"/>
      <c r="G63" s="236"/>
    </row>
    <row r="64" spans="1:7" hidden="1" x14ac:dyDescent="0.25">
      <c r="A64" s="313" t="b">
        <f>IF('1. PROCESSUS'!I77=0,'1. PROCESSUS'!A77,IF('1. PROCESSUS'!I77=0.3,'1. PROCESSUS'!A77,IF('1. PROCESSUS'!I77=1,"")))</f>
        <v>0</v>
      </c>
      <c r="B64" s="314" t="b">
        <f>IF('1. PROCESSUS'!I77=0,'1. PROCESSUS'!B77,IF('1. PROCESSUS'!I77=0.3,'1. PROCESSUS'!B77,IF('1. PROCESSUS'!I77=1,"")))</f>
        <v>0</v>
      </c>
      <c r="C64" s="236"/>
      <c r="D64" s="236"/>
      <c r="E64" s="236"/>
      <c r="F64" s="312"/>
      <c r="G64" s="236"/>
    </row>
    <row r="65" spans="1:7" s="62" customFormat="1" hidden="1" x14ac:dyDescent="0.25">
      <c r="A65" s="187" t="b">
        <f>IF('1. PROCESSUS'!I80=0,'1. PROCESSUS'!A80,IF('1. PROCESSUS'!I80=0.3,'1. PROCESSUS'!A80,IF('1. PROCESSUS'!I80=1,"")))</f>
        <v>0</v>
      </c>
      <c r="B65" s="188" t="b">
        <f>IF('1. PROCESSUS'!I80=0,'1. PROCESSUS'!B80,IF('1. PROCESSUS'!I80=0.3,'1. PROCESSUS'!B80,IF('1. PROCESSUS'!I80=1,"")))</f>
        <v>0</v>
      </c>
      <c r="C65" s="94"/>
      <c r="D65" s="94"/>
      <c r="E65" s="94"/>
      <c r="F65" s="94"/>
      <c r="G65" s="94"/>
    </row>
    <row r="66" spans="1:7" s="62" customFormat="1" hidden="1" x14ac:dyDescent="0.25">
      <c r="A66" s="187" t="b">
        <f>IF('1. PROCESSUS'!I81=0,'1. PROCESSUS'!A81,IF('1. PROCESSUS'!I81=0.3,'1. PROCESSUS'!A81,IF('1. PROCESSUS'!I81=1,"")))</f>
        <v>0</v>
      </c>
      <c r="B66" s="188" t="b">
        <f>IF('1. PROCESSUS'!I81=0,'1. PROCESSUS'!B81,IF('1. PROCESSUS'!I81=0.3,'1. PROCESSUS'!B81,IF('1. PROCESSUS'!I81=1,"")))</f>
        <v>0</v>
      </c>
      <c r="C66" s="94"/>
      <c r="D66" s="94"/>
      <c r="E66" s="94"/>
      <c r="F66" s="94"/>
      <c r="G66" s="94"/>
    </row>
    <row r="67" spans="1:7" s="62" customFormat="1" hidden="1" x14ac:dyDescent="0.25">
      <c r="A67" s="187" t="b">
        <f>IF('1. PROCESSUS'!I82=0,'1. PROCESSUS'!A82,IF('1. PROCESSUS'!I82=0.3,'1. PROCESSUS'!A82,IF('1. PROCESSUS'!I82=1,"")))</f>
        <v>0</v>
      </c>
      <c r="B67" s="188" t="b">
        <f>IF('1. PROCESSUS'!I82=0,'1. PROCESSUS'!B82,IF('1. PROCESSUS'!I82=0.3,'1. PROCESSUS'!B82,IF('1. PROCESSUS'!I82=1,"")))</f>
        <v>0</v>
      </c>
      <c r="C67" s="94"/>
      <c r="D67" s="94"/>
      <c r="E67" s="94"/>
      <c r="F67" s="94"/>
      <c r="G67" s="94"/>
    </row>
    <row r="68" spans="1:7" hidden="1" x14ac:dyDescent="0.25">
      <c r="A68" s="313" t="b">
        <f>IF('1. PROCESSUS'!I85=0,'1. PROCESSUS'!A85,IF('1. PROCESSUS'!I85=0.3,'1. PROCESSUS'!A85,IF('1. PROCESSUS'!I85=1,"")))</f>
        <v>0</v>
      </c>
      <c r="B68" s="314" t="b">
        <f>IF('1. PROCESSUS'!I85=0,'1. PROCESSUS'!B85,IF('1. PROCESSUS'!I85=0.3,'1. PROCESSUS'!B85,IF('1. PROCESSUS'!I85=1,"")))</f>
        <v>0</v>
      </c>
      <c r="C68" s="236"/>
      <c r="D68" s="236"/>
      <c r="E68" s="236"/>
      <c r="F68" s="312"/>
      <c r="G68" s="236"/>
    </row>
    <row r="69" spans="1:7" hidden="1" x14ac:dyDescent="0.25">
      <c r="A69" s="313" t="b">
        <f>IF('1. PROCESSUS'!I87=0,'1. PROCESSUS'!A87,IF('1. PROCESSUS'!I87=0.3,'1. PROCESSUS'!A87,IF('1. PROCESSUS'!I87=1,"")))</f>
        <v>0</v>
      </c>
      <c r="B69" s="314" t="b">
        <f>IF('1. PROCESSUS'!I87=0,'1. PROCESSUS'!B87,IF('1. PROCESSUS'!I87=0.3,'1. PROCESSUS'!B87,IF('1. PROCESSUS'!I87=1,"")))</f>
        <v>0</v>
      </c>
      <c r="C69" s="236"/>
      <c r="D69" s="236"/>
      <c r="E69" s="236"/>
      <c r="F69" s="312"/>
      <c r="G69" s="236"/>
    </row>
    <row r="70" spans="1:7" s="62" customFormat="1" hidden="1" x14ac:dyDescent="0.25">
      <c r="A70" s="187" t="b">
        <f>IF('1. PROCESSUS'!I91=0,'1. PROCESSUS'!A91,IF('1. PROCESSUS'!I91=0.3,'1. PROCESSUS'!A91,IF('1. PROCESSUS'!I91=1,"")))</f>
        <v>0</v>
      </c>
      <c r="B70" s="188" t="b">
        <f>IF('1. PROCESSUS'!I91=0,'1. PROCESSUS'!B91,IF('1. PROCESSUS'!I91=0.3,'1. PROCESSUS'!B91,IF('1. PROCESSUS'!I91=1,"")))</f>
        <v>0</v>
      </c>
      <c r="C70" s="94"/>
      <c r="D70" s="94"/>
      <c r="E70" s="94"/>
      <c r="F70" s="94"/>
      <c r="G70" s="94"/>
    </row>
    <row r="71" spans="1:7" s="62" customFormat="1" hidden="1" x14ac:dyDescent="0.25">
      <c r="A71" s="187" t="b">
        <f>IF('1. PROCESSUS'!I92=0,'1. PROCESSUS'!A92,IF('1. PROCESSUS'!I92=0.3,'1. PROCESSUS'!A92,IF('1. PROCESSUS'!I92=1,"")))</f>
        <v>0</v>
      </c>
      <c r="B71" s="188" t="b">
        <f>IF('1. PROCESSUS'!I92=0,'1. PROCESSUS'!B92,IF('1. PROCESSUS'!I92=0.3,'1. PROCESSUS'!B92,IF('1. PROCESSUS'!I92=1,"")))</f>
        <v>0</v>
      </c>
      <c r="C71" s="94"/>
      <c r="D71" s="94"/>
      <c r="E71" s="94"/>
      <c r="F71" s="94"/>
      <c r="G71" s="94"/>
    </row>
    <row r="72" spans="1:7" hidden="1" x14ac:dyDescent="0.25">
      <c r="A72" s="313" t="b">
        <f>IF('2.PERSONNEL'!I3=0,'2.PERSONNEL'!A3,IF('2.PERSONNEL'!I3=0.3,'2.PERSONNEL'!A3,IF('2.PERSONNEL'!I3=1,"")))</f>
        <v>0</v>
      </c>
      <c r="B72" s="314" t="b">
        <f>IF('2.PERSONNEL'!I3=0,'2.PERSONNEL'!B3,IF('2.PERSONNEL'!I3=0.3,'2.PERSONNEL'!B3,IF('2.PERSONNEL'!I3=1,"")))</f>
        <v>0</v>
      </c>
      <c r="C72" s="236"/>
      <c r="D72" s="236"/>
      <c r="E72" s="236"/>
      <c r="F72" s="312"/>
      <c r="G72" s="236"/>
    </row>
    <row r="73" spans="1:7" s="62" customFormat="1" hidden="1" x14ac:dyDescent="0.25">
      <c r="A73" s="187" t="b">
        <f>IF('2.PERSONNEL'!I4=0,'2.PERSONNEL'!A4,IF('2.PERSONNEL'!I4=0.3,'2.PERSONNEL'!A4,IF('2.PERSONNEL'!I4=1,"")))</f>
        <v>0</v>
      </c>
      <c r="B73" s="188" t="b">
        <f>IF('2.PERSONNEL'!I4=0,'2.PERSONNEL'!B4,IF('2.PERSONNEL'!I4=0.3,'2.PERSONNEL'!B4,IF('2.PERSONNEL'!I4=1,"")))</f>
        <v>0</v>
      </c>
      <c r="C73" s="94"/>
      <c r="D73" s="94"/>
      <c r="E73" s="94"/>
      <c r="F73" s="94"/>
      <c r="G73" s="94"/>
    </row>
    <row r="74" spans="1:7" hidden="1" x14ac:dyDescent="0.25">
      <c r="A74" s="313" t="b">
        <f>IF('2.PERSONNEL'!I5=0,'2.PERSONNEL'!A5,IF('2.PERSONNEL'!I5=0.3,'2.PERSONNEL'!A5,IF('2.PERSONNEL'!I5=1,"")))</f>
        <v>0</v>
      </c>
      <c r="B74" s="314" t="b">
        <f>IF('2.PERSONNEL'!I5=0,'2.PERSONNEL'!B5,IF('2.PERSONNEL'!I5=0.3,'2.PERSONNEL'!B5,IF('2.PERSONNEL'!I5=1,"")))</f>
        <v>0</v>
      </c>
      <c r="C74" s="236"/>
      <c r="D74" s="236"/>
      <c r="E74" s="236"/>
      <c r="F74" s="312"/>
      <c r="G74" s="236"/>
    </row>
    <row r="75" spans="1:7" s="62" customFormat="1" hidden="1" x14ac:dyDescent="0.25">
      <c r="A75" s="187" t="b">
        <f>IF('2.PERSONNEL'!I6=0,'2.PERSONNEL'!A6,IF('2.PERSONNEL'!I6=0.3,'2.PERSONNEL'!A6,IF('2.PERSONNEL'!I6=1,"")))</f>
        <v>0</v>
      </c>
      <c r="B75" s="188" t="b">
        <f>IF('2.PERSONNEL'!I6=0,'2.PERSONNEL'!B6,IF('2.PERSONNEL'!I6=0.3,'2.PERSONNEL'!B6,IF('2.PERSONNEL'!I6=1,"")))</f>
        <v>0</v>
      </c>
      <c r="C75" s="94"/>
      <c r="D75" s="94"/>
      <c r="E75" s="94"/>
      <c r="F75" s="94"/>
      <c r="G75" s="94"/>
    </row>
    <row r="76" spans="1:7" s="62" customFormat="1" hidden="1" x14ac:dyDescent="0.25">
      <c r="A76" s="187" t="b">
        <f>IF('2.PERSONNEL'!I7=0,'2.PERSONNEL'!A7,IF('2.PERSONNEL'!I7=0.3,'2.PERSONNEL'!A7,IF('2.PERSONNEL'!I7=1,"")))</f>
        <v>0</v>
      </c>
      <c r="B76" s="188" t="b">
        <f>IF('2.PERSONNEL'!I7=0,'2.PERSONNEL'!B7,IF('2.PERSONNEL'!I7=0.3,'2.PERSONNEL'!B7,IF('2.PERSONNEL'!I7=1,"")))</f>
        <v>0</v>
      </c>
      <c r="C76" s="94"/>
      <c r="D76" s="94"/>
      <c r="E76" s="94"/>
      <c r="F76" s="94"/>
      <c r="G76" s="94"/>
    </row>
    <row r="77" spans="1:7" s="62" customFormat="1" hidden="1" x14ac:dyDescent="0.25">
      <c r="A77" s="187" t="b">
        <f>IF('2.PERSONNEL'!I8=0,'2.PERSONNEL'!A8,IF('2.PERSONNEL'!I8=0.3,'2.PERSONNEL'!A8,IF('2.PERSONNEL'!I8=1,"")))</f>
        <v>0</v>
      </c>
      <c r="B77" s="188" t="b">
        <f>IF('2.PERSONNEL'!I8=0,'2.PERSONNEL'!B8,IF('2.PERSONNEL'!I8=0.3,'2.PERSONNEL'!B8,IF('2.PERSONNEL'!I8=1,"")))</f>
        <v>0</v>
      </c>
      <c r="C77" s="94"/>
      <c r="D77" s="94"/>
      <c r="E77" s="94"/>
      <c r="F77" s="94"/>
      <c r="G77" s="94"/>
    </row>
    <row r="78" spans="1:7" s="62" customFormat="1" hidden="1" x14ac:dyDescent="0.25">
      <c r="A78" s="187" t="b">
        <f>IF('2.PERSONNEL'!I9=0,'2.PERSONNEL'!A9,IF('2.PERSONNEL'!I9=0.3,'2.PERSONNEL'!A9,IF('2.PERSONNEL'!I9=1,"")))</f>
        <v>0</v>
      </c>
      <c r="B78" s="188" t="b">
        <f>IF('2.PERSONNEL'!I9=0,'2.PERSONNEL'!B9,IF('2.PERSONNEL'!I9=0.3,'2.PERSONNEL'!B9,IF('2.PERSONNEL'!I9=1,"")))</f>
        <v>0</v>
      </c>
      <c r="C78" s="94"/>
      <c r="D78" s="94"/>
      <c r="E78" s="94"/>
      <c r="F78" s="94"/>
      <c r="G78" s="94"/>
    </row>
    <row r="79" spans="1:7" s="62" customFormat="1" hidden="1" x14ac:dyDescent="0.25">
      <c r="A79" s="187" t="b">
        <f>IF('2.PERSONNEL'!I12=0,'2.PERSONNEL'!A12,IF('2.PERSONNEL'!I12=0.3,'2.PERSONNEL'!A12,IF('2.PERSONNEL'!I12=1,"")))</f>
        <v>0</v>
      </c>
      <c r="B79" s="188" t="b">
        <f>IF('2.PERSONNEL'!I12=0,'2.PERSONNEL'!B12,IF('2.PERSONNEL'!I12=0.3,'2.PERSONNEL'!B12,IF('2.PERSONNEL'!I12=1,"")))</f>
        <v>0</v>
      </c>
      <c r="C79" s="94"/>
      <c r="D79" s="94"/>
      <c r="E79" s="94"/>
      <c r="F79" s="94"/>
      <c r="G79" s="94"/>
    </row>
    <row r="80" spans="1:7" hidden="1" x14ac:dyDescent="0.25">
      <c r="A80" s="313" t="b">
        <f>IF('2.PERSONNEL'!I13=0,'2.PERSONNEL'!A13,IF('2.PERSONNEL'!I13=0.3,'2.PERSONNEL'!A13,IF('2.PERSONNEL'!I13=1,"")))</f>
        <v>0</v>
      </c>
      <c r="B80" s="314" t="b">
        <f>IF('2.PERSONNEL'!I13=0,'2.PERSONNEL'!B13,IF('2.PERSONNEL'!I13=0.3,'2.PERSONNEL'!B13,IF('2.PERSONNEL'!I13=1,"")))</f>
        <v>0</v>
      </c>
      <c r="C80" s="236"/>
      <c r="D80" s="236"/>
      <c r="E80" s="236"/>
      <c r="F80" s="312"/>
      <c r="G80" s="236"/>
    </row>
    <row r="81" spans="1:7" hidden="1" x14ac:dyDescent="0.25">
      <c r="A81" s="313" t="b">
        <f>IF('2.PERSONNEL'!I14=0,'2.PERSONNEL'!A14,IF('2.PERSONNEL'!I14=0.3,'2.PERSONNEL'!A14,IF('2.PERSONNEL'!I14=1,"")))</f>
        <v>0</v>
      </c>
      <c r="B81" s="314" t="b">
        <f>IF('2.PERSONNEL'!I14=0,'2.PERSONNEL'!B14,IF('2.PERSONNEL'!I14=0.3,'2.PERSONNEL'!B14,IF('2.PERSONNEL'!I14=1,"")))</f>
        <v>0</v>
      </c>
      <c r="C81" s="236"/>
      <c r="D81" s="236"/>
      <c r="E81" s="236"/>
      <c r="F81" s="312"/>
      <c r="G81" s="236"/>
    </row>
    <row r="82" spans="1:7" ht="33" hidden="1" customHeight="1" x14ac:dyDescent="0.25">
      <c r="A82" s="313" t="b">
        <f>IF('2.PERSONNEL'!I15=0,'2.PERSONNEL'!A15,IF('2.PERSONNEL'!I15=0.3,'2.PERSONNEL'!A15,IF('2.PERSONNEL'!I15=1,"")))</f>
        <v>0</v>
      </c>
      <c r="B82" s="314" t="b">
        <f>IF('2.PERSONNEL'!I15=0,'2.PERSONNEL'!B15,IF('2.PERSONNEL'!I15=0.3,'2.PERSONNEL'!B15,IF('2.PERSONNEL'!I15=1,"")))</f>
        <v>0</v>
      </c>
      <c r="C82" s="236"/>
      <c r="D82" s="236"/>
      <c r="E82" s="236"/>
      <c r="F82" s="312"/>
      <c r="G82" s="236"/>
    </row>
    <row r="83" spans="1:7" hidden="1" x14ac:dyDescent="0.25">
      <c r="A83" s="313" t="b">
        <f>IF('2.PERSONNEL'!I19=0,'2.PERSONNEL'!A19,IF('2.PERSONNEL'!I19=0.3,'2.PERSONNEL'!A19,IF('2.PERSONNEL'!I19=1,"")))</f>
        <v>0</v>
      </c>
      <c r="B83" s="314" t="b">
        <f>IF('2.PERSONNEL'!I19=0,'2.PERSONNEL'!B19,IF('2.PERSONNEL'!I19=0.3,'2.PERSONNEL'!B19,IF('2.PERSONNEL'!I19=1,"")))</f>
        <v>0</v>
      </c>
      <c r="C83" s="236"/>
      <c r="D83" s="236"/>
      <c r="E83" s="236"/>
      <c r="F83" s="312"/>
      <c r="G83" s="236"/>
    </row>
    <row r="84" spans="1:7" s="62" customFormat="1" hidden="1" x14ac:dyDescent="0.25">
      <c r="A84" s="187" t="b">
        <f>IF('2.PERSONNEL'!I20=0,'2.PERSONNEL'!A20,IF('2.PERSONNEL'!I20=0.3,'2.PERSONNEL'!A20,IF('2.PERSONNEL'!I20=1,"")))</f>
        <v>0</v>
      </c>
      <c r="B84" s="188" t="b">
        <f>IF('2.PERSONNEL'!I20=0,'2.PERSONNEL'!B20,IF('2.PERSONNEL'!I20=0.3,'2.PERSONNEL'!B20,IF('2.PERSONNEL'!I20=1,"")))</f>
        <v>0</v>
      </c>
      <c r="C84" s="94"/>
      <c r="D84" s="94"/>
      <c r="E84" s="94"/>
      <c r="F84" s="94"/>
      <c r="G84" s="94"/>
    </row>
    <row r="85" spans="1:7" s="62" customFormat="1" hidden="1" x14ac:dyDescent="0.25">
      <c r="A85" s="187" t="b">
        <f>IF('2.PERSONNEL'!I21=0,'2.PERSONNEL'!A21,IF('2.PERSONNEL'!I21=0.3,'2.PERSONNEL'!A21,IF('2.PERSONNEL'!I21=1,"")))</f>
        <v>0</v>
      </c>
      <c r="B85" s="188" t="b">
        <f>IF('2.PERSONNEL'!I21=0,'2.PERSONNEL'!B21,IF('2.PERSONNEL'!I21=0.3,'2.PERSONNEL'!B21,IF('2.PERSONNEL'!I21=1,"")))</f>
        <v>0</v>
      </c>
      <c r="C85" s="94"/>
      <c r="D85" s="94"/>
      <c r="E85" s="94"/>
      <c r="F85" s="94"/>
      <c r="G85" s="94"/>
    </row>
    <row r="86" spans="1:7" s="62" customFormat="1" hidden="1" x14ac:dyDescent="0.25">
      <c r="A86" s="187" t="b">
        <f>IF('2.PERSONNEL'!I22=0,'2.PERSONNEL'!A22,IF('2.PERSONNEL'!I22=0.3,'2.PERSONNEL'!A22,IF('2.PERSONNEL'!I22=1,"")))</f>
        <v>0</v>
      </c>
      <c r="B86" s="188" t="b">
        <f>IF('2.PERSONNEL'!I22=0,'2.PERSONNEL'!B22,IF('2.PERSONNEL'!I22=0.3,'2.PERSONNEL'!B22,IF('2.PERSONNEL'!I22=1,"")))</f>
        <v>0</v>
      </c>
      <c r="C86" s="94"/>
      <c r="D86" s="94"/>
      <c r="E86" s="94"/>
      <c r="F86" s="94"/>
      <c r="G86" s="94"/>
    </row>
    <row r="87" spans="1:7" s="62" customFormat="1" hidden="1" x14ac:dyDescent="0.25">
      <c r="A87" s="187" t="b">
        <f>IF('3.MEDICAMENT'!H4=0,'3.MEDICAMENT'!A4,IF('3.MEDICAMENT'!H4=0.3,'3.MEDICAMENT'!A4,IF('3.MEDICAMENT'!H4=1,"")))</f>
        <v>0</v>
      </c>
      <c r="B87" s="188" t="b">
        <f>IF('3.MEDICAMENT'!H4=0,'3.MEDICAMENT'!B4,IF('3.MEDICAMENT'!H4=0.3,'3.MEDICAMENT'!B4,IF('3.MEDICAMENT'!H4=1,"")))</f>
        <v>0</v>
      </c>
      <c r="C87" s="94"/>
      <c r="D87" s="94"/>
      <c r="E87" s="94"/>
      <c r="F87" s="94"/>
      <c r="G87" s="94"/>
    </row>
    <row r="88" spans="1:7" s="62" customFormat="1" hidden="1" x14ac:dyDescent="0.25">
      <c r="A88" s="187" t="b">
        <f>IF('3.MEDICAMENT'!H5=0,'3.MEDICAMENT'!A5,IF('3.MEDICAMENT'!H5=0.3,'3.MEDICAMENT'!A5,IF('3.MEDICAMENT'!H5=1,"")))</f>
        <v>0</v>
      </c>
      <c r="B88" s="188" t="b">
        <f>IF('3.MEDICAMENT'!H5=0,'3.MEDICAMENT'!B5,IF('3.MEDICAMENT'!H5=0.3,'3.MEDICAMENT'!B5,IF('3.MEDICAMENT'!H5=1,"")))</f>
        <v>0</v>
      </c>
      <c r="C88" s="94"/>
      <c r="D88" s="94"/>
      <c r="E88" s="94"/>
      <c r="F88" s="94"/>
      <c r="G88" s="94"/>
    </row>
    <row r="89" spans="1:7" s="62" customFormat="1" hidden="1" x14ac:dyDescent="0.25">
      <c r="A89" s="187" t="b">
        <f>IF('3.MEDICAMENT'!H6=0,'3.MEDICAMENT'!A6,IF('3.MEDICAMENT'!H6=0.3,'3.MEDICAMENT'!A6,IF('3.MEDICAMENT'!H6=1,"")))</f>
        <v>0</v>
      </c>
      <c r="B89" s="188" t="b">
        <f>IF('3.MEDICAMENT'!H6=0,'3.MEDICAMENT'!B6,IF('3.MEDICAMENT'!H6=0.3,'3.MEDICAMENT'!B6,IF('3.MEDICAMENT'!H6=1,"")))</f>
        <v>0</v>
      </c>
      <c r="C89" s="94"/>
      <c r="D89" s="94"/>
      <c r="E89" s="94"/>
      <c r="F89" s="94"/>
      <c r="G89" s="94"/>
    </row>
    <row r="90" spans="1:7" s="62" customFormat="1" hidden="1" x14ac:dyDescent="0.25">
      <c r="A90" s="187" t="b">
        <f>IF('3.MEDICAMENT'!H7=0,'3.MEDICAMENT'!A7,IF('3.MEDICAMENT'!H7=0.3,'3.MEDICAMENT'!A7,IF('3.MEDICAMENT'!H7=1,"")))</f>
        <v>0</v>
      </c>
      <c r="B90" s="188" t="b">
        <f>IF('3.MEDICAMENT'!H7=0,'3.MEDICAMENT'!B7,IF('3.MEDICAMENT'!H7=0.3,'3.MEDICAMENT'!B7,IF('3.MEDICAMENT'!H7=1,"")))</f>
        <v>0</v>
      </c>
      <c r="C90" s="94"/>
      <c r="D90" s="94"/>
      <c r="E90" s="94"/>
      <c r="F90" s="94"/>
      <c r="G90" s="94"/>
    </row>
    <row r="91" spans="1:7" s="62" customFormat="1" hidden="1" x14ac:dyDescent="0.25">
      <c r="A91" s="187" t="b">
        <f>IF('3.MEDICAMENT'!H8=0,'3.MEDICAMENT'!A8,IF('3.MEDICAMENT'!H8=0.3,'3.MEDICAMENT'!A8,IF('3.MEDICAMENT'!H8=1,"")))</f>
        <v>0</v>
      </c>
      <c r="B91" s="188" t="b">
        <f>IF('3.MEDICAMENT'!H8=0,'3.MEDICAMENT'!B8,IF('3.MEDICAMENT'!H8=0.3,'3.MEDICAMENT'!B8,IF('3.MEDICAMENT'!H8=1,"")))</f>
        <v>0</v>
      </c>
      <c r="C91" s="94"/>
      <c r="D91" s="94"/>
      <c r="E91" s="94"/>
      <c r="F91" s="94"/>
      <c r="G91" s="94"/>
    </row>
    <row r="92" spans="1:7" hidden="1" x14ac:dyDescent="0.25">
      <c r="A92" s="313" t="b">
        <f>IF('3.MEDICAMENT'!H9=0,'3.MEDICAMENT'!A9,IF('3.MEDICAMENT'!H9=0.3,'3.MEDICAMENT'!A9,IF('3.MEDICAMENT'!H9=1,"")))</f>
        <v>0</v>
      </c>
      <c r="B92" s="314" t="b">
        <f>IF('3.MEDICAMENT'!H9=0,'3.MEDICAMENT'!B9,IF('3.MEDICAMENT'!H9=0.3,'3.MEDICAMENT'!B9,IF('3.MEDICAMENT'!H9=1,"")))</f>
        <v>0</v>
      </c>
      <c r="C92" s="236"/>
      <c r="D92" s="236"/>
      <c r="E92" s="236"/>
      <c r="F92" s="312"/>
      <c r="G92" s="236"/>
    </row>
    <row r="93" spans="1:7" hidden="1" x14ac:dyDescent="0.25">
      <c r="A93" s="313" t="b">
        <f>IF('3.MEDICAMENT'!H10=0,'3.MEDICAMENT'!A10,IF('3.MEDICAMENT'!H10=0.3,'3.MEDICAMENT'!A10,IF('3.MEDICAMENT'!H10=1,"")))</f>
        <v>0</v>
      </c>
      <c r="B93" s="314" t="b">
        <f>IF('3.MEDICAMENT'!H10=0,'3.MEDICAMENT'!B10,IF('3.MEDICAMENT'!H10=0.3,'3.MEDICAMENT'!B10,IF('3.MEDICAMENT'!H10=1,"")))</f>
        <v>0</v>
      </c>
      <c r="C93" s="236"/>
      <c r="D93" s="236"/>
      <c r="E93" s="236"/>
      <c r="F93" s="312"/>
      <c r="G93" s="236"/>
    </row>
    <row r="94" spans="1:7" hidden="1" x14ac:dyDescent="0.25">
      <c r="A94" s="313" t="b">
        <f>IF('3.MEDICAMENT'!H11=0,'3.MEDICAMENT'!A11,IF('3.MEDICAMENT'!H11=0.3,'3.MEDICAMENT'!A11,IF('3.MEDICAMENT'!H11=1,"")))</f>
        <v>0</v>
      </c>
      <c r="B94" s="314" t="b">
        <f>IF('3.MEDICAMENT'!H11=0,'3.MEDICAMENT'!B11,IF('3.MEDICAMENT'!H11=0.3,'3.MEDICAMENT'!B11,IF('3.MEDICAMENT'!H11=1,"")))</f>
        <v>0</v>
      </c>
      <c r="C94" s="236"/>
      <c r="D94" s="236"/>
      <c r="E94" s="236"/>
      <c r="F94" s="312"/>
      <c r="G94" s="236"/>
    </row>
    <row r="95" spans="1:7" hidden="1" x14ac:dyDescent="0.25">
      <c r="A95" s="313" t="b">
        <f>IF('3.MEDICAMENT'!H12=0,'3.MEDICAMENT'!A12,IF('3.MEDICAMENT'!H12=0.3,'3.MEDICAMENT'!A12,IF('3.MEDICAMENT'!H12=1,"")))</f>
        <v>0</v>
      </c>
      <c r="B95" s="314" t="b">
        <f>IF('3.MEDICAMENT'!H12=0,'3.MEDICAMENT'!B12,IF('3.MEDICAMENT'!H12=0.3,'3.MEDICAMENT'!B12,IF('3.MEDICAMENT'!H12=1,"")))</f>
        <v>0</v>
      </c>
      <c r="C95" s="236"/>
      <c r="D95" s="236"/>
      <c r="E95" s="236"/>
      <c r="F95" s="312"/>
      <c r="G95" s="236"/>
    </row>
    <row r="96" spans="1:7" hidden="1" x14ac:dyDescent="0.25">
      <c r="A96" s="313" t="b">
        <f>IF('3.MEDICAMENT'!H13=0,'3.MEDICAMENT'!A13,IF('3.MEDICAMENT'!H13=0.3,'3.MEDICAMENT'!A13,IF('3.MEDICAMENT'!H13=1,"")))</f>
        <v>0</v>
      </c>
      <c r="B96" s="314" t="b">
        <f>IF('3.MEDICAMENT'!H13=0,'3.MEDICAMENT'!B13,IF('3.MEDICAMENT'!H13=0.3,'3.MEDICAMENT'!B13,IF('3.MEDICAMENT'!H13=1,"")))</f>
        <v>0</v>
      </c>
      <c r="C96" s="236"/>
      <c r="D96" s="236"/>
      <c r="E96" s="236"/>
      <c r="F96" s="312"/>
      <c r="G96" s="236"/>
    </row>
    <row r="97" spans="1:7" hidden="1" x14ac:dyDescent="0.25">
      <c r="A97" s="313" t="b">
        <f>IF('3.MEDICAMENT'!H14=0,'3.MEDICAMENT'!A14,IF('3.MEDICAMENT'!H14=0.3,'3.MEDICAMENT'!A14,IF('3.MEDICAMENT'!H14=1,"")))</f>
        <v>0</v>
      </c>
      <c r="B97" s="314" t="b">
        <f>IF('3.MEDICAMENT'!H14=0,'3.MEDICAMENT'!B14,IF('3.MEDICAMENT'!H14=0.3,'3.MEDICAMENT'!B14,IF('3.MEDICAMENT'!H14=1,"")))</f>
        <v>0</v>
      </c>
      <c r="C97" s="236"/>
      <c r="D97" s="236"/>
      <c r="E97" s="236"/>
      <c r="F97" s="312"/>
      <c r="G97" s="236"/>
    </row>
    <row r="98" spans="1:7" s="62" customFormat="1" hidden="1" x14ac:dyDescent="0.25">
      <c r="A98" s="187" t="b">
        <f>IF('3.MEDICAMENT'!H18=0,'3.MEDICAMENT'!A18,IF('3.MEDICAMENT'!H18=0.3,'3.MEDICAMENT'!A18,IF('3.MEDICAMENT'!H18=1,"")))</f>
        <v>0</v>
      </c>
      <c r="B98" s="188" t="b">
        <f>IF('3.MEDICAMENT'!H18=0,'3.MEDICAMENT'!B18,IF('3.MEDICAMENT'!H18=0.3,'3.MEDICAMENT'!B18,IF('3.MEDICAMENT'!H18=1,"")))</f>
        <v>0</v>
      </c>
      <c r="C98" s="94"/>
      <c r="D98" s="94"/>
      <c r="E98" s="94"/>
      <c r="F98" s="94"/>
      <c r="G98" s="94"/>
    </row>
    <row r="99" spans="1:7" s="62" customFormat="1" hidden="1" x14ac:dyDescent="0.25">
      <c r="A99" s="187" t="b">
        <f>IF('3.MEDICAMENT'!H19=0,'3.MEDICAMENT'!A19,IF('3.MEDICAMENT'!H19=0.3,'3.MEDICAMENT'!A19,IF('3.MEDICAMENT'!H19=1,"")))</f>
        <v>0</v>
      </c>
      <c r="B99" s="188" t="b">
        <f>IF('3.MEDICAMENT'!H19=0,'3.MEDICAMENT'!B19,IF('3.MEDICAMENT'!H19=0.3,'3.MEDICAMENT'!B19,IF('3.MEDICAMENT'!H19=1,"")))</f>
        <v>0</v>
      </c>
      <c r="C99" s="94"/>
      <c r="D99" s="94"/>
      <c r="E99" s="94"/>
      <c r="F99" s="94"/>
      <c r="G99" s="94"/>
    </row>
    <row r="100" spans="1:7" s="62" customFormat="1" hidden="1" x14ac:dyDescent="0.25">
      <c r="A100" s="187" t="b">
        <f>IF('3.MEDICAMENT'!H20=0,'3.MEDICAMENT'!A20,IF('3.MEDICAMENT'!H20=0.3,'3.MEDICAMENT'!A20,IF('3.MEDICAMENT'!H20=1,"")))</f>
        <v>0</v>
      </c>
      <c r="B100" s="188" t="b">
        <f>IF('3.MEDICAMENT'!H20=0,'3.MEDICAMENT'!B20,IF('3.MEDICAMENT'!H20=0.3,'3.MEDICAMENT'!B20,IF('3.MEDICAMENT'!H20=1,"")))</f>
        <v>0</v>
      </c>
      <c r="C100" s="94"/>
      <c r="D100" s="94"/>
      <c r="E100" s="94"/>
      <c r="F100" s="94"/>
      <c r="G100" s="94"/>
    </row>
    <row r="101" spans="1:7" s="62" customFormat="1" hidden="1" x14ac:dyDescent="0.25">
      <c r="A101" s="187" t="b">
        <f>IF('3.MEDICAMENT'!H21=0,'3.MEDICAMENT'!A21,IF('3.MEDICAMENT'!H21=0.3,'3.MEDICAMENT'!A21,IF('3.MEDICAMENT'!H21=1,"")))</f>
        <v>0</v>
      </c>
      <c r="B101" s="188" t="b">
        <f>IF('3.MEDICAMENT'!H21=0,'3.MEDICAMENT'!B21,IF('3.MEDICAMENT'!H21=0.3,'3.MEDICAMENT'!B21,IF('3.MEDICAMENT'!H21=1,"")))</f>
        <v>0</v>
      </c>
      <c r="C101" s="94"/>
      <c r="D101" s="94"/>
      <c r="E101" s="94"/>
      <c r="F101" s="94"/>
      <c r="G101" s="94"/>
    </row>
    <row r="102" spans="1:7" s="62" customFormat="1" hidden="1" x14ac:dyDescent="0.25">
      <c r="A102" s="187" t="b">
        <f>IF('3.MEDICAMENT'!H25=0,'3.MEDICAMENT'!A25,IF('3.MEDICAMENT'!H25=0.3,'3.MEDICAMENT'!A25,IF('3.MEDICAMENT'!H25=1,"")))</f>
        <v>0</v>
      </c>
      <c r="B102" s="188" t="b">
        <f>IF('3.MEDICAMENT'!H25=0,'3.MEDICAMENT'!B25,IF('3.MEDICAMENT'!H25=0.3,'3.MEDICAMENT'!B25,IF('3.MEDICAMENT'!H25=1,"")))</f>
        <v>0</v>
      </c>
      <c r="C102" s="94"/>
      <c r="D102" s="94"/>
      <c r="E102" s="94"/>
      <c r="F102" s="94"/>
      <c r="G102" s="94"/>
    </row>
    <row r="103" spans="1:7" s="62" customFormat="1" hidden="1" x14ac:dyDescent="0.25">
      <c r="A103" s="187" t="b">
        <f>IF('3.MEDICAMENT'!H26=0,'3.MEDICAMENT'!A26,IF('3.MEDICAMENT'!H26=0.3,'3.MEDICAMENT'!A26,IF('3.MEDICAMENT'!H26=1,"")))</f>
        <v>0</v>
      </c>
      <c r="B103" s="188" t="b">
        <f>IF('3.MEDICAMENT'!H26=0,'3.MEDICAMENT'!B26,IF('3.MEDICAMENT'!H26=0.3,'3.MEDICAMENT'!B26,IF('3.MEDICAMENT'!H26=1,"")))</f>
        <v>0</v>
      </c>
      <c r="C103" s="94"/>
      <c r="D103" s="94"/>
      <c r="E103" s="94"/>
      <c r="F103" s="94"/>
      <c r="G103" s="94"/>
    </row>
    <row r="104" spans="1:7" s="62" customFormat="1" hidden="1" x14ac:dyDescent="0.25">
      <c r="A104" s="187" t="b">
        <f>IF('3.MEDICAMENT'!H27=0,'3.MEDICAMENT'!A27,IF('3.MEDICAMENT'!H27=0.3,'3.MEDICAMENT'!A27,IF('3.MEDICAMENT'!H27=1,"")))</f>
        <v>0</v>
      </c>
      <c r="B104" s="188" t="b">
        <f>IF('3.MEDICAMENT'!H27=0,'3.MEDICAMENT'!B27,IF('3.MEDICAMENT'!H27=0.3,'3.MEDICAMENT'!B27,IF('3.MEDICAMENT'!H27=1,"")))</f>
        <v>0</v>
      </c>
      <c r="C104" s="94"/>
      <c r="D104" s="94"/>
      <c r="E104" s="94"/>
      <c r="F104" s="94"/>
      <c r="G104" s="94"/>
    </row>
    <row r="105" spans="1:7" s="62" customFormat="1" x14ac:dyDescent="0.25">
      <c r="A105" s="187" t="b">
        <f>IF('4.LOCAUX'!I3=0,'4.LOCAUX'!A3,IF('4.LOCAUX'!I3=0.3,'4.LOCAUX'!A3,IF('4.LOCAUX'!I3=1,"")))</f>
        <v>0</v>
      </c>
      <c r="B105" s="188" t="b">
        <f>IF('4.LOCAUX'!I3=0,'4.LOCAUX'!B3,IF('4.LOCAUX'!I3=0.3,'4.LOCAUX'!B3,IF('4.LOCAUX'!I3=1,"")))</f>
        <v>0</v>
      </c>
      <c r="C105" s="94"/>
      <c r="D105" s="94"/>
      <c r="E105" s="94"/>
      <c r="F105" s="94"/>
      <c r="G105" s="94"/>
    </row>
    <row r="106" spans="1:7" s="62" customFormat="1" hidden="1" x14ac:dyDescent="0.25">
      <c r="A106" s="187" t="b">
        <f>IF('4.LOCAUX'!I4=0,'4.LOCAUX'!A4,IF('4.LOCAUX'!I4=0.3,'4.LOCAUX'!A4,IF('4.LOCAUX'!I4=1,"")))</f>
        <v>0</v>
      </c>
      <c r="B106" s="188" t="b">
        <f>IF('4.LOCAUX'!I4=0,'4.LOCAUX'!B4,IF('4.LOCAUX'!I4=0.3,'4.LOCAUX'!B4,IF('4.LOCAUX'!I4=1,"")))</f>
        <v>0</v>
      </c>
      <c r="C106" s="94"/>
      <c r="D106" s="94"/>
      <c r="E106" s="94"/>
      <c r="F106" s="94"/>
      <c r="G106" s="94"/>
    </row>
    <row r="107" spans="1:7" s="62" customFormat="1" x14ac:dyDescent="0.25">
      <c r="A107" s="187" t="b">
        <f>IF('4.LOCAUX'!I5=0,'4.LOCAUX'!A5,IF('4.LOCAUX'!I5=0.3,'4.LOCAUX'!A5,IF('4.LOCAUX'!I5=1,"")))</f>
        <v>0</v>
      </c>
      <c r="B107" s="188" t="b">
        <f>IF('4.LOCAUX'!I5=0,'4.LOCAUX'!B5,IF('4.LOCAUX'!I5=0.3,'4.LOCAUX'!B5,IF('4.LOCAUX'!I5=1,"")))</f>
        <v>0</v>
      </c>
      <c r="C107" s="94"/>
      <c r="D107" s="94"/>
      <c r="E107" s="94"/>
      <c r="F107" s="94"/>
      <c r="G107" s="94"/>
    </row>
    <row r="108" spans="1:7" s="62" customFormat="1" hidden="1" x14ac:dyDescent="0.25">
      <c r="A108" s="187" t="b">
        <f>IF('4.LOCAUX'!I8=0,'4.LOCAUX'!A8,IF('4.LOCAUX'!I8=0.3,'4.LOCAUX'!A8,IF('4.LOCAUX'!I8=1,"")))</f>
        <v>0</v>
      </c>
      <c r="B108" s="188" t="b">
        <f>IF('4.LOCAUX'!I8=0,'4.LOCAUX'!B8,IF('4.LOCAUX'!I8=0.3,'4.LOCAUX'!B8,IF('4.LOCAUX'!I8=1,"")))</f>
        <v>0</v>
      </c>
      <c r="C108" s="94"/>
      <c r="D108" s="94"/>
      <c r="E108" s="94"/>
      <c r="F108" s="94"/>
      <c r="G108" s="94"/>
    </row>
    <row r="109" spans="1:7" hidden="1" x14ac:dyDescent="0.25">
      <c r="A109" s="313" t="b">
        <f>IF('4.LOCAUX'!I9=0,'4.LOCAUX'!A9,IF('4.LOCAUX'!I9=0.3,'4.LOCAUX'!A9,IF('4.LOCAUX'!I9=1,"")))</f>
        <v>0</v>
      </c>
      <c r="B109" s="314" t="b">
        <f>IF('4.LOCAUX'!I9=0,'4.LOCAUX'!B9,IF('4.LOCAUX'!I9=0.3,'4.LOCAUX'!B9,IF('4.LOCAUX'!I9=1,"")))</f>
        <v>0</v>
      </c>
      <c r="C109" s="236"/>
      <c r="D109" s="236"/>
      <c r="E109" s="236"/>
      <c r="F109" s="312"/>
      <c r="G109" s="236"/>
    </row>
    <row r="110" spans="1:7" hidden="1" x14ac:dyDescent="0.25">
      <c r="A110" s="313" t="b">
        <f>IF('4.LOCAUX'!I10=0,'4.LOCAUX'!A10,IF('4.LOCAUX'!I10=0.3,'4.LOCAUX'!A10,IF('4.LOCAUX'!I10=1,"")))</f>
        <v>0</v>
      </c>
      <c r="B110" s="314" t="b">
        <f>IF('4.LOCAUX'!I10=0,'4.LOCAUX'!B10,IF('4.LOCAUX'!I10=0.3,'4.LOCAUX'!B10,IF('4.LOCAUX'!I10=1,"")))</f>
        <v>0</v>
      </c>
      <c r="C110" s="236"/>
      <c r="D110" s="236"/>
      <c r="E110" s="236"/>
      <c r="F110" s="312"/>
      <c r="G110" s="236"/>
    </row>
    <row r="111" spans="1:7" hidden="1" x14ac:dyDescent="0.25">
      <c r="A111" s="313" t="b">
        <f>IF('4.LOCAUX'!I11=0,'4.LOCAUX'!A11,IF('4.LOCAUX'!I11=0.3,'4.LOCAUX'!A11,IF('4.LOCAUX'!I11=1,"")))</f>
        <v>0</v>
      </c>
      <c r="B111" s="314" t="b">
        <f>IF('4.LOCAUX'!I11=0,'4.LOCAUX'!B11,IF('4.LOCAUX'!I11=0.3,'4.LOCAUX'!B11,IF('4.LOCAUX'!I11=1,"")))</f>
        <v>0</v>
      </c>
      <c r="C111" s="236"/>
      <c r="D111" s="236"/>
      <c r="E111" s="236"/>
      <c r="F111" s="312"/>
      <c r="G111" s="236"/>
    </row>
    <row r="112" spans="1:7" hidden="1" x14ac:dyDescent="0.25">
      <c r="A112" s="313" t="b">
        <f>IF('4.LOCAUX'!I12=0,'4.LOCAUX'!A12,IF('4.LOCAUX'!I12=0.3,'4.LOCAUX'!A12,IF('4.LOCAUX'!I12=1,"")))</f>
        <v>0</v>
      </c>
      <c r="B112" s="314" t="b">
        <f>IF('4.LOCAUX'!I12=0,'4.LOCAUX'!B12,IF('4.LOCAUX'!I12=0.3,'4.LOCAUX'!B12,IF('4.LOCAUX'!I12=1,"")))</f>
        <v>0</v>
      </c>
      <c r="C112" s="236"/>
      <c r="D112" s="236"/>
      <c r="E112" s="236"/>
      <c r="F112" s="312"/>
      <c r="G112" s="236"/>
    </row>
    <row r="113" spans="1:7" hidden="1" x14ac:dyDescent="0.25">
      <c r="A113" s="313" t="b">
        <f>IF('4.LOCAUX'!I13=0,'4.LOCAUX'!A13,IF('4.LOCAUX'!I13=0.3,'4.LOCAUX'!A13,IF('4.LOCAUX'!I13=1,"")))</f>
        <v>0</v>
      </c>
      <c r="B113" s="314" t="b">
        <f>IF('4.LOCAUX'!I13=0,'4.LOCAUX'!B13,IF('4.LOCAUX'!I13=0.3,'4.LOCAUX'!B13,IF('4.LOCAUX'!I13=1,"")))</f>
        <v>0</v>
      </c>
      <c r="C113" s="236"/>
      <c r="D113" s="236"/>
      <c r="E113" s="236"/>
      <c r="F113" s="312"/>
      <c r="G113" s="236"/>
    </row>
    <row r="114" spans="1:7" hidden="1" x14ac:dyDescent="0.25">
      <c r="A114" s="313" t="b">
        <f>IF('4.LOCAUX'!I14=0,'4.LOCAUX'!A14,IF('4.LOCAUX'!I14=0.3,'4.LOCAUX'!A14,IF('4.LOCAUX'!I14=1,"")))</f>
        <v>0</v>
      </c>
      <c r="B114" s="314" t="b">
        <f>IF('4.LOCAUX'!I14=0,'4.LOCAUX'!B14,IF('4.LOCAUX'!I14=0.3,'4.LOCAUX'!B14,IF('4.LOCAUX'!I14=1,"")))</f>
        <v>0</v>
      </c>
      <c r="C114" s="236"/>
      <c r="D114" s="236"/>
      <c r="E114" s="236"/>
      <c r="F114" s="312"/>
      <c r="G114" s="236"/>
    </row>
    <row r="115" spans="1:7" hidden="1" x14ac:dyDescent="0.25">
      <c r="A115" s="313" t="b">
        <f>IF('4.LOCAUX'!I15=0,'4.LOCAUX'!A15,IF('4.LOCAUX'!I15=0.3,'4.LOCAUX'!A15,IF('4.LOCAUX'!I15=1,"")))</f>
        <v>0</v>
      </c>
      <c r="B115" s="314" t="b">
        <f>IF('4.LOCAUX'!I15=0,'4.LOCAUX'!B15,IF('4.LOCAUX'!I15=0.3,'4.LOCAUX'!B15,IF('4.LOCAUX'!I15=1,"")))</f>
        <v>0</v>
      </c>
      <c r="C115" s="236"/>
      <c r="D115" s="236"/>
      <c r="E115" s="236"/>
      <c r="F115" s="312"/>
      <c r="G115" s="236"/>
    </row>
    <row r="116" spans="1:7" hidden="1" x14ac:dyDescent="0.25">
      <c r="A116" s="313" t="b">
        <f>IF('4.LOCAUX'!I16=0,'4.LOCAUX'!A16,IF('4.LOCAUX'!I16=0.3,'4.LOCAUX'!A16,IF('4.LOCAUX'!I16=1,"")))</f>
        <v>0</v>
      </c>
      <c r="B116" s="314" t="b">
        <f>IF('4.LOCAUX'!I16=0,'4.LOCAUX'!B16,IF('4.LOCAUX'!I16=0.3,'4.LOCAUX'!B16,IF('4.LOCAUX'!I16=1,"")))</f>
        <v>0</v>
      </c>
      <c r="C116" s="236"/>
      <c r="D116" s="236"/>
      <c r="E116" s="236"/>
      <c r="F116" s="312"/>
      <c r="G116" s="236"/>
    </row>
    <row r="117" spans="1:7" hidden="1" x14ac:dyDescent="0.25">
      <c r="A117" s="313" t="b">
        <f>IF('4.LOCAUX'!I17=0,'4.LOCAUX'!A17,IF('4.LOCAUX'!I17=0.3,'4.LOCAUX'!A17,IF('4.LOCAUX'!I17=1,"")))</f>
        <v>0</v>
      </c>
      <c r="B117" s="314" t="b">
        <f>IF('4.LOCAUX'!I17=0,'4.LOCAUX'!B17,IF('4.LOCAUX'!I17=0.3,'4.LOCAUX'!B17,IF('4.LOCAUX'!I17=1,"")))</f>
        <v>0</v>
      </c>
      <c r="C117" s="236"/>
      <c r="D117" s="236"/>
      <c r="E117" s="236"/>
      <c r="F117" s="312"/>
      <c r="G117" s="236"/>
    </row>
    <row r="118" spans="1:7" hidden="1" x14ac:dyDescent="0.25">
      <c r="A118" s="313" t="b">
        <f>IF('4.LOCAUX'!I18=0,'4.LOCAUX'!A18,IF('4.LOCAUX'!I18=0.3,'4.LOCAUX'!A18,IF('4.LOCAUX'!I18=1,"")))</f>
        <v>0</v>
      </c>
      <c r="B118" s="314" t="b">
        <f>IF('4.LOCAUX'!I18=0,'4.LOCAUX'!B18,IF('4.LOCAUX'!I18=0.3,'4.LOCAUX'!B18,IF('4.LOCAUX'!I18=1,"")))</f>
        <v>0</v>
      </c>
      <c r="C118" s="236"/>
      <c r="D118" s="236"/>
      <c r="E118" s="236"/>
      <c r="F118" s="312"/>
      <c r="G118" s="236"/>
    </row>
    <row r="119" spans="1:7" hidden="1" x14ac:dyDescent="0.25">
      <c r="A119" s="313" t="b">
        <f>IF('4.LOCAUX'!I19=0,'4.LOCAUX'!A19,IF('4.LOCAUX'!I19=0.3,'4.LOCAUX'!A19,IF('4.LOCAUX'!I19=1,"")))</f>
        <v>0</v>
      </c>
      <c r="B119" s="314" t="b">
        <f>IF('4.LOCAUX'!I19=0,'4.LOCAUX'!B19,IF('4.LOCAUX'!I19=0.3,'4.LOCAUX'!B19,IF('4.LOCAUX'!I19=1,"")))</f>
        <v>0</v>
      </c>
      <c r="C119" s="236"/>
      <c r="D119" s="236"/>
      <c r="E119" s="236"/>
      <c r="F119" s="312"/>
      <c r="G119" s="236"/>
    </row>
    <row r="120" spans="1:7" s="62" customFormat="1" hidden="1" x14ac:dyDescent="0.25">
      <c r="A120" s="187" t="b">
        <f>IF('4.LOCAUX'!I20=0,'4.LOCAUX'!A20,IF('4.LOCAUX'!I20=0.3,'4.LOCAUX'!A20,IF('4.LOCAUX'!I20=1,"")))</f>
        <v>0</v>
      </c>
      <c r="B120" s="188" t="b">
        <f>IF('4.LOCAUX'!I20=0,'4.LOCAUX'!B20,IF('4.LOCAUX'!I20=0.3,'4.LOCAUX'!B20,IF('4.LOCAUX'!I20=1,"")))</f>
        <v>0</v>
      </c>
      <c r="C120" s="94"/>
      <c r="D120" s="94"/>
      <c r="E120" s="94"/>
      <c r="F120" s="94"/>
      <c r="G120" s="94"/>
    </row>
    <row r="121" spans="1:7" s="62" customFormat="1" hidden="1" x14ac:dyDescent="0.25">
      <c r="A121" s="187" t="b">
        <f>IF('4.LOCAUX'!I23=0,'4.LOCAUX'!A23,IF('4.LOCAUX'!I23=0.3,'4.LOCAUX'!A23,IF('4.LOCAUX'!I23=1,"")))</f>
        <v>0</v>
      </c>
      <c r="B121" s="188" t="b">
        <f>IF('4.LOCAUX'!I23=0,'4.LOCAUX'!B23,IF('4.LOCAUX'!I23=0.3,'4.LOCAUX'!B23,IF('4.LOCAUX'!I23=1,"")))</f>
        <v>0</v>
      </c>
      <c r="C121" s="94"/>
      <c r="D121" s="94"/>
      <c r="E121" s="94"/>
      <c r="F121" s="94"/>
      <c r="G121" s="94"/>
    </row>
    <row r="122" spans="1:7" hidden="1" x14ac:dyDescent="0.25">
      <c r="A122" s="313" t="b">
        <f>IF('4.LOCAUX'!I25=0,'4.LOCAUX'!A25,IF('4.LOCAUX'!I25=0.3,'4.LOCAUX'!A25,IF('4.LOCAUX'!I25=1,"")))</f>
        <v>0</v>
      </c>
      <c r="B122" s="314" t="b">
        <f>IF('4.LOCAUX'!I25=0,'4.LOCAUX'!B25,IF('4.LOCAUX'!I25=0.3,'4.LOCAUX'!B25,IF('4.LOCAUX'!I25=1,"")))</f>
        <v>0</v>
      </c>
      <c r="C122" s="236"/>
      <c r="D122" s="236"/>
      <c r="E122" s="236"/>
      <c r="F122" s="312"/>
      <c r="G122" s="236"/>
    </row>
    <row r="123" spans="1:7" hidden="1" x14ac:dyDescent="0.25">
      <c r="A123" s="313" t="b">
        <f>IF('4.LOCAUX'!I26=0,'4.LOCAUX'!A26,IF('4.LOCAUX'!I26=0.3,'4.LOCAUX'!A26,IF('4.LOCAUX'!I26=1,"")))</f>
        <v>0</v>
      </c>
      <c r="B123" s="314" t="b">
        <f>IF('4.LOCAUX'!I26=0,'4.LOCAUX'!B26,IF('4.LOCAUX'!I26=0.3,'4.LOCAUX'!B26,IF('4.LOCAUX'!I26=1,"")))</f>
        <v>0</v>
      </c>
      <c r="C123" s="236"/>
      <c r="D123" s="236"/>
      <c r="E123" s="236"/>
      <c r="F123" s="312"/>
      <c r="G123" s="236"/>
    </row>
    <row r="124" spans="1:7" s="62" customFormat="1" hidden="1" x14ac:dyDescent="0.25">
      <c r="A124" s="187" t="b">
        <f>IF('4.LOCAUX'!I27=0,'4.LOCAUX'!A27,IF('4.LOCAUX'!I27=0.3,'4.LOCAUX'!A27,IF('4.LOCAUX'!I27=1,"")))</f>
        <v>0</v>
      </c>
      <c r="B124" s="188" t="b">
        <f>IF('4.LOCAUX'!I27=0,'4.LOCAUX'!B27,IF('4.LOCAUX'!I27=0.3,'4.LOCAUX'!B27,IF('4.LOCAUX'!I27=1,"")))</f>
        <v>0</v>
      </c>
      <c r="C124" s="94"/>
      <c r="D124" s="94"/>
      <c r="E124" s="94"/>
      <c r="F124" s="94"/>
      <c r="G124" s="94"/>
    </row>
    <row r="125" spans="1:7" s="62" customFormat="1" hidden="1" x14ac:dyDescent="0.25">
      <c r="A125" s="187" t="b">
        <f>IF('5.MATERIEL-EQUIPEMENTS'!G4=0,'5.MATERIEL-EQUIPEMENTS'!A4,IF('5.MATERIEL-EQUIPEMENTS'!G4=0.3,'5.MATERIEL-EQUIPEMENTS'!A4,IF('5.MATERIEL-EQUIPEMENTS'!G4=1,"")))</f>
        <v>0</v>
      </c>
      <c r="B125" s="188" t="b">
        <f>IF('5.MATERIEL-EQUIPEMENTS'!G4=0,'5.MATERIEL-EQUIPEMENTS'!B4,IF('5.MATERIEL-EQUIPEMENTS'!G4=0.3,'5.MATERIEL-EQUIPEMENTS'!B4,IF('5.MATERIEL-EQUIPEMENTS'!G4=1,"")))</f>
        <v>0</v>
      </c>
      <c r="C125" s="94"/>
      <c r="D125" s="94"/>
      <c r="E125" s="94"/>
      <c r="F125" s="94"/>
      <c r="G125" s="94"/>
    </row>
    <row r="126" spans="1:7" hidden="1" x14ac:dyDescent="0.25">
      <c r="A126" s="313" t="b">
        <f>IF('5.MATERIEL-EQUIPEMENTS'!G5=0,'5.MATERIEL-EQUIPEMENTS'!A5,IF('5.MATERIEL-EQUIPEMENTS'!G5=0.3,'5.MATERIEL-EQUIPEMENTS'!A5,IF('5.MATERIEL-EQUIPEMENTS'!G5=1,"")))</f>
        <v>0</v>
      </c>
      <c r="B126" s="314" t="b">
        <f>IF('5.MATERIEL-EQUIPEMENTS'!G5=0,'5.MATERIEL-EQUIPEMENTS'!B5,IF('5.MATERIEL-EQUIPEMENTS'!G5=0.3,'5.MATERIEL-EQUIPEMENTS'!B5,IF('5.MATERIEL-EQUIPEMENTS'!G5=1,"")))</f>
        <v>0</v>
      </c>
      <c r="C126" s="236"/>
      <c r="D126" s="236"/>
      <c r="E126" s="236"/>
      <c r="F126" s="312"/>
      <c r="G126" s="236"/>
    </row>
    <row r="127" spans="1:7" hidden="1" x14ac:dyDescent="0.25">
      <c r="A127" s="313" t="b">
        <f>IF('5.MATERIEL-EQUIPEMENTS'!G6=0,'5.MATERIEL-EQUIPEMENTS'!A6,IF('5.MATERIEL-EQUIPEMENTS'!G6=0.3,'5.MATERIEL-EQUIPEMENTS'!A6,IF('5.MATERIEL-EQUIPEMENTS'!G6=1,"")))</f>
        <v>0</v>
      </c>
      <c r="B127" s="314" t="b">
        <f>IF('5.MATERIEL-EQUIPEMENTS'!G6=0,'5.MATERIEL-EQUIPEMENTS'!B6,IF('5.MATERIEL-EQUIPEMENTS'!G6=0.3,'5.MATERIEL-EQUIPEMENTS'!B6,IF('5.MATERIEL-EQUIPEMENTS'!G6=1,"")))</f>
        <v>0</v>
      </c>
      <c r="C127" s="236"/>
      <c r="D127" s="236"/>
      <c r="E127" s="236"/>
      <c r="F127" s="312"/>
      <c r="G127" s="236"/>
    </row>
    <row r="128" spans="1:7" s="62" customFormat="1" hidden="1" x14ac:dyDescent="0.25">
      <c r="A128" s="187" t="b">
        <f>IF('5.MATERIEL-EQUIPEMENTS'!G7=0,'5.MATERIEL-EQUIPEMENTS'!A7,IF('5.MATERIEL-EQUIPEMENTS'!G7=0.3,'5.MATERIEL-EQUIPEMENTS'!A7,IF('5.MATERIEL-EQUIPEMENTS'!G7=1,"")))</f>
        <v>0</v>
      </c>
      <c r="B128" s="188" t="b">
        <f>IF('5.MATERIEL-EQUIPEMENTS'!G7=0,'5.MATERIEL-EQUIPEMENTS'!B7,IF('5.MATERIEL-EQUIPEMENTS'!G7=0.3,'5.MATERIEL-EQUIPEMENTS'!B7,IF('5.MATERIEL-EQUIPEMENTS'!G7=1,"")))</f>
        <v>0</v>
      </c>
      <c r="C128" s="94"/>
      <c r="D128" s="94"/>
      <c r="E128" s="94"/>
      <c r="F128" s="94"/>
      <c r="G128" s="94"/>
    </row>
    <row r="129" spans="1:7" s="62" customFormat="1" hidden="1" x14ac:dyDescent="0.25">
      <c r="A129" s="187" t="b">
        <f>IF('5.MATERIEL-EQUIPEMENTS'!G10=0,'5.MATERIEL-EQUIPEMENTS'!A10,IF('5.MATERIEL-EQUIPEMENTS'!G10=0.3,'5.MATERIEL-EQUIPEMENTS'!A10,IF('5.MATERIEL-EQUIPEMENTS'!G10=1,"")))</f>
        <v>0</v>
      </c>
      <c r="B129" s="188" t="b">
        <f>IF('5.MATERIEL-EQUIPEMENTS'!G10=0,'5.MATERIEL-EQUIPEMENTS'!B10,IF('5.MATERIEL-EQUIPEMENTS'!G10=0.3,'5.MATERIEL-EQUIPEMENTS'!B10,IF('5.MATERIEL-EQUIPEMENTS'!G10=1,"")))</f>
        <v>0</v>
      </c>
      <c r="C129" s="94"/>
      <c r="D129" s="94"/>
      <c r="E129" s="94"/>
      <c r="F129" s="94"/>
      <c r="G129" s="94"/>
    </row>
    <row r="130" spans="1:7" s="62" customFormat="1" hidden="1" x14ac:dyDescent="0.25">
      <c r="A130" s="187" t="b">
        <f>IF('5.MATERIEL-EQUIPEMENTS'!G11=0,'5.MATERIEL-EQUIPEMENTS'!A11,IF('5.MATERIEL-EQUIPEMENTS'!G11=0.3,'5.MATERIEL-EQUIPEMENTS'!A11,IF('5.MATERIEL-EQUIPEMENTS'!G11=1,"")))</f>
        <v>0</v>
      </c>
      <c r="B130" s="188" t="b">
        <f>IF('5.MATERIEL-EQUIPEMENTS'!G11=0,'5.MATERIEL-EQUIPEMENTS'!B11,IF('5.MATERIEL-EQUIPEMENTS'!G11=0.3,'5.MATERIEL-EQUIPEMENTS'!B11,IF('5.MATERIEL-EQUIPEMENTS'!G11=1,"")))</f>
        <v>0</v>
      </c>
      <c r="C130" s="94"/>
      <c r="D130" s="94"/>
      <c r="E130" s="94"/>
      <c r="F130" s="94"/>
      <c r="G130" s="94"/>
    </row>
    <row r="131" spans="1:7" hidden="1" x14ac:dyDescent="0.25">
      <c r="A131" s="313" t="b">
        <f>IF('5.MATERIEL-EQUIPEMENTS'!G12=0,'5.MATERIEL-EQUIPEMENTS'!A12,IF('5.MATERIEL-EQUIPEMENTS'!G12=0.3,'5.MATERIEL-EQUIPEMENTS'!A12,IF('5.MATERIEL-EQUIPEMENTS'!G12=1,"")))</f>
        <v>0</v>
      </c>
      <c r="B131" s="314" t="b">
        <f>IF('5.MATERIEL-EQUIPEMENTS'!G12=0,'5.MATERIEL-EQUIPEMENTS'!B12,IF('5.MATERIEL-EQUIPEMENTS'!G12=0.3,'5.MATERIEL-EQUIPEMENTS'!B12,IF('5.MATERIEL-EQUIPEMENTS'!G12=1,"")))</f>
        <v>0</v>
      </c>
      <c r="C131" s="236"/>
      <c r="D131" s="236"/>
      <c r="E131" s="236"/>
      <c r="F131" s="312"/>
      <c r="G131" s="236"/>
    </row>
    <row r="132" spans="1:7" s="62" customFormat="1" hidden="1" x14ac:dyDescent="0.25">
      <c r="A132" s="187" t="b">
        <f>IF('5.MATERIEL-EQUIPEMENTS'!G15=0,'5.MATERIEL-EQUIPEMENTS'!A15,IF('5.MATERIEL-EQUIPEMENTS'!G15=0.3,'5.MATERIEL-EQUIPEMENTS'!A15,IF('5.MATERIEL-EQUIPEMENTS'!G15=1,"")))</f>
        <v>0</v>
      </c>
      <c r="B132" s="188" t="b">
        <f>IF('5.MATERIEL-EQUIPEMENTS'!G15=0,'5.MATERIEL-EQUIPEMENTS'!B15,IF('5.MATERIEL-EQUIPEMENTS'!G15=0.3,'5.MATERIEL-EQUIPEMENTS'!B15,IF('5.MATERIEL-EQUIPEMENTS'!G15=1,"")))</f>
        <v>0</v>
      </c>
      <c r="C132" s="94"/>
      <c r="D132" s="94"/>
      <c r="E132" s="94"/>
      <c r="F132" s="94"/>
      <c r="G132" s="94"/>
    </row>
    <row r="133" spans="1:7" s="62" customFormat="1" hidden="1" x14ac:dyDescent="0.25">
      <c r="A133" s="187" t="b">
        <f>IF('5.MATERIEL-EQUIPEMENTS'!G16=0,'5.MATERIEL-EQUIPEMENTS'!A16,IF('5.MATERIEL-EQUIPEMENTS'!G16=0.3,'5.MATERIEL-EQUIPEMENTS'!A16,IF('5.MATERIEL-EQUIPEMENTS'!G16=1,"")))</f>
        <v>0</v>
      </c>
      <c r="B133" s="188" t="b">
        <f>IF('5.MATERIEL-EQUIPEMENTS'!G16=0,'5.MATERIEL-EQUIPEMENTS'!B16,IF('5.MATERIEL-EQUIPEMENTS'!G16=0.3,'5.MATERIEL-EQUIPEMENTS'!B16,IF('5.MATERIEL-EQUIPEMENTS'!G16=1,"")))</f>
        <v>0</v>
      </c>
      <c r="C133" s="94"/>
      <c r="D133" s="94"/>
      <c r="E133" s="94"/>
      <c r="F133" s="94"/>
      <c r="G133" s="94"/>
    </row>
    <row r="134" spans="1:7" hidden="1" x14ac:dyDescent="0.25">
      <c r="A134" s="313" t="b">
        <f>IF('5.MATERIEL-EQUIPEMENTS'!G17=0,'5.MATERIEL-EQUIPEMENTS'!A17,IF('5.MATERIEL-EQUIPEMENTS'!G17=0.3,'5.MATERIEL-EQUIPEMENTS'!A17,IF('5.MATERIEL-EQUIPEMENTS'!G17=1,"")))</f>
        <v>0</v>
      </c>
      <c r="B134" s="314" t="b">
        <f>IF('5.MATERIEL-EQUIPEMENTS'!G17=0,'5.MATERIEL-EQUIPEMENTS'!B17,IF('5.MATERIEL-EQUIPEMENTS'!G17=0.3,'5.MATERIEL-EQUIPEMENTS'!B17,IF('5.MATERIEL-EQUIPEMENTS'!G17=1,"")))</f>
        <v>0</v>
      </c>
      <c r="C134" s="236"/>
      <c r="D134" s="236"/>
      <c r="E134" s="236"/>
      <c r="F134" s="312"/>
      <c r="G134" s="236"/>
    </row>
    <row r="135" spans="1:7" hidden="1" x14ac:dyDescent="0.25">
      <c r="A135" s="313" t="b">
        <f>IF('5.MATERIEL-EQUIPEMENTS'!G18=0,'5.MATERIEL-EQUIPEMENTS'!A18,IF('5.MATERIEL-EQUIPEMENTS'!G18=0.3,'5.MATERIEL-EQUIPEMENTS'!A18,IF('5.MATERIEL-EQUIPEMENTS'!G18=1,"")))</f>
        <v>0</v>
      </c>
      <c r="B135" s="314" t="b">
        <f>IF('5.MATERIEL-EQUIPEMENTS'!G18=0,'5.MATERIEL-EQUIPEMENTS'!B18,IF('5.MATERIEL-EQUIPEMENTS'!G18=0.3,'5.MATERIEL-EQUIPEMENTS'!B18,IF('5.MATERIEL-EQUIPEMENTS'!G18=1,"")))</f>
        <v>0</v>
      </c>
      <c r="C135" s="236"/>
      <c r="D135" s="236"/>
      <c r="E135" s="236"/>
      <c r="F135" s="312"/>
      <c r="G135" s="236"/>
    </row>
    <row r="136" spans="1:7" s="62" customFormat="1" hidden="1" x14ac:dyDescent="0.25">
      <c r="A136" s="187" t="b">
        <f>IF('6.QUALITE'!H3=0,'6.QUALITE'!A3,IF('6.QUALITE'!H3=0.3,'6.QUALITE'!A3,IF('6.QUALITE'!H3=1,"")))</f>
        <v>0</v>
      </c>
      <c r="B136" s="188" t="b">
        <f>IF('6.QUALITE'!H3=0,'6.QUALITE'!B3,IF('6.QUALITE'!H3=0.3,'6.QUALITE'!B3,IF('6.QUALITE'!H3=1,"")))</f>
        <v>0</v>
      </c>
      <c r="C136" s="94"/>
      <c r="D136" s="94"/>
      <c r="E136" s="94"/>
      <c r="F136" s="94"/>
      <c r="G136" s="94"/>
    </row>
    <row r="137" spans="1:7" hidden="1" x14ac:dyDescent="0.25">
      <c r="A137" s="313" t="b">
        <f>IF('6.QUALITE'!H4=0,'6.QUALITE'!A4,IF('6.QUALITE'!H4=0.3,'6.QUALITE'!A4,IF('6.QUALITE'!H4=1,"")))</f>
        <v>0</v>
      </c>
      <c r="B137" s="314" t="b">
        <f>IF('6.QUALITE'!H4=0,'6.QUALITE'!B4,IF('6.QUALITE'!H4=0.3,'6.QUALITE'!B4,IF('6.QUALITE'!H4=1,"")))</f>
        <v>0</v>
      </c>
      <c r="C137" s="236"/>
      <c r="D137" s="236"/>
      <c r="E137" s="236"/>
      <c r="F137" s="312"/>
      <c r="G137" s="236"/>
    </row>
    <row r="138" spans="1:7" s="62" customFormat="1" hidden="1" x14ac:dyDescent="0.25">
      <c r="A138" s="187" t="b">
        <f>IF('6.QUALITE'!H5=0,'6.QUALITE'!A5,IF('6.QUALITE'!H5=0.3,'6.QUALITE'!A5,IF('6.QUALITE'!H5=1,"")))</f>
        <v>0</v>
      </c>
      <c r="B138" s="188" t="b">
        <f>IF('6.QUALITE'!H5=0,'6.QUALITE'!B5,IF('6.QUALITE'!H5=0.3,'6.QUALITE'!B5,IF('6.QUALITE'!H5=1,"")))</f>
        <v>0</v>
      </c>
      <c r="C138" s="94"/>
      <c r="D138" s="94"/>
      <c r="E138" s="94"/>
      <c r="F138" s="94"/>
      <c r="G138" s="94"/>
    </row>
    <row r="139" spans="1:7" hidden="1" x14ac:dyDescent="0.25">
      <c r="A139" s="313" t="b">
        <f>IF('6.QUALITE'!H8=0,'6.QUALITE'!A8,IF('6.QUALITE'!H8=0.3,'6.QUALITE'!A8,IF('6.QUALITE'!H8=1,"")))</f>
        <v>0</v>
      </c>
      <c r="B139" s="314" t="b">
        <f>IF('6.QUALITE'!H8=0,'6.QUALITE'!B8,IF('6.QUALITE'!H8=0.3,'6.QUALITE'!B8,IF('6.QUALITE'!H8=1,"")))</f>
        <v>0</v>
      </c>
      <c r="C139" s="236"/>
      <c r="D139" s="236"/>
      <c r="E139" s="236"/>
      <c r="F139" s="312"/>
      <c r="G139" s="236"/>
    </row>
    <row r="140" spans="1:7" hidden="1" x14ac:dyDescent="0.25">
      <c r="A140" s="313" t="b">
        <f>IF('6.QUALITE'!H9=0,'6.QUALITE'!A9,IF('6.QUALITE'!H9=0.3,'6.QUALITE'!A9,IF('6.QUALITE'!H9=1,"")))</f>
        <v>0</v>
      </c>
      <c r="B140" s="314" t="b">
        <f>IF('6.QUALITE'!H9=0,'6.QUALITE'!B9,IF('6.QUALITE'!H9=0.3,'6.QUALITE'!B9,IF('6.QUALITE'!H9=1,"")))</f>
        <v>0</v>
      </c>
      <c r="C140" s="236"/>
      <c r="D140" s="236"/>
      <c r="E140" s="236"/>
      <c r="F140" s="312"/>
      <c r="G140" s="236"/>
    </row>
    <row r="141" spans="1:7" hidden="1" x14ac:dyDescent="0.25">
      <c r="A141" s="313" t="b">
        <f>IF('6.QUALITE'!H10=0,'6.QUALITE'!A10,IF('6.QUALITE'!H10=0.3,'6.QUALITE'!A10,IF('6.QUALITE'!H10=1,"")))</f>
        <v>0</v>
      </c>
      <c r="B141" s="314" t="b">
        <f>IF('6.QUALITE'!H10=0,'6.QUALITE'!B10,IF('6.QUALITE'!H10=0.3,'6.QUALITE'!B10,IF('6.QUALITE'!H10=1,"")))</f>
        <v>0</v>
      </c>
      <c r="C141" s="236"/>
      <c r="D141" s="236"/>
      <c r="E141" s="236"/>
      <c r="F141" s="312"/>
      <c r="G141" s="236"/>
    </row>
    <row r="142" spans="1:7" hidden="1" x14ac:dyDescent="0.25">
      <c r="A142" s="313" t="b">
        <f>IF('6.QUALITE'!H11=0,'6.QUALITE'!A11,IF('6.QUALITE'!H11=0.3,'6.QUALITE'!A11,IF('6.QUALITE'!H11=1,"")))</f>
        <v>0</v>
      </c>
      <c r="B142" s="314" t="b">
        <f>IF('6.QUALITE'!H11=0,'6.QUALITE'!B11,IF('6.QUALITE'!H11=0.3,'6.QUALITE'!B11,IF('6.QUALITE'!H11=1,"")))</f>
        <v>0</v>
      </c>
      <c r="C142" s="236"/>
      <c r="D142" s="236"/>
      <c r="E142" s="236"/>
      <c r="F142" s="312"/>
      <c r="G142" s="236"/>
    </row>
    <row r="143" spans="1:7" hidden="1" x14ac:dyDescent="0.25">
      <c r="A143" s="313" t="b">
        <f>IF('6.QUALITE'!H12=0,'6.QUALITE'!A12,IF('6.QUALITE'!H12=0.3,'6.QUALITE'!A12,IF('6.QUALITE'!H12=1,"")))</f>
        <v>0</v>
      </c>
      <c r="B143" s="314" t="b">
        <f>IF('6.QUALITE'!H12=0,'6.QUALITE'!B12,IF('6.QUALITE'!H12=0.3,'6.QUALITE'!B12,IF('6.QUALITE'!H12=1,"")))</f>
        <v>0</v>
      </c>
      <c r="C143" s="236"/>
      <c r="D143" s="236"/>
      <c r="E143" s="236"/>
      <c r="F143" s="312"/>
      <c r="G143" s="236"/>
    </row>
    <row r="144" spans="1:7" hidden="1" x14ac:dyDescent="0.25">
      <c r="A144" s="313" t="b">
        <f>IF('6.QUALITE'!H13=0,'6.QUALITE'!A13,IF('6.QUALITE'!H13=0.3,'6.QUALITE'!A13,IF('6.QUALITE'!H13=1,"")))</f>
        <v>0</v>
      </c>
      <c r="B144" s="314" t="b">
        <f>IF('6.QUALITE'!H13=0,'6.QUALITE'!B13,IF('6.QUALITE'!H13=0.3,'6.QUALITE'!B13,IF('6.QUALITE'!H13=1,"")))</f>
        <v>0</v>
      </c>
      <c r="C144" s="236"/>
      <c r="D144" s="236"/>
      <c r="E144" s="236"/>
      <c r="F144" s="312"/>
      <c r="G144" s="236"/>
    </row>
    <row r="145" spans="1:7" hidden="1" x14ac:dyDescent="0.25">
      <c r="A145" s="313" t="b">
        <f>IF('6.QUALITE'!H14=0,'6.QUALITE'!A14,IF('6.QUALITE'!H14=0.3,'6.QUALITE'!A14,IF('6.QUALITE'!H14=1,"")))</f>
        <v>0</v>
      </c>
      <c r="B145" s="314" t="b">
        <f>IF('6.QUALITE'!H14=0,'6.QUALITE'!B14,IF('6.QUALITE'!H14=0.3,'6.QUALITE'!B14,IF('6.QUALITE'!H14=1,"")))</f>
        <v>0</v>
      </c>
      <c r="C145" s="236"/>
      <c r="D145" s="236"/>
      <c r="E145" s="236"/>
      <c r="F145" s="312"/>
      <c r="G145" s="236"/>
    </row>
    <row r="146" spans="1:7" hidden="1" x14ac:dyDescent="0.25">
      <c r="A146" s="313" t="b">
        <f>IF('6.QUALITE'!H15=0,'6.QUALITE'!A15,IF('6.QUALITE'!H15=0.3,'6.QUALITE'!A15,IF('6.QUALITE'!H15=1,"")))</f>
        <v>0</v>
      </c>
      <c r="B146" s="314" t="b">
        <f>IF('6.QUALITE'!H15=0,'6.QUALITE'!B15,IF('6.QUALITE'!H15=0.3,'6.QUALITE'!B15,IF('6.QUALITE'!H15=1,"")))</f>
        <v>0</v>
      </c>
      <c r="C146" s="236"/>
      <c r="D146" s="236"/>
      <c r="E146" s="236"/>
      <c r="F146" s="312"/>
      <c r="G146" s="236"/>
    </row>
    <row r="147" spans="1:7" hidden="1" x14ac:dyDescent="0.25">
      <c r="A147" s="313" t="b">
        <f>IF('6.QUALITE'!H16=0,'6.QUALITE'!A16,IF('6.QUALITE'!H16=0.3,'6.QUALITE'!A16,IF('6.QUALITE'!H16=1,"")))</f>
        <v>0</v>
      </c>
      <c r="B147" s="314" t="b">
        <f>IF('6.QUALITE'!H16=0,'6.QUALITE'!B16,IF('6.QUALITE'!H16=0.3,'6.QUALITE'!B16,IF('6.QUALITE'!H16=1,"")))</f>
        <v>0</v>
      </c>
      <c r="C147" s="236"/>
      <c r="D147" s="236"/>
      <c r="E147" s="236"/>
      <c r="F147" s="312"/>
      <c r="G147" s="236"/>
    </row>
    <row r="148" spans="1:7" hidden="1" x14ac:dyDescent="0.25">
      <c r="A148" s="313" t="b">
        <f>IF('6.QUALITE'!H17=0,'6.QUALITE'!A17,IF('6.QUALITE'!H17=0.3,'6.QUALITE'!A17,IF('6.QUALITE'!H17=1,"")))</f>
        <v>0</v>
      </c>
      <c r="B148" s="314" t="b">
        <f>IF('6.QUALITE'!H17=0,'6.QUALITE'!B17,IF('6.QUALITE'!H17=0.3,'6.QUALITE'!B17,IF('6.QUALITE'!H17=1,"")))</f>
        <v>0</v>
      </c>
      <c r="C148" s="236"/>
      <c r="D148" s="236"/>
      <c r="E148" s="236"/>
      <c r="F148" s="312"/>
      <c r="G148" s="236"/>
    </row>
    <row r="149" spans="1:7" hidden="1" x14ac:dyDescent="0.25">
      <c r="A149" s="313" t="b">
        <f>IF('6.QUALITE'!H18=0,'6.QUALITE'!A18,IF('6.QUALITE'!H18=0.3,'6.QUALITE'!A18,IF('6.QUALITE'!H18=1,"")))</f>
        <v>0</v>
      </c>
      <c r="B149" s="314" t="b">
        <f>IF('6.QUALITE'!H18=0,'6.QUALITE'!B18,IF('6.QUALITE'!H18=0.3,'6.QUALITE'!B18,IF('6.QUALITE'!H18=1,"")))</f>
        <v>0</v>
      </c>
      <c r="C149" s="236"/>
      <c r="D149" s="236"/>
      <c r="E149" s="236"/>
      <c r="F149" s="312"/>
      <c r="G149" s="236"/>
    </row>
    <row r="150" spans="1:7" ht="18" hidden="1" customHeight="1" x14ac:dyDescent="0.25">
      <c r="A150" s="313" t="b">
        <f>IF('6.QUALITE'!H19=0,'6.QUALITE'!A19,IF('6.QUALITE'!H19=0.3,'6.QUALITE'!A19,IF('6.QUALITE'!H19=1,"")))</f>
        <v>0</v>
      </c>
      <c r="B150" s="314" t="b">
        <f>IF('6.QUALITE'!H19=0,'6.QUALITE'!B19,IF('6.QUALITE'!H19=0.3,'6.QUALITE'!B19,IF('6.QUALITE'!H19=1,"")))</f>
        <v>0</v>
      </c>
      <c r="C150" s="236"/>
      <c r="D150" s="236"/>
      <c r="E150" s="236"/>
      <c r="F150" s="312"/>
      <c r="G150" s="236"/>
    </row>
    <row r="151" spans="1:7" s="62" customFormat="1" hidden="1" x14ac:dyDescent="0.25">
      <c r="A151" s="187" t="b">
        <f>IF('6.QUALITE'!H23=0,'6.QUALITE'!A23,IF('6.QUALITE'!H23=0.3,'6.QUALITE'!A23,IF('6.QUALITE'!H23=1,"")))</f>
        <v>0</v>
      </c>
      <c r="B151" s="188" t="b">
        <f>IF('6.QUALITE'!H23=0,'6.QUALITE'!B23,IF('6.QUALITE'!H23=0.3,'6.QUALITE'!B23,IF('6.QUALITE'!H23=1,"")))</f>
        <v>0</v>
      </c>
      <c r="C151" s="94"/>
      <c r="D151" s="94"/>
      <c r="E151" s="94"/>
      <c r="F151" s="94"/>
      <c r="G151" s="94"/>
    </row>
    <row r="152" spans="1:7" s="62" customFormat="1" hidden="1" x14ac:dyDescent="0.25">
      <c r="A152" s="187" t="b">
        <f>IF('6.QUALITE'!H24=0,'6.QUALITE'!A24,IF('6.QUALITE'!H24=0.3,'6.QUALITE'!A24,IF('6.QUALITE'!H24=1,"")))</f>
        <v>0</v>
      </c>
      <c r="B152" s="188" t="b">
        <f>IF('6.QUALITE'!H24=0,'6.QUALITE'!B24,IF('6.QUALITE'!H24=0.3,'6.QUALITE'!B24,IF('6.QUALITE'!H24=1,"")))</f>
        <v>0</v>
      </c>
      <c r="C152" s="94"/>
      <c r="D152" s="94"/>
      <c r="E152" s="94"/>
      <c r="F152" s="94"/>
      <c r="G152" s="94"/>
    </row>
    <row r="153" spans="1:7" s="62" customFormat="1" hidden="1" x14ac:dyDescent="0.25">
      <c r="A153" s="187" t="b">
        <f>IF('6.QUALITE'!H25=0,'6.QUALITE'!A25,IF('6.QUALITE'!H25=0.3,'6.QUALITE'!A25,IF('6.QUALITE'!H25=1,"")))</f>
        <v>0</v>
      </c>
      <c r="B153" s="188" t="b">
        <f>IF('6.QUALITE'!H25=0,'6.QUALITE'!B25,IF('6.QUALITE'!H25=0.3,'6.QUALITE'!B25,IF('6.QUALITE'!H25=1,"")))</f>
        <v>0</v>
      </c>
      <c r="C153" s="94"/>
      <c r="D153" s="94"/>
      <c r="E153" s="94"/>
      <c r="F153" s="94"/>
      <c r="G153" s="94"/>
    </row>
    <row r="154" spans="1:7" s="62" customFormat="1" hidden="1" x14ac:dyDescent="0.25">
      <c r="A154" s="187" t="b">
        <f>IF('6.QUALITE'!H26=0,'6.QUALITE'!A26,IF('6.QUALITE'!H26=0.3,'6.QUALITE'!A26,IF('6.QUALITE'!H26=1,"")))</f>
        <v>0</v>
      </c>
      <c r="B154" s="188" t="b">
        <f>IF('6.QUALITE'!H26=0,'6.QUALITE'!B26,IF('6.QUALITE'!H26=0.3,'6.QUALITE'!B26,IF('6.QUALITE'!H26=1,"")))</f>
        <v>0</v>
      </c>
      <c r="C154" s="94"/>
      <c r="D154" s="94"/>
      <c r="E154" s="94"/>
      <c r="F154" s="94"/>
      <c r="G154" s="94"/>
    </row>
    <row r="155" spans="1:7" hidden="1" x14ac:dyDescent="0.25">
      <c r="A155" s="313" t="b">
        <f>IF('6.QUALITE'!H27=0,'6.QUALITE'!A27,IF('6.QUALITE'!H27=0.3,'6.QUALITE'!A27,IF('6.QUALITE'!H27=1,"")))</f>
        <v>0</v>
      </c>
      <c r="B155" s="314" t="b">
        <f>IF('6.QUALITE'!H27=0,'6.QUALITE'!B27,IF('6.QUALITE'!H27=0.3,'6.QUALITE'!B27,IF('6.QUALITE'!H27=1,"")))</f>
        <v>0</v>
      </c>
      <c r="C155" s="236"/>
      <c r="D155" s="236"/>
      <c r="E155" s="236"/>
      <c r="F155" s="312"/>
      <c r="G155" s="236"/>
    </row>
    <row r="156" spans="1:7" s="62" customFormat="1" hidden="1" x14ac:dyDescent="0.25">
      <c r="A156" s="187" t="b">
        <f>IF('6.QUALITE'!H30=0,'6.QUALITE'!A30,IF('6.QUALITE'!H30=0.3,'6.QUALITE'!A30,IF('6.QUALITE'!H30=1,"")))</f>
        <v>0</v>
      </c>
      <c r="B156" s="188" t="b">
        <f>IF('6.QUALITE'!H30=0,'6.QUALITE'!B30,IF('6.QUALITE'!H30=0.3,'6.QUALITE'!B30,IF('6.QUALITE'!H30=1,"")))</f>
        <v>0</v>
      </c>
      <c r="C156" s="94"/>
      <c r="D156" s="94"/>
      <c r="E156" s="94"/>
      <c r="F156" s="94"/>
      <c r="G156" s="94"/>
    </row>
    <row r="157" spans="1:7" hidden="1" x14ac:dyDescent="0.25">
      <c r="A157" s="313" t="b">
        <f>IF('6.QUALITE'!H31=0,'6.QUALITE'!A31,IF('6.QUALITE'!H31=0.3,'6.QUALITE'!A31,IF('6.QUALITE'!H31=1,"")))</f>
        <v>0</v>
      </c>
      <c r="B157" s="314" t="b">
        <f>IF('6.QUALITE'!H31=0,'6.QUALITE'!B31,IF('6.QUALITE'!H31=0.3,'6.QUALITE'!B31,IF('6.QUALITE'!H31=1,"")))</f>
        <v>0</v>
      </c>
      <c r="C157" s="236"/>
      <c r="D157" s="236"/>
      <c r="E157" s="236"/>
      <c r="F157" s="312"/>
      <c r="G157" s="236"/>
    </row>
    <row r="158" spans="1:7" s="62" customFormat="1" hidden="1" x14ac:dyDescent="0.25">
      <c r="A158" s="187" t="b">
        <f>IF('6.QUALITE'!H34=0,'6.QUALITE'!A34,IF('6.QUALITE'!H34=0.3,'6.QUALITE'!A34,IF('6.QUALITE'!H34=1,"")))</f>
        <v>0</v>
      </c>
      <c r="B158" s="188" t="b">
        <f>IF('6.QUALITE'!H34=0,'6.QUALITE'!B34,IF('6.QUALITE'!H34=0.3,'6.QUALITE'!B34,IF('6.QUALITE'!H34=1,"")))</f>
        <v>0</v>
      </c>
      <c r="C158" s="94"/>
      <c r="D158" s="94"/>
      <c r="E158" s="94"/>
      <c r="F158" s="94"/>
      <c r="G158" s="94"/>
    </row>
    <row r="159" spans="1:7" hidden="1" x14ac:dyDescent="0.25">
      <c r="A159" s="313" t="b">
        <f>IF('6.QUALITE'!H35=0,'6.QUALITE'!A35,IF('6.QUALITE'!H35=0.3,'6.QUALITE'!A35,IF('6.QUALITE'!H35=1,"")))</f>
        <v>0</v>
      </c>
      <c r="B159" s="314" t="b">
        <f>IF('6.QUALITE'!H35=0,'6.QUALITE'!B35,IF('6.QUALITE'!H35=0.3,'6.QUALITE'!B35,IF('6.QUALITE'!H35=1,"")))</f>
        <v>0</v>
      </c>
      <c r="C159" s="236"/>
      <c r="D159" s="236"/>
      <c r="E159" s="236"/>
      <c r="F159" s="312"/>
      <c r="G159" s="236"/>
    </row>
    <row r="160" spans="1:7" hidden="1" x14ac:dyDescent="0.25">
      <c r="A160" s="313" t="b">
        <f>IF('6.QUALITE'!H38=0,'6.QUALITE'!A38,IF('6.QUALITE'!H38=0.3,'6.QUALITE'!A38,IF('6.QUALITE'!H38=1,"")))</f>
        <v>0</v>
      </c>
      <c r="B160" s="314" t="b">
        <f>IF('6.QUALITE'!H38=0,'6.QUALITE'!B38,IF('6.QUALITE'!H38=0.3,'6.QUALITE'!B38,IF('6.QUALITE'!H38=1,"")))</f>
        <v>0</v>
      </c>
      <c r="C160" s="236"/>
      <c r="D160" s="236"/>
      <c r="E160" s="236"/>
      <c r="F160" s="312"/>
      <c r="G160" s="236"/>
    </row>
    <row r="161" spans="1:7" s="62" customFormat="1" hidden="1" x14ac:dyDescent="0.25">
      <c r="A161" s="187" t="b">
        <f>IF('6.QUALITE'!H39=0,'6.QUALITE'!A39,IF('6.QUALITE'!H39=0.3,'6.QUALITE'!A39,IF('6.QUALITE'!H39=1,"")))</f>
        <v>0</v>
      </c>
      <c r="B161" s="188" t="b">
        <f>IF('6.QUALITE'!H39=0,'6.QUALITE'!B39,IF('6.QUALITE'!H39=0.3,'6.QUALITE'!B39,IF('6.QUALITE'!H39=1,"")))</f>
        <v>0</v>
      </c>
      <c r="C161" s="94"/>
      <c r="D161" s="94"/>
      <c r="E161" s="94"/>
      <c r="F161" s="94"/>
      <c r="G161" s="94"/>
    </row>
    <row r="162" spans="1:7" hidden="1" x14ac:dyDescent="0.25">
      <c r="A162" s="313" t="b">
        <f>IF('6.QUALITE'!H40=0,'6.QUALITE'!A40,IF('6.QUALITE'!H40=0.3,'6.QUALITE'!A40,IF('6.QUALITE'!H40=1,"")))</f>
        <v>0</v>
      </c>
      <c r="B162" s="314" t="b">
        <f>IF('6.QUALITE'!H40=0,'6.QUALITE'!B40,IF('6.QUALITE'!H40=0.3,'6.QUALITE'!B40,IF('6.QUALITE'!H40=1,"")))</f>
        <v>0</v>
      </c>
      <c r="C162" s="236"/>
      <c r="D162" s="236"/>
      <c r="E162" s="236"/>
      <c r="F162" s="312"/>
      <c r="G162" s="236"/>
    </row>
    <row r="163" spans="1:7" s="62" customFormat="1" hidden="1" x14ac:dyDescent="0.25">
      <c r="A163" s="187" t="b">
        <f>IF('6.QUALITE'!H42=0,'6.QUALITE'!A42,IF('6.QUALITE'!H42=0.3,'6.QUALITE'!A42,IF('6.QUALITE'!H42=1,"")))</f>
        <v>0</v>
      </c>
      <c r="B163" s="188" t="b">
        <f>IF('6.QUALITE'!H42=0,'6.QUALITE'!B42,IF('6.QUALITE'!H42=0.3,'6.QUALITE'!B42,IF('6.QUALITE'!H42=1,"")))</f>
        <v>0</v>
      </c>
      <c r="C163" s="94"/>
      <c r="D163" s="94"/>
      <c r="E163" s="94"/>
      <c r="F163" s="94"/>
      <c r="G163" s="94"/>
    </row>
    <row r="164" spans="1:7" hidden="1" x14ac:dyDescent="0.25">
      <c r="A164" s="313" t="b">
        <f>IF('6.QUALITE'!H43=0,'6.QUALITE'!A43,IF('6.QUALITE'!H43=0.3,'6.QUALITE'!A43,IF('6.QUALITE'!H43=1,"")))</f>
        <v>0</v>
      </c>
      <c r="B164" s="314" t="b">
        <f>IF('6.QUALITE'!H43=0,'6.QUALITE'!B43,IF('6.QUALITE'!H43=0.3,'6.QUALITE'!B43,IF('6.QUALITE'!H43=1,"")))</f>
        <v>0</v>
      </c>
      <c r="C164" s="236"/>
      <c r="D164" s="236"/>
      <c r="E164" s="236"/>
      <c r="F164" s="312"/>
      <c r="G164" s="236"/>
    </row>
    <row r="165" spans="1:7" hidden="1" x14ac:dyDescent="0.25">
      <c r="A165" s="313" t="b">
        <f>IF('6.QUALITE'!H47=0,'6.QUALITE'!A47,IF('6.QUALITE'!H47=0.3,'6.QUALITE'!A47,IF('6.QUALITE'!H47=1,"")))</f>
        <v>0</v>
      </c>
      <c r="B165" s="314" t="b">
        <f>IF('6.QUALITE'!H47=0,'6.QUALITE'!B47,IF('6.QUALITE'!H47=0.3,'6.QUALITE'!B47,IF('6.QUALITE'!H47=1,"")))</f>
        <v>0</v>
      </c>
      <c r="C165" s="236"/>
      <c r="D165" s="236"/>
      <c r="E165" s="236"/>
      <c r="F165" s="312"/>
      <c r="G165" s="236"/>
    </row>
    <row r="166" spans="1:7" s="62" customFormat="1" hidden="1" x14ac:dyDescent="0.25">
      <c r="A166" s="187" t="b">
        <f>IF('6.QUALITE'!H48=0,'6.QUALITE'!A48,IF('6.QUALITE'!H48=0.3,'6.QUALITE'!A48,IF('6.QUALITE'!H48=1,"")))</f>
        <v>0</v>
      </c>
      <c r="B166" s="188" t="b">
        <f>IF('6.QUALITE'!H48=0,'6.QUALITE'!B48,IF('6.QUALITE'!H48=0.3,'6.QUALITE'!B48,IF('6.QUALITE'!H48=1,"")))</f>
        <v>0</v>
      </c>
      <c r="C166" s="94"/>
      <c r="D166" s="94"/>
      <c r="E166" s="94"/>
      <c r="F166" s="94"/>
      <c r="G166" s="94"/>
    </row>
    <row r="167" spans="1:7" s="62" customFormat="1" hidden="1" x14ac:dyDescent="0.25">
      <c r="A167" s="187" t="b">
        <f>IF('6.QUALITE'!H49=0,'6.QUALITE'!A49,IF('6.QUALITE'!H49=0.3,'6.QUALITE'!A49,IF('6.QUALITE'!H49=1,"")))</f>
        <v>0</v>
      </c>
      <c r="B167" s="188" t="b">
        <f>IF('6.QUALITE'!H49=0,'6.QUALITE'!B49,IF('6.QUALITE'!H49=0.3,'6.QUALITE'!B49,IF('6.QUALITE'!H49=1,"")))</f>
        <v>0</v>
      </c>
      <c r="C167" s="94"/>
      <c r="D167" s="94"/>
      <c r="E167" s="94"/>
      <c r="F167" s="94"/>
      <c r="G167" s="94"/>
    </row>
    <row r="168" spans="1:7" s="62" customFormat="1" hidden="1" x14ac:dyDescent="0.25">
      <c r="A168" s="187" t="b">
        <f>IF('6.QUALITE'!H52=0,'6.QUALITE'!A52,IF('6.QUALITE'!H52=0.3,'6.QUALITE'!A52,IF('6.QUALITE'!H52=1,"")))</f>
        <v>0</v>
      </c>
      <c r="B168" s="188" t="b">
        <f>IF('6.QUALITE'!H52=0,'6.QUALITE'!B52,IF('6.QUALITE'!H52=0.3,'6.QUALITE'!B52,IF('6.QUALITE'!H52=1,"")))</f>
        <v>0</v>
      </c>
      <c r="C168" s="94"/>
      <c r="D168" s="94"/>
      <c r="E168" s="94"/>
      <c r="F168" s="94"/>
      <c r="G168" s="94"/>
    </row>
    <row r="169" spans="1:7" hidden="1" x14ac:dyDescent="0.25">
      <c r="A169" s="313" t="b">
        <f>IF('6.QUALITE'!H53=0,'6.QUALITE'!A53,IF('6.QUALITE'!H53=0.3,'6.QUALITE'!A53,IF('6.QUALITE'!H53=1,"")))</f>
        <v>0</v>
      </c>
      <c r="B169" s="314" t="b">
        <f>IF('6.QUALITE'!H53=0,'6.QUALITE'!B53,IF('6.QUALITE'!H53=0.3,'6.QUALITE'!B53,IF('6.QUALITE'!H53=1,"")))</f>
        <v>0</v>
      </c>
      <c r="C169" s="236"/>
      <c r="D169" s="236"/>
      <c r="E169" s="236"/>
      <c r="F169" s="236"/>
      <c r="G169" s="236"/>
    </row>
    <row r="170" spans="1:7" hidden="1" x14ac:dyDescent="0.25">
      <c r="A170" s="313"/>
      <c r="B170" s="314"/>
      <c r="C170" s="236"/>
      <c r="D170" s="236"/>
      <c r="E170" s="236"/>
      <c r="F170" s="236"/>
      <c r="G170" s="236"/>
    </row>
    <row r="171" spans="1:7" hidden="1" x14ac:dyDescent="0.25">
      <c r="A171" s="314" t="b">
        <v>0</v>
      </c>
      <c r="B171" s="314" t="b">
        <v>0</v>
      </c>
      <c r="C171" s="236"/>
      <c r="D171" s="236"/>
      <c r="E171" s="236"/>
      <c r="F171" s="236"/>
      <c r="G171" s="236"/>
    </row>
    <row r="172" spans="1:7" x14ac:dyDescent="0.25">
      <c r="B172" s="221"/>
      <c r="F172" s="203"/>
    </row>
    <row r="173" spans="1:7" x14ac:dyDescent="0.25">
      <c r="B173" s="221"/>
      <c r="F173" s="203"/>
    </row>
    <row r="174" spans="1:7" x14ac:dyDescent="0.25">
      <c r="B174" s="221"/>
      <c r="F174" s="203"/>
    </row>
    <row r="175" spans="1:7" x14ac:dyDescent="0.25">
      <c r="B175" s="221"/>
      <c r="F175" s="203"/>
    </row>
    <row r="176" spans="1:7" x14ac:dyDescent="0.25">
      <c r="B176" s="221"/>
      <c r="F176" s="203"/>
    </row>
    <row r="177" spans="2:6" x14ac:dyDescent="0.25">
      <c r="B177" s="221"/>
      <c r="F177" s="203"/>
    </row>
    <row r="178" spans="2:6" x14ac:dyDescent="0.25">
      <c r="B178" s="221"/>
      <c r="F178" s="203"/>
    </row>
    <row r="179" spans="2:6" x14ac:dyDescent="0.25">
      <c r="B179" s="221"/>
      <c r="F179" s="203"/>
    </row>
    <row r="180" spans="2:6" x14ac:dyDescent="0.25">
      <c r="B180" s="221"/>
      <c r="F180" s="203"/>
    </row>
    <row r="181" spans="2:6" x14ac:dyDescent="0.25">
      <c r="B181" s="221"/>
      <c r="F181" s="203"/>
    </row>
    <row r="182" spans="2:6" x14ac:dyDescent="0.25">
      <c r="B182" s="221"/>
      <c r="F182" s="203"/>
    </row>
    <row r="183" spans="2:6" x14ac:dyDescent="0.25">
      <c r="B183" s="221"/>
      <c r="F183" s="203"/>
    </row>
    <row r="184" spans="2:6" x14ac:dyDescent="0.25">
      <c r="B184" s="221"/>
      <c r="F184" s="203"/>
    </row>
    <row r="185" spans="2:6" x14ac:dyDescent="0.25">
      <c r="B185" s="221"/>
      <c r="F185" s="203"/>
    </row>
    <row r="186" spans="2:6" x14ac:dyDescent="0.25">
      <c r="B186" s="221"/>
      <c r="F186" s="203"/>
    </row>
    <row r="187" spans="2:6" x14ac:dyDescent="0.25">
      <c r="B187" s="221"/>
      <c r="F187" s="203"/>
    </row>
    <row r="188" spans="2:6" x14ac:dyDescent="0.25">
      <c r="B188" s="221"/>
      <c r="F188" s="203"/>
    </row>
    <row r="189" spans="2:6" x14ac:dyDescent="0.25">
      <c r="B189" s="221"/>
      <c r="F189" s="203"/>
    </row>
    <row r="190" spans="2:6" x14ac:dyDescent="0.25">
      <c r="B190" s="221"/>
      <c r="F190" s="203"/>
    </row>
    <row r="191" spans="2:6" x14ac:dyDescent="0.25">
      <c r="B191" s="221"/>
      <c r="F191" s="203"/>
    </row>
    <row r="192" spans="2:6" x14ac:dyDescent="0.25">
      <c r="B192" s="221"/>
      <c r="F192" s="203"/>
    </row>
    <row r="193" spans="2:6" x14ac:dyDescent="0.25">
      <c r="B193" s="221"/>
      <c r="F193" s="203"/>
    </row>
    <row r="194" spans="2:6" x14ac:dyDescent="0.25">
      <c r="B194" s="221"/>
      <c r="F194" s="203"/>
    </row>
    <row r="195" spans="2:6" x14ac:dyDescent="0.25">
      <c r="B195" s="221"/>
      <c r="F195" s="203"/>
    </row>
    <row r="196" spans="2:6" x14ac:dyDescent="0.25">
      <c r="B196" s="221"/>
      <c r="F196" s="203"/>
    </row>
    <row r="197" spans="2:6" x14ac:dyDescent="0.25">
      <c r="B197" s="221"/>
      <c r="F197" s="203"/>
    </row>
    <row r="198" spans="2:6" x14ac:dyDescent="0.25">
      <c r="B198" s="221"/>
      <c r="F198" s="203"/>
    </row>
    <row r="199" spans="2:6" x14ac:dyDescent="0.25">
      <c r="B199" s="221"/>
      <c r="F199" s="203"/>
    </row>
    <row r="200" spans="2:6" x14ac:dyDescent="0.25">
      <c r="B200" s="221"/>
      <c r="F200" s="203"/>
    </row>
    <row r="201" spans="2:6" x14ac:dyDescent="0.25">
      <c r="B201" s="221"/>
      <c r="F201" s="203"/>
    </row>
    <row r="202" spans="2:6" x14ac:dyDescent="0.25">
      <c r="B202" s="221"/>
      <c r="F202" s="203"/>
    </row>
    <row r="203" spans="2:6" x14ac:dyDescent="0.25">
      <c r="B203" s="221"/>
      <c r="F203" s="203"/>
    </row>
    <row r="204" spans="2:6" x14ac:dyDescent="0.25">
      <c r="B204" s="221"/>
      <c r="F204" s="203"/>
    </row>
    <row r="205" spans="2:6" x14ac:dyDescent="0.25">
      <c r="B205" s="221"/>
      <c r="F205" s="203"/>
    </row>
    <row r="206" spans="2:6" x14ac:dyDescent="0.25">
      <c r="B206" s="221"/>
      <c r="F206" s="203"/>
    </row>
    <row r="207" spans="2:6" x14ac:dyDescent="0.25">
      <c r="B207" s="221"/>
      <c r="F207" s="203"/>
    </row>
    <row r="208" spans="2:6" x14ac:dyDescent="0.25">
      <c r="B208" s="221"/>
      <c r="F208" s="203"/>
    </row>
    <row r="209" spans="2:6" x14ac:dyDescent="0.25">
      <c r="B209" s="221"/>
      <c r="F209" s="203"/>
    </row>
    <row r="210" spans="2:6" x14ac:dyDescent="0.25">
      <c r="B210" s="221"/>
      <c r="F210" s="203"/>
    </row>
    <row r="211" spans="2:6" x14ac:dyDescent="0.25">
      <c r="B211" s="221"/>
      <c r="F211" s="203"/>
    </row>
    <row r="212" spans="2:6" x14ac:dyDescent="0.25">
      <c r="B212" s="221"/>
      <c r="F212" s="203"/>
    </row>
    <row r="213" spans="2:6" x14ac:dyDescent="0.25">
      <c r="B213" s="221"/>
      <c r="F213" s="203"/>
    </row>
    <row r="214" spans="2:6" x14ac:dyDescent="0.25">
      <c r="B214" s="221"/>
      <c r="F214" s="203"/>
    </row>
    <row r="215" spans="2:6" x14ac:dyDescent="0.25">
      <c r="B215" s="221"/>
      <c r="F215" s="203"/>
    </row>
    <row r="216" spans="2:6" x14ac:dyDescent="0.25">
      <c r="B216" s="221"/>
      <c r="F216" s="203"/>
    </row>
    <row r="217" spans="2:6" x14ac:dyDescent="0.25">
      <c r="B217" s="221"/>
      <c r="F217" s="203"/>
    </row>
    <row r="218" spans="2:6" x14ac:dyDescent="0.25">
      <c r="B218" s="221"/>
      <c r="F218" s="203"/>
    </row>
    <row r="219" spans="2:6" x14ac:dyDescent="0.25">
      <c r="B219" s="221"/>
      <c r="F219" s="203"/>
    </row>
    <row r="220" spans="2:6" x14ac:dyDescent="0.25">
      <c r="B220" s="221"/>
      <c r="F220" s="203"/>
    </row>
    <row r="221" spans="2:6" x14ac:dyDescent="0.25">
      <c r="B221" s="221"/>
      <c r="F221" s="203"/>
    </row>
    <row r="222" spans="2:6" x14ac:dyDescent="0.25">
      <c r="B222" s="221"/>
      <c r="F222" s="203"/>
    </row>
    <row r="223" spans="2:6" x14ac:dyDescent="0.25">
      <c r="B223" s="221"/>
      <c r="F223" s="203"/>
    </row>
    <row r="224" spans="2:6" x14ac:dyDescent="0.25">
      <c r="B224" s="221"/>
      <c r="F224" s="203"/>
    </row>
    <row r="225" spans="2:6" x14ac:dyDescent="0.25">
      <c r="B225" s="221"/>
      <c r="F225" s="203"/>
    </row>
    <row r="226" spans="2:6" x14ac:dyDescent="0.25">
      <c r="B226" s="221"/>
      <c r="F226" s="203"/>
    </row>
    <row r="227" spans="2:6" x14ac:dyDescent="0.25">
      <c r="B227" s="221"/>
      <c r="F227" s="203"/>
    </row>
    <row r="228" spans="2:6" x14ac:dyDescent="0.25">
      <c r="B228" s="221"/>
      <c r="F228" s="203"/>
    </row>
    <row r="229" spans="2:6" x14ac:dyDescent="0.25">
      <c r="B229" s="221"/>
      <c r="F229" s="203"/>
    </row>
    <row r="230" spans="2:6" x14ac:dyDescent="0.25">
      <c r="B230" s="221"/>
      <c r="F230" s="203"/>
    </row>
    <row r="231" spans="2:6" x14ac:dyDescent="0.25">
      <c r="B231" s="221"/>
      <c r="F231" s="203"/>
    </row>
    <row r="232" spans="2:6" x14ac:dyDescent="0.25">
      <c r="B232" s="221"/>
      <c r="F232" s="203"/>
    </row>
    <row r="233" spans="2:6" x14ac:dyDescent="0.25">
      <c r="B233" s="221"/>
      <c r="F233" s="203"/>
    </row>
    <row r="234" spans="2:6" x14ac:dyDescent="0.25">
      <c r="B234" s="221"/>
      <c r="F234" s="203"/>
    </row>
    <row r="235" spans="2:6" x14ac:dyDescent="0.25">
      <c r="B235" s="221"/>
      <c r="F235" s="203"/>
    </row>
    <row r="236" spans="2:6" x14ac:dyDescent="0.25">
      <c r="B236" s="221"/>
      <c r="F236" s="203"/>
    </row>
    <row r="237" spans="2:6" x14ac:dyDescent="0.25">
      <c r="B237" s="221"/>
      <c r="F237" s="203"/>
    </row>
    <row r="238" spans="2:6" x14ac:dyDescent="0.25">
      <c r="B238" s="221"/>
      <c r="F238" s="203"/>
    </row>
    <row r="239" spans="2:6" x14ac:dyDescent="0.25">
      <c r="B239" s="221"/>
      <c r="F239" s="203"/>
    </row>
    <row r="240" spans="2:6" x14ac:dyDescent="0.25">
      <c r="B240" s="221"/>
      <c r="F240" s="203"/>
    </row>
    <row r="241" spans="2:6" x14ac:dyDescent="0.25">
      <c r="B241" s="221"/>
      <c r="F241" s="203"/>
    </row>
    <row r="242" spans="2:6" x14ac:dyDescent="0.25">
      <c r="B242" s="221"/>
      <c r="F242" s="203"/>
    </row>
    <row r="243" spans="2:6" x14ac:dyDescent="0.25">
      <c r="B243" s="221"/>
      <c r="F243" s="203"/>
    </row>
    <row r="244" spans="2:6" x14ac:dyDescent="0.25">
      <c r="B244" s="221"/>
      <c r="F244" s="203"/>
    </row>
    <row r="245" spans="2:6" x14ac:dyDescent="0.25">
      <c r="B245" s="221"/>
      <c r="F245" s="203"/>
    </row>
    <row r="246" spans="2:6" x14ac:dyDescent="0.25">
      <c r="B246" s="221"/>
      <c r="F246" s="203"/>
    </row>
    <row r="247" spans="2:6" x14ac:dyDescent="0.25">
      <c r="B247" s="221"/>
      <c r="F247" s="203"/>
    </row>
    <row r="248" spans="2:6" x14ac:dyDescent="0.25">
      <c r="B248" s="221"/>
      <c r="F248" s="203"/>
    </row>
    <row r="249" spans="2:6" x14ac:dyDescent="0.25">
      <c r="B249" s="221"/>
      <c r="F249" s="203"/>
    </row>
    <row r="250" spans="2:6" x14ac:dyDescent="0.25">
      <c r="B250" s="221"/>
      <c r="F250" s="203"/>
    </row>
    <row r="251" spans="2:6" x14ac:dyDescent="0.25">
      <c r="B251" s="221"/>
      <c r="F251" s="203"/>
    </row>
    <row r="252" spans="2:6" x14ac:dyDescent="0.25">
      <c r="B252" s="221"/>
      <c r="F252" s="203"/>
    </row>
    <row r="253" spans="2:6" x14ac:dyDescent="0.25">
      <c r="B253" s="221"/>
      <c r="F253" s="203"/>
    </row>
    <row r="254" spans="2:6" x14ac:dyDescent="0.25">
      <c r="B254" s="221"/>
      <c r="F254" s="203"/>
    </row>
    <row r="255" spans="2:6" x14ac:dyDescent="0.25">
      <c r="B255" s="221"/>
      <c r="F255" s="203"/>
    </row>
    <row r="256" spans="2:6" x14ac:dyDescent="0.25">
      <c r="B256" s="221"/>
      <c r="F256" s="203"/>
    </row>
    <row r="257" spans="2:6" x14ac:dyDescent="0.25">
      <c r="B257" s="221"/>
      <c r="F257" s="203"/>
    </row>
    <row r="258" spans="2:6" x14ac:dyDescent="0.25">
      <c r="B258" s="221"/>
      <c r="F258" s="203"/>
    </row>
    <row r="259" spans="2:6" x14ac:dyDescent="0.25">
      <c r="B259" s="221"/>
      <c r="F259" s="203"/>
    </row>
    <row r="260" spans="2:6" x14ac:dyDescent="0.25">
      <c r="B260" s="221"/>
      <c r="F260" s="203"/>
    </row>
    <row r="261" spans="2:6" x14ac:dyDescent="0.25">
      <c r="B261" s="221"/>
      <c r="F261" s="203"/>
    </row>
    <row r="262" spans="2:6" x14ac:dyDescent="0.25">
      <c r="B262" s="221"/>
      <c r="F262" s="203"/>
    </row>
    <row r="263" spans="2:6" x14ac:dyDescent="0.25">
      <c r="B263" s="221"/>
      <c r="F263" s="203"/>
    </row>
    <row r="264" spans="2:6" x14ac:dyDescent="0.25">
      <c r="B264" s="221"/>
      <c r="F264" s="203"/>
    </row>
    <row r="265" spans="2:6" x14ac:dyDescent="0.25">
      <c r="B265" s="221"/>
      <c r="F265" s="203"/>
    </row>
    <row r="266" spans="2:6" x14ac:dyDescent="0.25">
      <c r="B266" s="221"/>
      <c r="F266" s="203"/>
    </row>
    <row r="267" spans="2:6" x14ac:dyDescent="0.25">
      <c r="B267" s="221"/>
      <c r="F267" s="203"/>
    </row>
    <row r="268" spans="2:6" x14ac:dyDescent="0.25">
      <c r="B268" s="221"/>
      <c r="F268" s="203"/>
    </row>
    <row r="269" spans="2:6" x14ac:dyDescent="0.25">
      <c r="B269" s="221"/>
      <c r="F269" s="203"/>
    </row>
    <row r="270" spans="2:6" x14ac:dyDescent="0.25">
      <c r="B270" s="221"/>
      <c r="F270" s="203"/>
    </row>
    <row r="271" spans="2:6" x14ac:dyDescent="0.25">
      <c r="B271" s="221"/>
      <c r="F271" s="203"/>
    </row>
    <row r="272" spans="2:6" x14ac:dyDescent="0.25">
      <c r="B272" s="221"/>
      <c r="F272" s="203"/>
    </row>
    <row r="273" spans="2:6" x14ac:dyDescent="0.25">
      <c r="B273" s="221"/>
      <c r="F273" s="203"/>
    </row>
    <row r="274" spans="2:6" x14ac:dyDescent="0.25">
      <c r="B274" s="221"/>
      <c r="F274" s="203"/>
    </row>
    <row r="275" spans="2:6" x14ac:dyDescent="0.25">
      <c r="B275" s="221"/>
      <c r="F275" s="203"/>
    </row>
    <row r="276" spans="2:6" x14ac:dyDescent="0.25">
      <c r="B276" s="221"/>
      <c r="F276" s="203"/>
    </row>
    <row r="277" spans="2:6" x14ac:dyDescent="0.25">
      <c r="B277" s="221"/>
      <c r="F277" s="203"/>
    </row>
    <row r="278" spans="2:6" x14ac:dyDescent="0.25">
      <c r="B278" s="221"/>
      <c r="F278" s="203"/>
    </row>
    <row r="279" spans="2:6" x14ac:dyDescent="0.25">
      <c r="B279" s="221"/>
      <c r="F279" s="203"/>
    </row>
    <row r="280" spans="2:6" x14ac:dyDescent="0.25">
      <c r="B280" s="221"/>
      <c r="F280" s="203"/>
    </row>
    <row r="281" spans="2:6" x14ac:dyDescent="0.25">
      <c r="B281" s="221"/>
      <c r="F281" s="203"/>
    </row>
    <row r="282" spans="2:6" x14ac:dyDescent="0.25">
      <c r="B282" s="221"/>
      <c r="F282" s="203"/>
    </row>
    <row r="283" spans="2:6" x14ac:dyDescent="0.25">
      <c r="B283" s="221"/>
      <c r="F283" s="203"/>
    </row>
    <row r="284" spans="2:6" x14ac:dyDescent="0.25">
      <c r="B284" s="221"/>
      <c r="F284" s="203"/>
    </row>
    <row r="285" spans="2:6" x14ac:dyDescent="0.25">
      <c r="B285" s="221"/>
      <c r="F285" s="203"/>
    </row>
    <row r="286" spans="2:6" x14ac:dyDescent="0.25">
      <c r="B286" s="221"/>
      <c r="F286" s="203"/>
    </row>
    <row r="287" spans="2:6" x14ac:dyDescent="0.25">
      <c r="B287" s="221"/>
      <c r="F287" s="203"/>
    </row>
    <row r="288" spans="2:6" x14ac:dyDescent="0.25">
      <c r="B288" s="221"/>
      <c r="F288" s="203"/>
    </row>
    <row r="289" spans="2:6" x14ac:dyDescent="0.25">
      <c r="B289" s="221"/>
      <c r="F289" s="203"/>
    </row>
    <row r="290" spans="2:6" x14ac:dyDescent="0.25">
      <c r="B290" s="221"/>
      <c r="F290" s="203"/>
    </row>
    <row r="291" spans="2:6" x14ac:dyDescent="0.25">
      <c r="B291" s="221"/>
      <c r="F291" s="203"/>
    </row>
    <row r="292" spans="2:6" x14ac:dyDescent="0.25">
      <c r="B292" s="221"/>
      <c r="F292" s="203"/>
    </row>
    <row r="293" spans="2:6" x14ac:dyDescent="0.25">
      <c r="B293" s="221"/>
      <c r="F293" s="203"/>
    </row>
    <row r="294" spans="2:6" x14ac:dyDescent="0.25">
      <c r="B294" s="221"/>
      <c r="F294" s="203"/>
    </row>
    <row r="295" spans="2:6" x14ac:dyDescent="0.25">
      <c r="B295" s="221"/>
      <c r="F295" s="203"/>
    </row>
    <row r="296" spans="2:6" x14ac:dyDescent="0.25">
      <c r="B296" s="221"/>
      <c r="F296" s="203"/>
    </row>
    <row r="297" spans="2:6" x14ac:dyDescent="0.25">
      <c r="B297" s="221"/>
      <c r="F297" s="203"/>
    </row>
    <row r="298" spans="2:6" x14ac:dyDescent="0.25">
      <c r="B298" s="221"/>
      <c r="F298" s="203"/>
    </row>
    <row r="299" spans="2:6" x14ac:dyDescent="0.25">
      <c r="B299" s="221"/>
      <c r="F299" s="203"/>
    </row>
    <row r="300" spans="2:6" x14ac:dyDescent="0.25">
      <c r="B300" s="221"/>
      <c r="F300" s="203"/>
    </row>
    <row r="301" spans="2:6" x14ac:dyDescent="0.25">
      <c r="B301" s="221"/>
      <c r="F301" s="203"/>
    </row>
    <row r="302" spans="2:6" x14ac:dyDescent="0.25">
      <c r="B302" s="221"/>
      <c r="F302" s="203"/>
    </row>
    <row r="303" spans="2:6" x14ac:dyDescent="0.25">
      <c r="B303" s="221"/>
      <c r="F303" s="203"/>
    </row>
    <row r="304" spans="2:6" x14ac:dyDescent="0.25">
      <c r="B304" s="221"/>
      <c r="F304" s="203"/>
    </row>
    <row r="305" spans="2:6" x14ac:dyDescent="0.25">
      <c r="B305" s="221"/>
      <c r="F305" s="203"/>
    </row>
    <row r="306" spans="2:6" x14ac:dyDescent="0.25">
      <c r="B306" s="221"/>
      <c r="F306" s="203"/>
    </row>
    <row r="307" spans="2:6" x14ac:dyDescent="0.25">
      <c r="B307" s="221"/>
      <c r="F307" s="203"/>
    </row>
    <row r="308" spans="2:6" x14ac:dyDescent="0.25">
      <c r="B308" s="221"/>
      <c r="F308" s="203"/>
    </row>
    <row r="309" spans="2:6" x14ac:dyDescent="0.25">
      <c r="B309" s="221"/>
      <c r="F309" s="203"/>
    </row>
    <row r="310" spans="2:6" x14ac:dyDescent="0.25">
      <c r="B310" s="221"/>
      <c r="F310" s="203"/>
    </row>
    <row r="311" spans="2:6" x14ac:dyDescent="0.25">
      <c r="B311" s="221"/>
      <c r="F311" s="203"/>
    </row>
    <row r="312" spans="2:6" x14ac:dyDescent="0.25">
      <c r="B312" s="221"/>
      <c r="F312" s="203"/>
    </row>
    <row r="313" spans="2:6" x14ac:dyDescent="0.25">
      <c r="B313" s="221"/>
      <c r="F313" s="203"/>
    </row>
    <row r="314" spans="2:6" x14ac:dyDescent="0.25">
      <c r="B314" s="221"/>
      <c r="F314" s="203"/>
    </row>
    <row r="315" spans="2:6" x14ac:dyDescent="0.25">
      <c r="F315" s="203"/>
    </row>
    <row r="316" spans="2:6" x14ac:dyDescent="0.25">
      <c r="F316" s="203"/>
    </row>
    <row r="317" spans="2:6" x14ac:dyDescent="0.25">
      <c r="F317" s="203"/>
    </row>
    <row r="318" spans="2:6" x14ac:dyDescent="0.25">
      <c r="F318" s="203"/>
    </row>
    <row r="319" spans="2:6" x14ac:dyDescent="0.25">
      <c r="F319" s="203"/>
    </row>
    <row r="320" spans="2:6" x14ac:dyDescent="0.25">
      <c r="F320" s="203"/>
    </row>
    <row r="321" spans="6:6" x14ac:dyDescent="0.25">
      <c r="F321" s="203"/>
    </row>
    <row r="322" spans="6:6" x14ac:dyDescent="0.25">
      <c r="F322" s="203"/>
    </row>
    <row r="323" spans="6:6" x14ac:dyDescent="0.25">
      <c r="F323" s="203"/>
    </row>
    <row r="324" spans="6:6" x14ac:dyDescent="0.25">
      <c r="F324" s="203"/>
    </row>
    <row r="325" spans="6:6" x14ac:dyDescent="0.25">
      <c r="F325" s="203"/>
    </row>
    <row r="326" spans="6:6" x14ac:dyDescent="0.25">
      <c r="F326" s="203"/>
    </row>
    <row r="327" spans="6:6" x14ac:dyDescent="0.25">
      <c r="F327" s="203"/>
    </row>
    <row r="328" spans="6:6" x14ac:dyDescent="0.25">
      <c r="F328" s="203"/>
    </row>
    <row r="329" spans="6:6" x14ac:dyDescent="0.25">
      <c r="F329" s="203"/>
    </row>
    <row r="330" spans="6:6" x14ac:dyDescent="0.25">
      <c r="F330" s="203"/>
    </row>
    <row r="331" spans="6:6" x14ac:dyDescent="0.25">
      <c r="F331" s="203"/>
    </row>
    <row r="332" spans="6:6" x14ac:dyDescent="0.25">
      <c r="F332" s="203"/>
    </row>
    <row r="333" spans="6:6" x14ac:dyDescent="0.25">
      <c r="F333" s="203"/>
    </row>
    <row r="334" spans="6:6" x14ac:dyDescent="0.25">
      <c r="F334" s="203"/>
    </row>
    <row r="335" spans="6:6" x14ac:dyDescent="0.25">
      <c r="F335" s="203"/>
    </row>
    <row r="336" spans="6:6" x14ac:dyDescent="0.25">
      <c r="F336" s="203"/>
    </row>
    <row r="337" spans="6:6" x14ac:dyDescent="0.25">
      <c r="F337" s="203"/>
    </row>
    <row r="338" spans="6:6" x14ac:dyDescent="0.25">
      <c r="F338" s="203"/>
    </row>
    <row r="339" spans="6:6" x14ac:dyDescent="0.25">
      <c r="F339" s="203"/>
    </row>
    <row r="340" spans="6:6" x14ac:dyDescent="0.25">
      <c r="F340" s="203"/>
    </row>
    <row r="341" spans="6:6" x14ac:dyDescent="0.25">
      <c r="F341" s="203"/>
    </row>
    <row r="342" spans="6:6" x14ac:dyDescent="0.25">
      <c r="F342" s="203"/>
    </row>
    <row r="343" spans="6:6" x14ac:dyDescent="0.25">
      <c r="F343" s="203"/>
    </row>
    <row r="344" spans="6:6" x14ac:dyDescent="0.25">
      <c r="F344" s="203"/>
    </row>
    <row r="345" spans="6:6" x14ac:dyDescent="0.25">
      <c r="F345" s="203"/>
    </row>
    <row r="346" spans="6:6" x14ac:dyDescent="0.25">
      <c r="F346" s="203"/>
    </row>
    <row r="347" spans="6:6" x14ac:dyDescent="0.25">
      <c r="F347" s="203"/>
    </row>
    <row r="348" spans="6:6" x14ac:dyDescent="0.25">
      <c r="F348" s="203"/>
    </row>
    <row r="349" spans="6:6" x14ac:dyDescent="0.25">
      <c r="F349" s="203"/>
    </row>
    <row r="350" spans="6:6" x14ac:dyDescent="0.25">
      <c r="F350" s="203"/>
    </row>
    <row r="351" spans="6:6" x14ac:dyDescent="0.25">
      <c r="F351" s="203"/>
    </row>
    <row r="352" spans="6:6" x14ac:dyDescent="0.25">
      <c r="F352" s="203"/>
    </row>
    <row r="353" spans="6:6" x14ac:dyDescent="0.25">
      <c r="F353" s="203"/>
    </row>
    <row r="354" spans="6:6" x14ac:dyDescent="0.25">
      <c r="F354" s="203"/>
    </row>
    <row r="355" spans="6:6" x14ac:dyDescent="0.25">
      <c r="F355" s="203"/>
    </row>
    <row r="356" spans="6:6" x14ac:dyDescent="0.25">
      <c r="F356" s="203"/>
    </row>
    <row r="357" spans="6:6" x14ac:dyDescent="0.25">
      <c r="F357" s="203"/>
    </row>
    <row r="358" spans="6:6" x14ac:dyDescent="0.25">
      <c r="F358" s="203"/>
    </row>
    <row r="359" spans="6:6" x14ac:dyDescent="0.25">
      <c r="F359" s="203"/>
    </row>
    <row r="360" spans="6:6" x14ac:dyDescent="0.25">
      <c r="F360" s="203"/>
    </row>
    <row r="361" spans="6:6" x14ac:dyDescent="0.25">
      <c r="F361" s="203"/>
    </row>
    <row r="362" spans="6:6" x14ac:dyDescent="0.25">
      <c r="F362" s="203"/>
    </row>
    <row r="363" spans="6:6" x14ac:dyDescent="0.25">
      <c r="F363" s="203"/>
    </row>
    <row r="364" spans="6:6" x14ac:dyDescent="0.25">
      <c r="F364" s="203"/>
    </row>
    <row r="365" spans="6:6" x14ac:dyDescent="0.25">
      <c r="F365" s="203"/>
    </row>
    <row r="366" spans="6:6" x14ac:dyDescent="0.25">
      <c r="F366" s="203"/>
    </row>
    <row r="367" spans="6:6" x14ac:dyDescent="0.25">
      <c r="F367" s="203"/>
    </row>
    <row r="368" spans="6:6" x14ac:dyDescent="0.25">
      <c r="F368" s="203"/>
    </row>
    <row r="369" spans="6:6" x14ac:dyDescent="0.25">
      <c r="F369" s="203"/>
    </row>
    <row r="370" spans="6:6" x14ac:dyDescent="0.25">
      <c r="F370" s="203"/>
    </row>
    <row r="371" spans="6:6" x14ac:dyDescent="0.25">
      <c r="F371" s="203"/>
    </row>
    <row r="372" spans="6:6" x14ac:dyDescent="0.25">
      <c r="F372" s="203"/>
    </row>
    <row r="373" spans="6:6" x14ac:dyDescent="0.25">
      <c r="F373" s="203"/>
    </row>
    <row r="374" spans="6:6" x14ac:dyDescent="0.25">
      <c r="F374" s="203"/>
    </row>
    <row r="375" spans="6:6" x14ac:dyDescent="0.25">
      <c r="F375" s="203"/>
    </row>
    <row r="376" spans="6:6" x14ac:dyDescent="0.25">
      <c r="F376" s="203"/>
    </row>
    <row r="377" spans="6:6" x14ac:dyDescent="0.25">
      <c r="F377" s="203"/>
    </row>
    <row r="378" spans="6:6" x14ac:dyDescent="0.25">
      <c r="F378" s="203"/>
    </row>
    <row r="379" spans="6:6" x14ac:dyDescent="0.25">
      <c r="F379" s="203"/>
    </row>
    <row r="380" spans="6:6" x14ac:dyDescent="0.25">
      <c r="F380" s="203"/>
    </row>
    <row r="381" spans="6:6" x14ac:dyDescent="0.25">
      <c r="F381" s="203"/>
    </row>
    <row r="382" spans="6:6" x14ac:dyDescent="0.25">
      <c r="F382" s="203"/>
    </row>
    <row r="383" spans="6:6" x14ac:dyDescent="0.25">
      <c r="F383" s="203"/>
    </row>
    <row r="384" spans="6:6" x14ac:dyDescent="0.25">
      <c r="F384" s="203"/>
    </row>
    <row r="385" spans="6:6" x14ac:dyDescent="0.25">
      <c r="F385" s="203"/>
    </row>
    <row r="386" spans="6:6" x14ac:dyDescent="0.25">
      <c r="F386" s="203"/>
    </row>
    <row r="387" spans="6:6" x14ac:dyDescent="0.25">
      <c r="F387" s="203"/>
    </row>
    <row r="388" spans="6:6" x14ac:dyDescent="0.25">
      <c r="F388" s="203"/>
    </row>
    <row r="389" spans="6:6" x14ac:dyDescent="0.25">
      <c r="F389" s="203"/>
    </row>
    <row r="390" spans="6:6" x14ac:dyDescent="0.25">
      <c r="F390" s="203"/>
    </row>
    <row r="391" spans="6:6" x14ac:dyDescent="0.25">
      <c r="F391" s="203"/>
    </row>
    <row r="392" spans="6:6" x14ac:dyDescent="0.25">
      <c r="F392" s="203"/>
    </row>
    <row r="393" spans="6:6" x14ac:dyDescent="0.25">
      <c r="F393" s="203"/>
    </row>
    <row r="394" spans="6:6" x14ac:dyDescent="0.25">
      <c r="F394" s="203"/>
    </row>
    <row r="395" spans="6:6" x14ac:dyDescent="0.25">
      <c r="F395" s="203"/>
    </row>
    <row r="396" spans="6:6" x14ac:dyDescent="0.25">
      <c r="F396" s="203"/>
    </row>
    <row r="397" spans="6:6" x14ac:dyDescent="0.25">
      <c r="F397" s="203"/>
    </row>
    <row r="398" spans="6:6" x14ac:dyDescent="0.25">
      <c r="F398" s="203"/>
    </row>
    <row r="399" spans="6:6" x14ac:dyDescent="0.25">
      <c r="F399" s="203"/>
    </row>
    <row r="400" spans="6:6" x14ac:dyDescent="0.25">
      <c r="F400" s="203"/>
    </row>
    <row r="401" spans="6:6" x14ac:dyDescent="0.25">
      <c r="F401" s="203"/>
    </row>
    <row r="402" spans="6:6" x14ac:dyDescent="0.25">
      <c r="F402" s="203"/>
    </row>
    <row r="403" spans="6:6" x14ac:dyDescent="0.25">
      <c r="F403" s="203"/>
    </row>
    <row r="404" spans="6:6" x14ac:dyDescent="0.25">
      <c r="F404" s="203"/>
    </row>
    <row r="405" spans="6:6" x14ac:dyDescent="0.25">
      <c r="F405" s="203"/>
    </row>
    <row r="406" spans="6:6" x14ac:dyDescent="0.25">
      <c r="F406" s="203"/>
    </row>
    <row r="407" spans="6:6" x14ac:dyDescent="0.25">
      <c r="F407" s="203"/>
    </row>
    <row r="408" spans="6:6" x14ac:dyDescent="0.25">
      <c r="F408" s="203"/>
    </row>
    <row r="409" spans="6:6" x14ac:dyDescent="0.25">
      <c r="F409" s="203"/>
    </row>
    <row r="410" spans="6:6" x14ac:dyDescent="0.25">
      <c r="F410" s="203"/>
    </row>
    <row r="411" spans="6:6" x14ac:dyDescent="0.25">
      <c r="F411" s="203"/>
    </row>
    <row r="412" spans="6:6" x14ac:dyDescent="0.25">
      <c r="F412" s="203"/>
    </row>
    <row r="413" spans="6:6" x14ac:dyDescent="0.25">
      <c r="F413" s="203"/>
    </row>
    <row r="414" spans="6:6" x14ac:dyDescent="0.25">
      <c r="F414" s="203"/>
    </row>
    <row r="415" spans="6:6" x14ac:dyDescent="0.25">
      <c r="F415" s="203"/>
    </row>
    <row r="416" spans="6:6" x14ac:dyDescent="0.25">
      <c r="F416" s="203"/>
    </row>
    <row r="417" spans="6:6" x14ac:dyDescent="0.25">
      <c r="F417" s="203"/>
    </row>
    <row r="418" spans="6:6" x14ac:dyDescent="0.25">
      <c r="F418" s="203"/>
    </row>
    <row r="419" spans="6:6" x14ac:dyDescent="0.25">
      <c r="F419" s="203"/>
    </row>
    <row r="420" spans="6:6" x14ac:dyDescent="0.25">
      <c r="F420" s="203"/>
    </row>
    <row r="421" spans="6:6" x14ac:dyDescent="0.25">
      <c r="F421" s="203"/>
    </row>
    <row r="422" spans="6:6" x14ac:dyDescent="0.25">
      <c r="F422" s="203"/>
    </row>
    <row r="423" spans="6:6" x14ac:dyDescent="0.25">
      <c r="F423" s="203"/>
    </row>
    <row r="424" spans="6:6" x14ac:dyDescent="0.25">
      <c r="F424" s="203"/>
    </row>
    <row r="425" spans="6:6" x14ac:dyDescent="0.25">
      <c r="F425" s="203"/>
    </row>
    <row r="426" spans="6:6" x14ac:dyDescent="0.25">
      <c r="F426" s="203"/>
    </row>
    <row r="427" spans="6:6" x14ac:dyDescent="0.25">
      <c r="F427" s="203"/>
    </row>
    <row r="428" spans="6:6" x14ac:dyDescent="0.25">
      <c r="F428" s="203"/>
    </row>
    <row r="429" spans="6:6" x14ac:dyDescent="0.25">
      <c r="F429" s="203"/>
    </row>
    <row r="430" spans="6:6" x14ac:dyDescent="0.25">
      <c r="F430" s="203"/>
    </row>
    <row r="431" spans="6:6" x14ac:dyDescent="0.25">
      <c r="F431" s="203"/>
    </row>
    <row r="432" spans="6:6" x14ac:dyDescent="0.25">
      <c r="F432" s="203"/>
    </row>
    <row r="433" spans="6:6" x14ac:dyDescent="0.25">
      <c r="F433" s="203"/>
    </row>
    <row r="434" spans="6:6" x14ac:dyDescent="0.25">
      <c r="F434" s="203"/>
    </row>
    <row r="435" spans="6:6" x14ac:dyDescent="0.25">
      <c r="F435" s="203"/>
    </row>
    <row r="436" spans="6:6" x14ac:dyDescent="0.25">
      <c r="F436" s="203"/>
    </row>
    <row r="437" spans="6:6" x14ac:dyDescent="0.25">
      <c r="F437" s="203"/>
    </row>
    <row r="438" spans="6:6" x14ac:dyDescent="0.25">
      <c r="F438" s="203"/>
    </row>
    <row r="439" spans="6:6" x14ac:dyDescent="0.25">
      <c r="F439" s="203"/>
    </row>
    <row r="440" spans="6:6" x14ac:dyDescent="0.25">
      <c r="F440" s="203"/>
    </row>
    <row r="441" spans="6:6" x14ac:dyDescent="0.25">
      <c r="F441" s="203"/>
    </row>
    <row r="442" spans="6:6" x14ac:dyDescent="0.25">
      <c r="F442" s="203"/>
    </row>
    <row r="443" spans="6:6" x14ac:dyDescent="0.25">
      <c r="F443" s="203"/>
    </row>
    <row r="444" spans="6:6" x14ac:dyDescent="0.25">
      <c r="F444" s="203"/>
    </row>
    <row r="445" spans="6:6" x14ac:dyDescent="0.25">
      <c r="F445" s="203"/>
    </row>
    <row r="446" spans="6:6" x14ac:dyDescent="0.25">
      <c r="F446" s="203"/>
    </row>
    <row r="447" spans="6:6" x14ac:dyDescent="0.25">
      <c r="F447" s="203"/>
    </row>
    <row r="448" spans="6:6" x14ac:dyDescent="0.25">
      <c r="F448" s="203"/>
    </row>
    <row r="449" spans="6:6" x14ac:dyDescent="0.25">
      <c r="F449" s="203"/>
    </row>
    <row r="450" spans="6:6" x14ac:dyDescent="0.25">
      <c r="F450" s="203"/>
    </row>
    <row r="451" spans="6:6" x14ac:dyDescent="0.25">
      <c r="F451" s="203"/>
    </row>
    <row r="452" spans="6:6" x14ac:dyDescent="0.25">
      <c r="F452" s="203"/>
    </row>
    <row r="453" spans="6:6" x14ac:dyDescent="0.25">
      <c r="F453" s="203"/>
    </row>
    <row r="454" spans="6:6" x14ac:dyDescent="0.25">
      <c r="F454" s="203"/>
    </row>
    <row r="455" spans="6:6" x14ac:dyDescent="0.25">
      <c r="F455" s="203"/>
    </row>
    <row r="456" spans="6:6" x14ac:dyDescent="0.25">
      <c r="F456" s="203"/>
    </row>
    <row r="457" spans="6:6" x14ac:dyDescent="0.25">
      <c r="F457" s="203"/>
    </row>
    <row r="458" spans="6:6" x14ac:dyDescent="0.25">
      <c r="F458" s="203"/>
    </row>
  </sheetData>
  <sheetProtection formatCells="0" formatColumns="0" formatRows="0" insertColumns="0" insertRows="0" insertHyperlinks="0" deleteColumns="0" deleteRows="0" sort="0" autoFilter="0" pivotTables="0"/>
  <autoFilter ref="A6:G171" xr:uid="{00000000-0009-0000-0000-000009000000}">
    <filterColumn colId="0" showButton="0">
      <filters>
        <filter val="Q1.1"/>
        <filter val="Q1.10"/>
        <filter val="Q1.11"/>
        <filter val="Q1.12"/>
        <filter val="Q1.13"/>
        <filter val="Q1.14"/>
        <filter val="Q1.15"/>
        <filter val="Q1.16"/>
        <filter val="Q1.17"/>
        <filter val="Q1.18"/>
        <filter val="Q1.19"/>
        <filter val="Q1.20"/>
        <filter val="Q1.21"/>
        <filter val="Q1.22"/>
        <filter val="Q1.23"/>
        <filter val="Q1.24"/>
        <filter val="Q1.25"/>
        <filter val="Q1.26"/>
        <filter val="Q1.27"/>
        <filter val="Q1.28"/>
        <filter val="Q1.29"/>
        <filter val="Q1.3"/>
        <filter val="Q1.30"/>
        <filter val="Q1.31"/>
        <filter val="Q1.32"/>
        <filter val="Q1.33"/>
        <filter val="Q1.34"/>
        <filter val="Q1.35"/>
        <filter val="Q1.36"/>
        <filter val="Q1.37"/>
        <filter val="Q1.38"/>
        <filter val="Q1.39"/>
        <filter val="Q1.4"/>
        <filter val="Q1.40"/>
        <filter val="Q1.41"/>
        <filter val="Q1.42"/>
        <filter val="Q1.43"/>
        <filter val="Q1.44"/>
        <filter val="Q1.45"/>
        <filter val="Q1.46"/>
        <filter val="Q1.47"/>
        <filter val="Q1.48"/>
        <filter val="Q1.49"/>
        <filter val="Q1.5"/>
        <filter val="Q1.50"/>
        <filter val="Q1.51"/>
        <filter val="Q1.52"/>
        <filter val="Q1.53"/>
        <filter val="Q1.54"/>
        <filter val="Q1.55"/>
        <filter val="Q1.56"/>
        <filter val="Q1.57"/>
        <filter val="Q1.58"/>
        <filter val="Q1.59"/>
        <filter val="Q1.6"/>
        <filter val="Q1.60"/>
        <filter val="Q1.61"/>
        <filter val="Q1.62"/>
        <filter val="Q1.63"/>
        <filter val="Q1.65"/>
        <filter val="Q1.67"/>
        <filter val="Q1.68"/>
        <filter val="Q1.7"/>
        <filter val="Q1.8"/>
        <filter val="Q1.9"/>
        <filter val="Q2.1"/>
        <filter val="Q2.10"/>
        <filter val="Q2.11"/>
        <filter val="Q2.13"/>
        <filter val="Q2.14"/>
        <filter val="Q2.15"/>
        <filter val="Q2.16"/>
        <filter val="Q2.2"/>
        <filter val="Q2.3"/>
        <filter val="Q2.4"/>
        <filter val="Q2.5"/>
        <filter val="Q2.6"/>
        <filter val="Q2.7"/>
        <filter val="Q2.8"/>
        <filter val="Q2.9"/>
        <filter val="Q3.1"/>
        <filter val="Q3.10"/>
        <filter val="Q3.11"/>
        <filter val="Q3.12"/>
        <filter val="Q3.13"/>
        <filter val="Q3.14"/>
        <filter val="Q3.15"/>
        <filter val="Q3.16"/>
        <filter val="Q3.17"/>
        <filter val="Q3.18"/>
        <filter val="Q3.2"/>
        <filter val="Q3.3"/>
        <filter val="Q3.4"/>
        <filter val="Q3.5"/>
        <filter val="Q3.6"/>
        <filter val="Q3.7"/>
        <filter val="Q3.8"/>
        <filter val="Q3.9"/>
        <filter val="Q4.1"/>
        <filter val="Q4.10"/>
        <filter val="Q4.11"/>
        <filter val="Q4.12"/>
        <filter val="Q4.13"/>
        <filter val="Q4.14"/>
        <filter val="Q4.15"/>
        <filter val="Q4.16"/>
        <filter val="Q4.17"/>
        <filter val="Q4.18"/>
        <filter val="Q4.19"/>
        <filter val="Q4.2"/>
        <filter val="Q4.20"/>
        <filter val="Q4.3"/>
        <filter val="Q4.4"/>
        <filter val="Q4.5"/>
        <filter val="Q4.6"/>
        <filter val="Q4.7"/>
        <filter val="Q4.8"/>
        <filter val="Q4.9"/>
        <filter val="Q5.1"/>
        <filter val="Q5.10"/>
        <filter val="Q5.11"/>
        <filter val="Q5.12"/>
        <filter val="Q5.2"/>
        <filter val="Q5.3"/>
        <filter val="Q5.4"/>
        <filter val="Q5.6"/>
        <filter val="Q5.7"/>
        <filter val="Q5.8"/>
        <filter val="Q5.9"/>
        <filter val="Q6.1"/>
        <filter val="Q6.10"/>
        <filter val="Q6.11"/>
        <filter val="Q6.12"/>
        <filter val="Q6.13"/>
        <filter val="Q6.14"/>
        <filter val="Q6.15"/>
        <filter val="Q6.16"/>
        <filter val="Q6.17"/>
        <filter val="Q6.18"/>
        <filter val="Q6.19"/>
        <filter val="Q6.2"/>
        <filter val="Q6.20"/>
        <filter val="Q6.21"/>
        <filter val="Q6.22"/>
        <filter val="Q6.23"/>
        <filter val="Q6.24"/>
        <filter val="Q6.25"/>
        <filter val="Q6.26"/>
        <filter val="Q6.27"/>
        <filter val="Q6.28"/>
        <filter val="Q6.29"/>
        <filter val="Q6.3"/>
        <filter val="Q6.30"/>
        <filter val="Q6.31"/>
        <filter val="Q6.32"/>
        <filter val="Q6.33"/>
        <filter val="Q6.34"/>
        <filter val="Q6.4"/>
        <filter val="Q6.5"/>
        <filter val="Q6.6"/>
        <filter val="Q6.7"/>
        <filter val="Q6.8"/>
        <filter val="Q6.9"/>
      </filters>
    </filterColumn>
  </autoFilter>
  <mergeCells count="2">
    <mergeCell ref="A1:G1"/>
    <mergeCell ref="A6:B6"/>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Paramètres!$G$2:$G$4</xm:f>
          </x14:formula1>
          <xm:sqref>F169:F317 F15 F40:F46 F48 F51 F53 F59:F61 F63:F64 F68:F69 F72 F74 F80:F83 F92:F97 F109:F119 F122:F123 F126:F127 F131 F134:F135 F137 F139:F150 F155 F157 F159:F160 F162 F164:F165 F7:F11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
  <sheetViews>
    <sheetView workbookViewId="0">
      <selection activeCell="B9" sqref="B9"/>
    </sheetView>
  </sheetViews>
  <sheetFormatPr baseColWidth="10" defaultRowHeight="15" x14ac:dyDescent="0.25"/>
  <cols>
    <col min="1" max="1" width="13.7109375" customWidth="1"/>
    <col min="4" max="4" width="26.42578125" customWidth="1"/>
  </cols>
  <sheetData>
    <row r="1" spans="1:7" x14ac:dyDescent="0.25">
      <c r="A1" s="54" t="s">
        <v>95</v>
      </c>
      <c r="B1" s="55"/>
      <c r="D1" s="49" t="s">
        <v>114</v>
      </c>
      <c r="E1" s="50"/>
    </row>
    <row r="2" spans="1:7" x14ac:dyDescent="0.25">
      <c r="A2" s="22" t="s">
        <v>96</v>
      </c>
      <c r="B2" s="51">
        <v>1</v>
      </c>
      <c r="D2" s="22" t="s">
        <v>115</v>
      </c>
      <c r="E2" s="56"/>
      <c r="G2" t="s">
        <v>383</v>
      </c>
    </row>
    <row r="3" spans="1:7" x14ac:dyDescent="0.25">
      <c r="A3" s="22" t="s">
        <v>97</v>
      </c>
      <c r="B3" s="51">
        <v>0</v>
      </c>
      <c r="D3" s="22" t="s">
        <v>116</v>
      </c>
      <c r="E3" s="57"/>
      <c r="G3" t="s">
        <v>385</v>
      </c>
    </row>
    <row r="4" spans="1:7" x14ac:dyDescent="0.25">
      <c r="A4" s="22" t="s">
        <v>98</v>
      </c>
      <c r="B4" s="51">
        <v>0.3</v>
      </c>
      <c r="D4" s="52" t="s">
        <v>117</v>
      </c>
      <c r="E4" s="58"/>
      <c r="G4" t="s">
        <v>386</v>
      </c>
    </row>
    <row r="5" spans="1:7" x14ac:dyDescent="0.25">
      <c r="A5" s="52" t="s">
        <v>389</v>
      </c>
      <c r="B5" s="53"/>
      <c r="D5" s="17"/>
      <c r="E5" s="17"/>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3:H12"/>
  <sheetViews>
    <sheetView workbookViewId="0">
      <selection activeCell="D5" sqref="D5"/>
    </sheetView>
  </sheetViews>
  <sheetFormatPr baseColWidth="10" defaultRowHeight="15" x14ac:dyDescent="0.25"/>
  <sheetData>
    <row r="3" spans="1:8" x14ac:dyDescent="0.25">
      <c r="A3" t="s">
        <v>145</v>
      </c>
      <c r="C3" s="62" t="s">
        <v>75</v>
      </c>
      <c r="D3" s="62" t="s">
        <v>145</v>
      </c>
      <c r="F3" s="62" t="s">
        <v>75</v>
      </c>
      <c r="H3" s="62" t="s">
        <v>75</v>
      </c>
    </row>
    <row r="4" spans="1:8" x14ac:dyDescent="0.25">
      <c r="A4" t="s">
        <v>74</v>
      </c>
      <c r="C4" t="s">
        <v>74</v>
      </c>
      <c r="D4" t="s">
        <v>74</v>
      </c>
      <c r="F4" t="s">
        <v>74</v>
      </c>
      <c r="H4" t="s">
        <v>74</v>
      </c>
    </row>
    <row r="5" spans="1:8" x14ac:dyDescent="0.25">
      <c r="A5" t="s">
        <v>146</v>
      </c>
      <c r="D5" s="62" t="s">
        <v>146</v>
      </c>
      <c r="F5" t="s">
        <v>79</v>
      </c>
      <c r="H5" t="s">
        <v>73</v>
      </c>
    </row>
    <row r="6" spans="1:8" x14ac:dyDescent="0.25">
      <c r="A6" t="s">
        <v>73</v>
      </c>
    </row>
    <row r="8" spans="1:8" x14ac:dyDescent="0.25">
      <c r="F8" s="62"/>
    </row>
    <row r="9" spans="1:8" x14ac:dyDescent="0.25">
      <c r="A9" s="62" t="s">
        <v>145</v>
      </c>
    </row>
    <row r="10" spans="1:8" x14ac:dyDescent="0.25">
      <c r="A10" s="62" t="s">
        <v>74</v>
      </c>
    </row>
    <row r="11" spans="1:8" x14ac:dyDescent="0.25">
      <c r="A11" s="62" t="s">
        <v>146</v>
      </c>
    </row>
    <row r="12" spans="1:8" x14ac:dyDescent="0.25">
      <c r="A12" s="62" t="s">
        <v>389</v>
      </c>
    </row>
  </sheetData>
  <customSheetViews>
    <customSheetView guid="{5FCB75E8-FAB0-4885-B728-5FAC8FD7CBBF}">
      <selection activeCell="C4" sqref="C4"/>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BK686"/>
  <sheetViews>
    <sheetView showGridLines="0" zoomScale="90" zoomScaleNormal="90" workbookViewId="0">
      <pane ySplit="1" topLeftCell="A2" activePane="bottomLeft" state="frozen"/>
      <selection pane="bottomLeft" activeCell="B9" sqref="B9"/>
    </sheetView>
  </sheetViews>
  <sheetFormatPr baseColWidth="10" defaultRowHeight="15" x14ac:dyDescent="0.25"/>
  <cols>
    <col min="1" max="1" width="11.42578125" style="1"/>
    <col min="2" max="2" width="110" style="39" customWidth="1"/>
    <col min="3" max="3" width="20.7109375" style="29" customWidth="1"/>
    <col min="4" max="4" width="42" style="41" hidden="1" customWidth="1"/>
    <col min="5" max="5" width="29.85546875" style="41" hidden="1" customWidth="1"/>
    <col min="6" max="6" width="37.28515625" style="42" hidden="1" customWidth="1"/>
    <col min="7" max="7" width="41.140625" style="363" customWidth="1"/>
    <col min="8" max="8" width="12.5703125" style="28" hidden="1" customWidth="1"/>
    <col min="9" max="9" width="0.140625" style="59" hidden="1" customWidth="1"/>
    <col min="10" max="10" width="20.7109375" hidden="1" customWidth="1"/>
    <col min="11" max="11" width="33.5703125" hidden="1" customWidth="1"/>
    <col min="12" max="12" width="48.5703125" hidden="1" customWidth="1"/>
  </cols>
  <sheetData>
    <row r="1" spans="1:56" s="16" customFormat="1" ht="41.25" customHeight="1" x14ac:dyDescent="0.25">
      <c r="A1" s="189"/>
      <c r="B1" s="389" t="s">
        <v>105</v>
      </c>
      <c r="C1" s="331" t="s">
        <v>90</v>
      </c>
      <c r="D1" s="390"/>
      <c r="E1" s="391"/>
      <c r="F1" s="392" t="s">
        <v>121</v>
      </c>
      <c r="G1" s="321" t="s">
        <v>341</v>
      </c>
      <c r="H1" s="44"/>
      <c r="I1" s="167" t="s">
        <v>99</v>
      </c>
      <c r="J1" s="168" t="s">
        <v>106</v>
      </c>
      <c r="K1" s="168" t="s">
        <v>100</v>
      </c>
      <c r="L1" s="23"/>
      <c r="M1" s="66"/>
      <c r="N1" s="66"/>
      <c r="O1" s="66"/>
      <c r="P1" s="66"/>
      <c r="Q1" s="66"/>
      <c r="R1" s="66"/>
      <c r="S1" s="66"/>
      <c r="T1" s="66"/>
      <c r="U1" s="66"/>
      <c r="V1" s="66"/>
      <c r="W1" s="66"/>
      <c r="X1" s="66"/>
      <c r="Y1" s="66"/>
      <c r="Z1" s="66"/>
      <c r="AA1" s="66"/>
      <c r="AB1" s="66"/>
      <c r="AC1" s="66"/>
      <c r="AD1" s="66"/>
      <c r="AE1" s="66"/>
      <c r="AF1" s="66"/>
      <c r="AG1" s="66"/>
      <c r="AH1" s="66"/>
      <c r="AI1" s="23"/>
      <c r="AJ1" s="23"/>
      <c r="AK1" s="23"/>
      <c r="AL1" s="23"/>
      <c r="AM1" s="23"/>
      <c r="AN1" s="23"/>
      <c r="AO1" s="23"/>
      <c r="AP1" s="23"/>
      <c r="AQ1" s="23"/>
      <c r="AR1" s="23"/>
      <c r="AS1" s="23"/>
      <c r="AT1" s="23"/>
      <c r="AU1" s="23"/>
      <c r="AV1" s="23"/>
      <c r="AW1" s="23"/>
      <c r="AX1" s="23"/>
      <c r="AY1" s="23"/>
      <c r="AZ1" s="23"/>
      <c r="BA1" s="23"/>
      <c r="BB1" s="23"/>
      <c r="BC1" s="23"/>
      <c r="BD1" s="23"/>
    </row>
    <row r="2" spans="1:56" s="18" customFormat="1" ht="18.75" x14ac:dyDescent="0.25">
      <c r="A2" s="97"/>
      <c r="B2" s="320" t="s">
        <v>382</v>
      </c>
      <c r="C2" s="96"/>
      <c r="D2" s="96"/>
      <c r="E2" s="96"/>
      <c r="F2" s="96"/>
      <c r="G2" s="96"/>
      <c r="H2" s="135"/>
      <c r="I2" s="136"/>
      <c r="J2" s="137"/>
      <c r="K2" s="137"/>
      <c r="L2" s="137"/>
      <c r="M2" s="67"/>
      <c r="N2" s="67"/>
      <c r="O2" s="67"/>
      <c r="P2" s="67"/>
      <c r="Q2" s="67"/>
      <c r="R2" s="67"/>
      <c r="S2" s="67"/>
      <c r="T2" s="67"/>
      <c r="U2" s="67"/>
      <c r="V2" s="67"/>
      <c r="W2" s="67"/>
      <c r="X2" s="67"/>
      <c r="Y2" s="67"/>
      <c r="Z2" s="67"/>
      <c r="AA2" s="67"/>
      <c r="AB2" s="67"/>
      <c r="AC2" s="67"/>
      <c r="AD2" s="67"/>
      <c r="AE2" s="67"/>
      <c r="AF2" s="25"/>
      <c r="AG2" s="25"/>
      <c r="AH2" s="25"/>
      <c r="AI2" s="25"/>
      <c r="AJ2" s="25"/>
      <c r="AK2" s="25"/>
      <c r="AL2" s="25"/>
      <c r="AM2" s="25"/>
      <c r="AN2" s="25"/>
      <c r="AO2" s="25"/>
      <c r="AP2" s="25"/>
      <c r="AQ2" s="25"/>
      <c r="AR2" s="25"/>
      <c r="AS2" s="25"/>
      <c r="AT2" s="25"/>
      <c r="AU2" s="25"/>
      <c r="AV2" s="25"/>
      <c r="AW2" s="25"/>
      <c r="AX2" s="25"/>
      <c r="AY2" s="25"/>
      <c r="AZ2" s="25"/>
      <c r="BA2" s="25"/>
      <c r="BB2" s="25"/>
      <c r="BC2" s="25"/>
      <c r="BD2" s="25"/>
    </row>
    <row r="3" spans="1:56" s="19" customFormat="1" x14ac:dyDescent="0.25">
      <c r="A3" s="343" t="s">
        <v>175</v>
      </c>
      <c r="B3" s="319" t="s">
        <v>365</v>
      </c>
      <c r="C3" s="112"/>
      <c r="D3" s="113" t="s">
        <v>10</v>
      </c>
      <c r="E3" s="123"/>
      <c r="F3" s="112"/>
      <c r="G3" s="147"/>
      <c r="H3" s="105"/>
      <c r="I3" s="83" t="str">
        <f>IF($C3="oui, totalement",0,IF($C3="non",1,IF($C3="oui, partiellement",0.3,IF($C3="pas systématiquement",0.3,IF($C3="oui",0,"NA")))))</f>
        <v>NA</v>
      </c>
      <c r="J3" s="103"/>
      <c r="K3" s="103">
        <v>1</v>
      </c>
      <c r="L3" s="103"/>
      <c r="M3" s="86"/>
      <c r="N3" s="86"/>
      <c r="O3" s="86"/>
      <c r="P3" s="86"/>
      <c r="Q3" s="86"/>
      <c r="R3" s="86"/>
      <c r="S3" s="86"/>
      <c r="T3" s="86"/>
      <c r="U3" s="86"/>
      <c r="V3" s="86"/>
      <c r="W3" s="86"/>
      <c r="X3" s="86"/>
      <c r="Y3" s="86"/>
      <c r="Z3" s="86"/>
      <c r="AA3" s="86"/>
      <c r="AB3" s="86"/>
      <c r="AC3" s="86"/>
      <c r="AD3" s="86"/>
      <c r="AE3" s="86"/>
      <c r="AF3" s="27"/>
      <c r="AG3" s="27"/>
      <c r="AH3" s="27"/>
      <c r="AI3" s="27"/>
      <c r="AJ3" s="27"/>
      <c r="AK3" s="27"/>
      <c r="AL3" s="27"/>
      <c r="AM3" s="27"/>
      <c r="AN3" s="27"/>
      <c r="AO3" s="27"/>
      <c r="AP3" s="27"/>
      <c r="AQ3" s="27"/>
      <c r="AR3" s="27"/>
      <c r="AS3" s="27"/>
      <c r="AT3" s="27"/>
      <c r="AU3" s="27"/>
      <c r="AV3" s="27"/>
      <c r="AW3" s="27"/>
      <c r="AX3" s="27"/>
      <c r="AY3" s="27"/>
      <c r="AZ3" s="27"/>
      <c r="BA3" s="27"/>
      <c r="BB3" s="27"/>
      <c r="BC3" s="27"/>
      <c r="BD3" s="27"/>
    </row>
    <row r="4" spans="1:56" s="19" customFormat="1" x14ac:dyDescent="0.25">
      <c r="A4" s="343" t="s">
        <v>176</v>
      </c>
      <c r="B4" s="147" t="s">
        <v>111</v>
      </c>
      <c r="C4" s="112"/>
      <c r="D4" s="113" t="s">
        <v>10</v>
      </c>
      <c r="E4" s="123"/>
      <c r="F4" s="112"/>
      <c r="G4" s="108" t="s">
        <v>405</v>
      </c>
      <c r="H4" s="105"/>
      <c r="I4" s="83"/>
      <c r="J4" s="103"/>
      <c r="K4" s="103"/>
      <c r="L4" s="103"/>
      <c r="M4" s="86"/>
      <c r="N4" s="86"/>
      <c r="O4" s="86"/>
      <c r="P4" s="86"/>
      <c r="Q4" s="86"/>
      <c r="R4" s="86"/>
      <c r="S4" s="86"/>
      <c r="T4" s="86"/>
      <c r="U4" s="86"/>
      <c r="V4" s="86"/>
      <c r="W4" s="86"/>
      <c r="X4" s="86"/>
      <c r="Y4" s="86"/>
      <c r="Z4" s="86"/>
      <c r="AA4" s="86"/>
      <c r="AB4" s="86"/>
      <c r="AC4" s="86"/>
      <c r="AD4" s="86"/>
      <c r="AE4" s="86"/>
      <c r="AF4" s="27"/>
      <c r="AG4" s="27"/>
      <c r="AH4" s="27"/>
      <c r="AI4" s="27"/>
      <c r="AJ4" s="27"/>
      <c r="AK4" s="27"/>
      <c r="AL4" s="27"/>
      <c r="AM4" s="27"/>
      <c r="AN4" s="27"/>
      <c r="AO4" s="27"/>
      <c r="AP4" s="27"/>
      <c r="AQ4" s="27"/>
      <c r="AR4" s="27"/>
      <c r="AS4" s="27"/>
      <c r="AT4" s="27"/>
      <c r="AU4" s="27"/>
      <c r="AV4" s="27"/>
      <c r="AW4" s="27"/>
      <c r="AX4" s="27"/>
      <c r="AY4" s="27"/>
      <c r="AZ4" s="27"/>
      <c r="BA4" s="27"/>
      <c r="BB4" s="27"/>
      <c r="BC4" s="27"/>
      <c r="BD4" s="27"/>
    </row>
    <row r="5" spans="1:56" s="19" customFormat="1" x14ac:dyDescent="0.25">
      <c r="A5" s="348"/>
      <c r="B5" s="169" t="s">
        <v>46</v>
      </c>
      <c r="C5" s="170"/>
      <c r="D5" s="171"/>
      <c r="E5" s="172"/>
      <c r="F5" s="170"/>
      <c r="G5" s="169"/>
      <c r="H5" s="105"/>
      <c r="I5" s="83"/>
      <c r="J5" s="103"/>
      <c r="K5" s="103"/>
      <c r="L5" s="103"/>
      <c r="M5" s="86"/>
      <c r="N5" s="86"/>
      <c r="O5" s="86"/>
      <c r="P5" s="86"/>
      <c r="Q5" s="86"/>
      <c r="R5" s="86"/>
      <c r="S5" s="86"/>
      <c r="T5" s="86"/>
      <c r="U5" s="86"/>
      <c r="V5" s="86"/>
      <c r="W5" s="86"/>
      <c r="X5" s="86"/>
      <c r="Y5" s="86"/>
      <c r="Z5" s="86"/>
      <c r="AA5" s="86"/>
      <c r="AB5" s="86"/>
      <c r="AC5" s="86"/>
      <c r="AD5" s="86"/>
      <c r="AE5" s="86"/>
      <c r="AF5" s="27"/>
      <c r="AG5" s="27"/>
      <c r="AH5" s="27"/>
      <c r="AI5" s="27"/>
      <c r="AJ5" s="27"/>
      <c r="AK5" s="27"/>
      <c r="AL5" s="27"/>
      <c r="AM5" s="27"/>
      <c r="AN5" s="27"/>
      <c r="AO5" s="27"/>
      <c r="AP5" s="27"/>
      <c r="AQ5" s="27"/>
      <c r="AR5" s="27"/>
      <c r="AS5" s="27"/>
      <c r="AT5" s="27"/>
      <c r="AU5" s="27"/>
      <c r="AV5" s="27"/>
      <c r="AW5" s="27"/>
      <c r="AX5" s="27"/>
      <c r="AY5" s="27"/>
      <c r="AZ5" s="27"/>
      <c r="BA5" s="27"/>
      <c r="BB5" s="27"/>
      <c r="BC5" s="27"/>
      <c r="BD5" s="27"/>
    </row>
    <row r="6" spans="1:56" s="19" customFormat="1" x14ac:dyDescent="0.25">
      <c r="A6" s="343" t="s">
        <v>177</v>
      </c>
      <c r="B6" s="148" t="s">
        <v>22</v>
      </c>
      <c r="C6" s="112"/>
      <c r="D6" s="113" t="s">
        <v>10</v>
      </c>
      <c r="E6" s="123"/>
      <c r="F6" s="112"/>
      <c r="G6" s="147"/>
      <c r="H6" s="105"/>
      <c r="I6" s="83" t="str">
        <f t="shared" ref="I6:I13" si="0">IF($C6="oui, totalement",1,IF($C6="non",0,IF($C6="oui, partiellement",0.3,IF($C6="pas systématiquement",0.3,IF($C6="oui",1,"NA")))))</f>
        <v>NA</v>
      </c>
      <c r="J6" s="103"/>
      <c r="K6" s="103">
        <v>1</v>
      </c>
      <c r="L6" s="103"/>
      <c r="M6" s="86"/>
      <c r="N6" s="86"/>
      <c r="O6" s="86"/>
      <c r="P6" s="86"/>
      <c r="Q6" s="86"/>
      <c r="R6" s="86"/>
      <c r="S6" s="86"/>
      <c r="T6" s="86"/>
      <c r="U6" s="86"/>
      <c r="V6" s="86"/>
      <c r="W6" s="86"/>
      <c r="X6" s="86"/>
      <c r="Y6" s="86"/>
      <c r="Z6" s="86"/>
      <c r="AA6" s="86"/>
      <c r="AB6" s="86"/>
      <c r="AC6" s="86"/>
      <c r="AD6" s="86"/>
      <c r="AE6" s="86"/>
      <c r="AF6" s="27"/>
      <c r="AG6" s="27"/>
      <c r="AH6" s="27"/>
      <c r="AI6" s="27"/>
      <c r="AJ6" s="27"/>
      <c r="AK6" s="27"/>
      <c r="AL6" s="27"/>
      <c r="AM6" s="27"/>
      <c r="AN6" s="27"/>
      <c r="AO6" s="27"/>
      <c r="AP6" s="27"/>
      <c r="AQ6" s="27"/>
      <c r="AR6" s="27"/>
      <c r="AS6" s="27"/>
      <c r="AT6" s="27"/>
      <c r="AU6" s="27"/>
      <c r="AV6" s="27"/>
      <c r="AW6" s="27"/>
      <c r="AX6" s="27"/>
      <c r="AY6" s="27"/>
      <c r="AZ6" s="27"/>
      <c r="BA6" s="27"/>
      <c r="BB6" s="27"/>
      <c r="BC6" s="27"/>
      <c r="BD6" s="27"/>
    </row>
    <row r="7" spans="1:56" s="19" customFormat="1" ht="16.5" customHeight="1" x14ac:dyDescent="0.25">
      <c r="A7" s="343" t="s">
        <v>178</v>
      </c>
      <c r="B7" s="148" t="s">
        <v>21</v>
      </c>
      <c r="C7" s="112"/>
      <c r="D7" s="113" t="s">
        <v>10</v>
      </c>
      <c r="E7" s="123"/>
      <c r="F7" s="112"/>
      <c r="G7" s="147"/>
      <c r="H7" s="105"/>
      <c r="I7" s="83" t="str">
        <f t="shared" si="0"/>
        <v>NA</v>
      </c>
      <c r="J7" s="103"/>
      <c r="K7" s="103">
        <v>1</v>
      </c>
      <c r="L7" s="103"/>
      <c r="M7" s="86"/>
      <c r="N7" s="86"/>
      <c r="O7" s="86"/>
      <c r="P7" s="86"/>
      <c r="Q7" s="86"/>
      <c r="R7" s="86"/>
      <c r="S7" s="86"/>
      <c r="T7" s="86"/>
      <c r="U7" s="86"/>
      <c r="V7" s="86"/>
      <c r="W7" s="86"/>
      <c r="X7" s="86"/>
      <c r="Y7" s="86"/>
      <c r="Z7" s="86"/>
      <c r="AA7" s="86"/>
      <c r="AB7" s="86"/>
      <c r="AC7" s="86"/>
      <c r="AD7" s="86"/>
      <c r="AE7" s="86"/>
      <c r="AF7" s="27"/>
      <c r="AG7" s="27"/>
      <c r="AH7" s="27"/>
      <c r="AI7" s="27"/>
      <c r="AJ7" s="27"/>
      <c r="AK7" s="27"/>
      <c r="AL7" s="27"/>
      <c r="AM7" s="27"/>
      <c r="AN7" s="27"/>
      <c r="AO7" s="27"/>
      <c r="AP7" s="27"/>
      <c r="AQ7" s="27"/>
      <c r="AR7" s="27"/>
      <c r="AS7" s="27"/>
      <c r="AT7" s="27"/>
      <c r="AU7" s="27"/>
      <c r="AV7" s="27"/>
      <c r="AW7" s="27"/>
      <c r="AX7" s="27"/>
      <c r="AY7" s="27"/>
      <c r="AZ7" s="27"/>
      <c r="BA7" s="27"/>
      <c r="BB7" s="27"/>
      <c r="BC7" s="27"/>
      <c r="BD7" s="27"/>
    </row>
    <row r="8" spans="1:56" s="85" customFormat="1" ht="30" x14ac:dyDescent="0.25">
      <c r="A8" s="343" t="s">
        <v>179</v>
      </c>
      <c r="B8" s="174" t="s">
        <v>392</v>
      </c>
      <c r="C8" s="112"/>
      <c r="D8" s="113"/>
      <c r="E8" s="123"/>
      <c r="F8" s="112"/>
      <c r="G8" s="353" t="s">
        <v>355</v>
      </c>
      <c r="H8" s="105"/>
      <c r="I8" s="83" t="str">
        <f t="shared" si="0"/>
        <v>NA</v>
      </c>
      <c r="J8" s="103"/>
      <c r="K8" s="103">
        <v>1</v>
      </c>
      <c r="L8" s="103"/>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c r="AN8" s="86"/>
      <c r="AO8" s="86"/>
      <c r="AP8" s="86"/>
      <c r="AQ8" s="86"/>
      <c r="AR8" s="86"/>
      <c r="AS8" s="86"/>
      <c r="AT8" s="86"/>
      <c r="AU8" s="86"/>
      <c r="AV8" s="86"/>
      <c r="AW8" s="86"/>
      <c r="AX8" s="86"/>
      <c r="AY8" s="86"/>
      <c r="AZ8" s="86"/>
      <c r="BA8" s="86"/>
      <c r="BB8" s="86"/>
      <c r="BC8" s="86"/>
      <c r="BD8" s="86"/>
    </row>
    <row r="9" spans="1:56" s="85" customFormat="1" ht="45" x14ac:dyDescent="0.25">
      <c r="A9" s="343" t="s">
        <v>180</v>
      </c>
      <c r="B9" s="174" t="s">
        <v>356</v>
      </c>
      <c r="C9" s="337"/>
      <c r="D9" s="113"/>
      <c r="E9" s="123"/>
      <c r="F9" s="112"/>
      <c r="G9" s="340" t="s">
        <v>459</v>
      </c>
      <c r="H9" s="105"/>
      <c r="I9" s="83" t="str">
        <f t="shared" si="0"/>
        <v>NA</v>
      </c>
      <c r="J9" s="103"/>
      <c r="K9" s="103">
        <v>1</v>
      </c>
      <c r="L9" s="103"/>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row>
    <row r="10" spans="1:56" s="85" customFormat="1" ht="30" x14ac:dyDescent="0.25">
      <c r="A10" s="343" t="s">
        <v>181</v>
      </c>
      <c r="B10" s="174" t="s">
        <v>361</v>
      </c>
      <c r="C10" s="337"/>
      <c r="D10" s="113"/>
      <c r="E10" s="123"/>
      <c r="F10" s="112"/>
      <c r="G10" s="340" t="s">
        <v>360</v>
      </c>
      <c r="H10" s="105"/>
      <c r="I10" s="83" t="str">
        <f>IF($C10="oui, totalement",1,IF($C10="non",0,IF($C10="oui, partiellement",0.3,IF($C10="pas systématiquement",0.3,IF($C10="oui",1,"NA")))))</f>
        <v>NA</v>
      </c>
      <c r="J10" s="103"/>
      <c r="K10" s="103" t="str">
        <f>IF($C10="oui, totalement",1,IF($C10="non",1,IF($C10="oui, partiellement",1,IF($C10="pas systématiquement",1,IF($C10="oui",1,"NA")))))</f>
        <v>NA</v>
      </c>
      <c r="L10" s="103"/>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c r="AX10" s="86"/>
      <c r="AY10" s="86"/>
      <c r="AZ10" s="86"/>
      <c r="BA10" s="86"/>
      <c r="BB10" s="86"/>
      <c r="BC10" s="86"/>
      <c r="BD10" s="86"/>
    </row>
    <row r="11" spans="1:56" s="19" customFormat="1" x14ac:dyDescent="0.25">
      <c r="A11" s="343" t="s">
        <v>182</v>
      </c>
      <c r="B11" s="147" t="s">
        <v>112</v>
      </c>
      <c r="C11" s="112"/>
      <c r="D11" s="165" t="s">
        <v>47</v>
      </c>
      <c r="E11" s="123"/>
      <c r="F11" s="124"/>
      <c r="G11" s="354"/>
      <c r="H11" s="105"/>
      <c r="I11" s="83" t="str">
        <f>IF($C11="oui, totalement",1,IF($C11="non",0,IF($C11="oui, partiellement",0.3,IF($C11="pas systématiquement",0,IF($C11="oui",1,"NA")))))</f>
        <v>NA</v>
      </c>
      <c r="J11" s="103"/>
      <c r="K11" s="103">
        <v>1</v>
      </c>
      <c r="L11" s="103"/>
      <c r="M11" s="86"/>
      <c r="N11" s="86"/>
      <c r="O11" s="86"/>
      <c r="P11" s="86"/>
      <c r="Q11" s="86"/>
      <c r="R11" s="86"/>
      <c r="S11" s="86"/>
      <c r="T11" s="86"/>
      <c r="U11" s="86"/>
      <c r="V11" s="86"/>
      <c r="W11" s="86"/>
      <c r="X11" s="86"/>
      <c r="Y11" s="86"/>
      <c r="Z11" s="86"/>
      <c r="AA11" s="86"/>
      <c r="AB11" s="86"/>
      <c r="AC11" s="86"/>
      <c r="AD11" s="86"/>
      <c r="AE11" s="86"/>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row>
    <row r="12" spans="1:56" s="19" customFormat="1" x14ac:dyDescent="0.25">
      <c r="A12" s="343" t="s">
        <v>183</v>
      </c>
      <c r="B12" s="147" t="s">
        <v>153</v>
      </c>
      <c r="C12" s="112"/>
      <c r="D12" s="165" t="s">
        <v>47</v>
      </c>
      <c r="E12" s="123"/>
      <c r="F12" s="124"/>
      <c r="G12" s="355"/>
      <c r="H12" s="105"/>
      <c r="I12" s="83" t="str">
        <f>IF($C12="oui, totalement",1,IF($C12="non",0,IF($C12="oui, partiellement",0.3,IF($C12="pas systématiquement",0,IF($C12="oui",1,"NA")))))</f>
        <v>NA</v>
      </c>
      <c r="J12" s="103"/>
      <c r="K12" s="103">
        <v>1</v>
      </c>
      <c r="L12" s="103"/>
      <c r="M12" s="86"/>
      <c r="N12" s="86"/>
      <c r="O12" s="86"/>
      <c r="P12" s="86"/>
      <c r="Q12" s="86"/>
      <c r="R12" s="86"/>
      <c r="S12" s="86"/>
      <c r="T12" s="86"/>
      <c r="U12" s="86"/>
      <c r="V12" s="86"/>
      <c r="W12" s="86"/>
      <c r="X12" s="86"/>
      <c r="Y12" s="86"/>
      <c r="Z12" s="86"/>
      <c r="AA12" s="86"/>
      <c r="AB12" s="86"/>
      <c r="AC12" s="86"/>
      <c r="AD12" s="86"/>
      <c r="AE12" s="86"/>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row>
    <row r="13" spans="1:56" s="19" customFormat="1" x14ac:dyDescent="0.25">
      <c r="A13" s="343" t="s">
        <v>184</v>
      </c>
      <c r="B13" s="153" t="s">
        <v>393</v>
      </c>
      <c r="C13" s="112"/>
      <c r="D13" s="113"/>
      <c r="E13" s="123"/>
      <c r="F13" s="112"/>
      <c r="G13" s="147"/>
      <c r="H13" s="105"/>
      <c r="I13" s="83" t="str">
        <f t="shared" si="0"/>
        <v>NA</v>
      </c>
      <c r="J13" s="103"/>
      <c r="K13" s="103">
        <v>1</v>
      </c>
      <c r="L13" s="103"/>
      <c r="M13" s="86"/>
      <c r="N13" s="86"/>
      <c r="O13" s="86"/>
      <c r="P13" s="86"/>
      <c r="Q13" s="86"/>
      <c r="R13" s="86"/>
      <c r="S13" s="86"/>
      <c r="T13" s="86"/>
      <c r="U13" s="86"/>
      <c r="V13" s="86"/>
      <c r="W13" s="86"/>
      <c r="X13" s="86"/>
      <c r="Y13" s="86"/>
      <c r="Z13" s="86"/>
      <c r="AA13" s="86"/>
      <c r="AB13" s="86"/>
      <c r="AC13" s="86"/>
      <c r="AD13" s="86"/>
      <c r="AE13" s="86"/>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row>
    <row r="14" spans="1:56" s="3" customFormat="1" ht="29.25" customHeight="1" x14ac:dyDescent="0.25">
      <c r="A14" s="343"/>
      <c r="B14" s="147"/>
      <c r="C14" s="112"/>
      <c r="D14" s="113"/>
      <c r="E14" s="123"/>
      <c r="F14" s="112"/>
      <c r="G14" s="147"/>
      <c r="H14" s="139"/>
      <c r="I14" s="140"/>
      <c r="J14" s="141" t="e">
        <f>SUM($I3:$I13)/SUMIF($I3:$I13,"&lt;&gt;NA",$K3:$K13)</f>
        <v>#DIV/0!</v>
      </c>
      <c r="K14" s="82">
        <f>SUM(K3:K13)</f>
        <v>8</v>
      </c>
      <c r="L14" s="103"/>
      <c r="M14" s="86"/>
      <c r="N14" s="86"/>
      <c r="O14" s="86"/>
      <c r="P14" s="86"/>
      <c r="Q14" s="86"/>
      <c r="R14" s="86"/>
      <c r="S14" s="86"/>
      <c r="T14" s="86"/>
      <c r="U14" s="86"/>
      <c r="V14" s="86"/>
      <c r="W14" s="86"/>
      <c r="X14" s="86"/>
      <c r="Y14" s="86"/>
      <c r="Z14" s="86"/>
      <c r="AA14" s="86"/>
      <c r="AB14" s="86"/>
      <c r="AC14" s="86"/>
      <c r="AD14" s="86"/>
      <c r="AE14" s="86"/>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row>
    <row r="15" spans="1:56" s="18" customFormat="1" ht="18.75" x14ac:dyDescent="0.25">
      <c r="A15" s="96"/>
      <c r="B15" s="320" t="s">
        <v>344</v>
      </c>
      <c r="C15" s="190"/>
      <c r="D15" s="96"/>
      <c r="E15" s="96"/>
      <c r="F15" s="96"/>
      <c r="G15" s="96"/>
      <c r="H15" s="135"/>
      <c r="I15" s="143"/>
      <c r="J15" s="166"/>
      <c r="K15" s="103"/>
      <c r="L15" s="138"/>
      <c r="M15" s="67"/>
      <c r="N15" s="67"/>
      <c r="O15" s="67"/>
      <c r="P15" s="67"/>
      <c r="Q15" s="67"/>
      <c r="R15" s="67"/>
      <c r="S15" s="67"/>
      <c r="T15" s="67"/>
      <c r="U15" s="67"/>
      <c r="V15" s="67"/>
      <c r="W15" s="67"/>
      <c r="X15" s="67"/>
      <c r="Y15" s="67"/>
      <c r="Z15" s="67"/>
      <c r="AA15" s="67"/>
      <c r="AB15" s="67"/>
      <c r="AC15" s="67"/>
      <c r="AD15" s="67"/>
      <c r="AE15" s="67"/>
      <c r="AF15" s="25"/>
      <c r="AG15" s="25"/>
      <c r="AH15" s="25"/>
      <c r="AI15" s="25"/>
      <c r="AJ15" s="25"/>
      <c r="AK15" s="25"/>
      <c r="AL15" s="25"/>
      <c r="AM15" s="25"/>
      <c r="AN15" s="25"/>
      <c r="AO15" s="25"/>
      <c r="AP15" s="25"/>
      <c r="AQ15" s="25"/>
      <c r="AR15" s="25"/>
      <c r="AS15" s="25"/>
      <c r="AT15" s="25"/>
      <c r="AU15" s="25"/>
      <c r="AV15" s="25"/>
      <c r="AW15" s="25"/>
      <c r="AX15" s="25"/>
      <c r="AY15" s="25"/>
      <c r="AZ15" s="25"/>
      <c r="BA15" s="25"/>
      <c r="BB15" s="25"/>
      <c r="BC15" s="25"/>
      <c r="BD15" s="25"/>
    </row>
    <row r="16" spans="1:56" s="19" customFormat="1" ht="32.25" customHeight="1" x14ac:dyDescent="0.25">
      <c r="A16" s="343" t="s">
        <v>185</v>
      </c>
      <c r="B16" s="147" t="s">
        <v>416</v>
      </c>
      <c r="C16" s="112"/>
      <c r="D16" s="113" t="s">
        <v>10</v>
      </c>
      <c r="E16" s="152"/>
      <c r="F16" s="112"/>
      <c r="G16" s="108" t="s">
        <v>362</v>
      </c>
      <c r="H16" s="124"/>
      <c r="I16" s="111" t="str">
        <f t="shared" ref="I16:I28" si="1">IF($C16="oui, totalement",1,IF($C16="non",0,IF($C16="oui, partiellement",0.3,IF($C16="pas systématiquement",0.3,IF($C16="oui",1,"NA")))))</f>
        <v>NA</v>
      </c>
      <c r="J16" s="121"/>
      <c r="K16" s="121">
        <v>1</v>
      </c>
      <c r="L16" s="121"/>
      <c r="M16" s="86"/>
      <c r="N16" s="86"/>
      <c r="O16" s="86"/>
      <c r="P16" s="86"/>
      <c r="Q16" s="86"/>
      <c r="R16" s="86"/>
      <c r="S16" s="86"/>
      <c r="T16" s="86"/>
      <c r="U16" s="86"/>
      <c r="V16" s="86"/>
      <c r="W16" s="86"/>
      <c r="X16" s="86"/>
      <c r="Y16" s="86"/>
      <c r="Z16" s="86"/>
      <c r="AA16" s="86"/>
      <c r="AB16" s="86"/>
      <c r="AC16" s="86"/>
      <c r="AD16" s="86"/>
      <c r="AE16" s="86"/>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row>
    <row r="17" spans="1:56" s="19" customFormat="1" x14ac:dyDescent="0.25">
      <c r="A17" s="343" t="s">
        <v>186</v>
      </c>
      <c r="B17" s="149" t="s">
        <v>366</v>
      </c>
      <c r="C17" s="112"/>
      <c r="D17" s="113" t="s">
        <v>10</v>
      </c>
      <c r="E17" s="123"/>
      <c r="F17" s="112"/>
      <c r="G17" s="356"/>
      <c r="H17" s="124"/>
      <c r="I17" s="111" t="str">
        <f t="shared" si="1"/>
        <v>NA</v>
      </c>
      <c r="J17" s="121"/>
      <c r="K17" s="121">
        <v>1</v>
      </c>
      <c r="L17" s="121"/>
      <c r="M17" s="86"/>
      <c r="N17" s="86"/>
      <c r="O17" s="86"/>
      <c r="P17" s="86"/>
      <c r="Q17" s="86"/>
      <c r="R17" s="86"/>
      <c r="S17" s="86"/>
      <c r="T17" s="86"/>
      <c r="U17" s="86"/>
      <c r="V17" s="86"/>
      <c r="W17" s="86"/>
      <c r="X17" s="86"/>
      <c r="Y17" s="86"/>
      <c r="Z17" s="86"/>
      <c r="AA17" s="86"/>
      <c r="AB17" s="86"/>
      <c r="AC17" s="86"/>
      <c r="AD17" s="86"/>
      <c r="AE17" s="86"/>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row>
    <row r="18" spans="1:56" s="86" customFormat="1" ht="45" x14ac:dyDescent="0.25">
      <c r="A18" s="343" t="s">
        <v>187</v>
      </c>
      <c r="B18" s="147" t="s">
        <v>158</v>
      </c>
      <c r="C18" s="112"/>
      <c r="D18" s="113" t="s">
        <v>10</v>
      </c>
      <c r="E18" s="123"/>
      <c r="F18" s="112"/>
      <c r="G18" s="357" t="s">
        <v>339</v>
      </c>
      <c r="H18" s="124"/>
      <c r="I18" s="111" t="str">
        <f t="shared" si="1"/>
        <v>NA</v>
      </c>
      <c r="J18" s="121"/>
      <c r="K18" s="121">
        <v>1</v>
      </c>
      <c r="L18" s="121"/>
    </row>
    <row r="19" spans="1:56" s="19" customFormat="1" x14ac:dyDescent="0.25">
      <c r="A19" s="343" t="s">
        <v>188</v>
      </c>
      <c r="B19" s="147" t="s">
        <v>16</v>
      </c>
      <c r="C19" s="112"/>
      <c r="D19" s="113" t="s">
        <v>10</v>
      </c>
      <c r="E19" s="123"/>
      <c r="F19" s="112"/>
      <c r="G19" s="147"/>
      <c r="H19" s="124"/>
      <c r="I19" s="111" t="str">
        <f t="shared" si="1"/>
        <v>NA</v>
      </c>
      <c r="J19" s="121"/>
      <c r="K19" s="121">
        <v>1</v>
      </c>
      <c r="L19" s="121"/>
      <c r="M19" s="86"/>
      <c r="N19" s="86"/>
      <c r="O19" s="86"/>
      <c r="P19" s="86"/>
      <c r="Q19" s="86"/>
      <c r="R19" s="86"/>
      <c r="S19" s="86"/>
      <c r="T19" s="86"/>
      <c r="U19" s="86"/>
      <c r="V19" s="86"/>
      <c r="W19" s="86"/>
      <c r="X19" s="86"/>
      <c r="Y19" s="86"/>
      <c r="Z19" s="86"/>
      <c r="AA19" s="86"/>
      <c r="AB19" s="86"/>
      <c r="AC19" s="86"/>
      <c r="AD19" s="86"/>
      <c r="AE19" s="86"/>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row>
    <row r="20" spans="1:56" s="19" customFormat="1" ht="30" x14ac:dyDescent="0.25">
      <c r="A20" s="343" t="s">
        <v>189</v>
      </c>
      <c r="B20" s="147" t="s">
        <v>159</v>
      </c>
      <c r="C20" s="112"/>
      <c r="D20" s="113" t="s">
        <v>10</v>
      </c>
      <c r="E20" s="123"/>
      <c r="F20" s="112"/>
      <c r="G20" s="358"/>
      <c r="H20" s="124"/>
      <c r="I20" s="111" t="str">
        <f t="shared" si="1"/>
        <v>NA</v>
      </c>
      <c r="J20" s="121"/>
      <c r="K20" s="121">
        <v>1</v>
      </c>
      <c r="L20" s="121"/>
      <c r="M20" s="86"/>
      <c r="N20" s="86"/>
      <c r="O20" s="86"/>
      <c r="P20" s="86"/>
      <c r="Q20" s="86"/>
      <c r="R20" s="86"/>
      <c r="S20" s="86"/>
      <c r="T20" s="86"/>
      <c r="U20" s="86"/>
      <c r="V20" s="86"/>
      <c r="W20" s="86"/>
      <c r="X20" s="86"/>
      <c r="Y20" s="86"/>
      <c r="Z20" s="86"/>
      <c r="AA20" s="86"/>
      <c r="AB20" s="86"/>
      <c r="AC20" s="86"/>
      <c r="AD20" s="86"/>
      <c r="AE20" s="86"/>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row>
    <row r="21" spans="1:56" s="19" customFormat="1" x14ac:dyDescent="0.25">
      <c r="A21" s="343" t="s">
        <v>190</v>
      </c>
      <c r="B21" s="147" t="s">
        <v>76</v>
      </c>
      <c r="C21" s="112"/>
      <c r="D21" s="113" t="s">
        <v>10</v>
      </c>
      <c r="E21" s="123"/>
      <c r="F21" s="112"/>
      <c r="G21" s="147"/>
      <c r="H21" s="124" t="s">
        <v>99</v>
      </c>
      <c r="I21" s="111" t="str">
        <f t="shared" si="1"/>
        <v>NA</v>
      </c>
      <c r="J21" s="121"/>
      <c r="K21" s="121">
        <v>1</v>
      </c>
      <c r="L21" s="121"/>
      <c r="M21" s="86"/>
      <c r="N21" s="86"/>
      <c r="O21" s="86"/>
      <c r="P21" s="86"/>
      <c r="Q21" s="86"/>
      <c r="R21" s="86"/>
      <c r="S21" s="86"/>
      <c r="T21" s="86"/>
      <c r="U21" s="86"/>
      <c r="V21" s="86"/>
      <c r="W21" s="86"/>
      <c r="X21" s="86"/>
      <c r="Y21" s="86"/>
      <c r="Z21" s="86"/>
      <c r="AA21" s="86"/>
      <c r="AB21" s="86"/>
      <c r="AC21" s="86"/>
      <c r="AD21" s="86"/>
      <c r="AE21" s="86"/>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row>
    <row r="22" spans="1:56" s="19" customFormat="1" x14ac:dyDescent="0.25">
      <c r="A22" s="343" t="s">
        <v>191</v>
      </c>
      <c r="B22" s="147" t="s">
        <v>17</v>
      </c>
      <c r="C22" s="112"/>
      <c r="D22" s="113" t="s">
        <v>10</v>
      </c>
      <c r="E22" s="123"/>
      <c r="F22" s="112"/>
      <c r="G22" s="147"/>
      <c r="H22" s="124"/>
      <c r="I22" s="111" t="str">
        <f t="shared" si="1"/>
        <v>NA</v>
      </c>
      <c r="J22" s="121"/>
      <c r="K22" s="121">
        <v>1</v>
      </c>
      <c r="L22" s="121"/>
      <c r="M22" s="86"/>
      <c r="N22" s="86"/>
      <c r="O22" s="86"/>
      <c r="P22" s="86"/>
      <c r="Q22" s="86"/>
      <c r="R22" s="86"/>
      <c r="S22" s="86"/>
      <c r="T22" s="86"/>
      <c r="U22" s="86"/>
      <c r="V22" s="86"/>
      <c r="W22" s="86"/>
      <c r="X22" s="86"/>
      <c r="Y22" s="86"/>
      <c r="Z22" s="86"/>
      <c r="AA22" s="86"/>
      <c r="AB22" s="86"/>
      <c r="AC22" s="86"/>
      <c r="AD22" s="86"/>
      <c r="AE22" s="86"/>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row>
    <row r="23" spans="1:56" s="19" customFormat="1" x14ac:dyDescent="0.25">
      <c r="A23" s="343" t="s">
        <v>192</v>
      </c>
      <c r="B23" s="147" t="s">
        <v>113</v>
      </c>
      <c r="C23" s="112"/>
      <c r="D23" s="113" t="s">
        <v>10</v>
      </c>
      <c r="E23" s="123"/>
      <c r="F23" s="112"/>
      <c r="G23" s="147"/>
      <c r="H23" s="124"/>
      <c r="I23" s="111" t="str">
        <f t="shared" si="1"/>
        <v>NA</v>
      </c>
      <c r="J23" s="121"/>
      <c r="K23" s="121">
        <v>1</v>
      </c>
      <c r="L23" s="121"/>
      <c r="M23" s="86"/>
      <c r="N23" s="86"/>
      <c r="O23" s="86"/>
      <c r="P23" s="86"/>
      <c r="Q23" s="86"/>
      <c r="R23" s="86"/>
      <c r="S23" s="86"/>
      <c r="T23" s="86"/>
      <c r="U23" s="86"/>
      <c r="V23" s="86"/>
      <c r="W23" s="86"/>
      <c r="X23" s="86"/>
      <c r="Y23" s="86"/>
      <c r="Z23" s="86"/>
      <c r="AA23" s="86"/>
      <c r="AB23" s="86"/>
      <c r="AC23" s="86"/>
      <c r="AD23" s="86"/>
      <c r="AE23" s="86"/>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row>
    <row r="24" spans="1:56" s="19" customFormat="1" x14ac:dyDescent="0.25">
      <c r="A24" s="348"/>
      <c r="B24" s="169" t="s">
        <v>60</v>
      </c>
      <c r="C24" s="170"/>
      <c r="D24" s="171"/>
      <c r="E24" s="172"/>
      <c r="F24" s="170"/>
      <c r="G24" s="169"/>
      <c r="H24" s="124"/>
      <c r="I24" s="111"/>
      <c r="J24" s="121"/>
      <c r="K24" s="121"/>
      <c r="L24" s="121"/>
      <c r="M24" s="86"/>
      <c r="N24" s="86"/>
      <c r="O24" s="86"/>
      <c r="P24" s="86"/>
      <c r="Q24" s="86"/>
      <c r="R24" s="86"/>
      <c r="S24" s="86"/>
      <c r="T24" s="86"/>
      <c r="U24" s="86"/>
      <c r="V24" s="86"/>
      <c r="W24" s="86"/>
      <c r="X24" s="86"/>
      <c r="Y24" s="86"/>
      <c r="Z24" s="86"/>
      <c r="AA24" s="86"/>
      <c r="AB24" s="86"/>
      <c r="AC24" s="86"/>
      <c r="AD24" s="86"/>
      <c r="AE24" s="86"/>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row>
    <row r="25" spans="1:56" s="19" customFormat="1" x14ac:dyDescent="0.25">
      <c r="A25" s="343" t="s">
        <v>193</v>
      </c>
      <c r="B25" s="148" t="s">
        <v>161</v>
      </c>
      <c r="C25" s="112"/>
      <c r="D25" s="113" t="s">
        <v>10</v>
      </c>
      <c r="E25" s="123"/>
      <c r="F25" s="112"/>
      <c r="G25" s="147"/>
      <c r="H25" s="124" t="s">
        <v>144</v>
      </c>
      <c r="I25" s="111" t="str">
        <f t="shared" si="1"/>
        <v>NA</v>
      </c>
      <c r="J25" s="121"/>
      <c r="K25" s="121">
        <v>1</v>
      </c>
      <c r="L25" s="121"/>
      <c r="M25" s="86"/>
      <c r="N25" s="86"/>
      <c r="O25" s="86"/>
      <c r="P25" s="86"/>
      <c r="Q25" s="86"/>
      <c r="R25" s="86"/>
      <c r="S25" s="86"/>
      <c r="T25" s="86"/>
      <c r="U25" s="86"/>
      <c r="V25" s="86"/>
      <c r="W25" s="86"/>
      <c r="X25" s="86"/>
      <c r="Y25" s="86"/>
      <c r="Z25" s="86"/>
      <c r="AA25" s="86"/>
      <c r="AB25" s="86"/>
      <c r="AC25" s="86"/>
      <c r="AD25" s="86"/>
      <c r="AE25" s="86"/>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row>
    <row r="26" spans="1:56" s="19" customFormat="1" x14ac:dyDescent="0.25">
      <c r="A26" s="343" t="s">
        <v>194</v>
      </c>
      <c r="B26" s="148" t="s">
        <v>18</v>
      </c>
      <c r="C26" s="112"/>
      <c r="D26" s="113" t="s">
        <v>10</v>
      </c>
      <c r="E26" s="123"/>
      <c r="F26" s="112"/>
      <c r="G26" s="147"/>
      <c r="H26" s="124" t="s">
        <v>144</v>
      </c>
      <c r="I26" s="111" t="str">
        <f t="shared" si="1"/>
        <v>NA</v>
      </c>
      <c r="J26" s="121"/>
      <c r="K26" s="121">
        <v>1</v>
      </c>
      <c r="L26" s="121"/>
      <c r="M26" s="86"/>
      <c r="N26" s="86"/>
      <c r="O26" s="86"/>
      <c r="P26" s="86"/>
      <c r="Q26" s="86"/>
      <c r="R26" s="86"/>
      <c r="S26" s="86"/>
      <c r="T26" s="86"/>
      <c r="U26" s="86"/>
      <c r="V26" s="86"/>
      <c r="W26" s="86"/>
      <c r="X26" s="86"/>
      <c r="Y26" s="86"/>
      <c r="Z26" s="86"/>
      <c r="AA26" s="86"/>
      <c r="AB26" s="86"/>
      <c r="AC26" s="86"/>
      <c r="AD26" s="86"/>
      <c r="AE26" s="86"/>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row>
    <row r="27" spans="1:56" s="3" customFormat="1" x14ac:dyDescent="0.25">
      <c r="A27" s="343" t="s">
        <v>195</v>
      </c>
      <c r="B27" s="148" t="s">
        <v>162</v>
      </c>
      <c r="C27" s="112"/>
      <c r="D27" s="113" t="s">
        <v>10</v>
      </c>
      <c r="E27" s="123"/>
      <c r="F27" s="112"/>
      <c r="G27" s="147" t="s">
        <v>375</v>
      </c>
      <c r="H27" s="124" t="s">
        <v>144</v>
      </c>
      <c r="I27" s="111" t="str">
        <f t="shared" si="1"/>
        <v>NA</v>
      </c>
      <c r="J27" s="121"/>
      <c r="K27" s="121">
        <v>1</v>
      </c>
      <c r="L27" s="121"/>
      <c r="M27" s="86"/>
      <c r="N27" s="86"/>
      <c r="O27" s="86"/>
      <c r="P27" s="86"/>
      <c r="Q27" s="86"/>
      <c r="R27" s="86"/>
      <c r="S27" s="86"/>
      <c r="T27" s="86"/>
      <c r="U27" s="86"/>
      <c r="V27" s="86"/>
      <c r="W27" s="86"/>
      <c r="X27" s="86"/>
      <c r="Y27" s="86"/>
      <c r="Z27" s="86"/>
      <c r="AA27" s="86"/>
      <c r="AB27" s="86"/>
      <c r="AC27" s="86"/>
      <c r="AD27" s="86"/>
      <c r="AE27" s="86"/>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row>
    <row r="28" spans="1:56" s="20" customFormat="1" x14ac:dyDescent="0.25">
      <c r="A28" s="343" t="s">
        <v>196</v>
      </c>
      <c r="B28" s="148" t="s">
        <v>160</v>
      </c>
      <c r="C28" s="112"/>
      <c r="D28" s="113" t="s">
        <v>10</v>
      </c>
      <c r="E28" s="123"/>
      <c r="F28" s="112"/>
      <c r="G28" s="147"/>
      <c r="H28" s="124" t="s">
        <v>144</v>
      </c>
      <c r="I28" s="111" t="str">
        <f t="shared" si="1"/>
        <v>NA</v>
      </c>
      <c r="J28" s="121"/>
      <c r="K28" s="121">
        <v>1</v>
      </c>
      <c r="L28" s="121"/>
      <c r="M28" s="86"/>
      <c r="N28" s="86"/>
      <c r="O28" s="86"/>
      <c r="P28" s="86"/>
      <c r="Q28" s="86"/>
      <c r="R28" s="86"/>
      <c r="S28" s="86"/>
      <c r="T28" s="86"/>
      <c r="U28" s="86"/>
      <c r="V28" s="86"/>
      <c r="W28" s="86"/>
      <c r="X28" s="86"/>
      <c r="Y28" s="86"/>
      <c r="Z28" s="86"/>
      <c r="AA28" s="86"/>
      <c r="AB28" s="86"/>
      <c r="AC28" s="86"/>
      <c r="AD28" s="86"/>
      <c r="AE28" s="86"/>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row>
    <row r="29" spans="1:56" s="3" customFormat="1" x14ac:dyDescent="0.25">
      <c r="A29" s="343"/>
      <c r="B29" s="148"/>
      <c r="C29" s="112"/>
      <c r="D29" s="113"/>
      <c r="E29" s="123"/>
      <c r="F29" s="112"/>
      <c r="G29" s="148"/>
      <c r="H29" s="151"/>
      <c r="I29" s="131"/>
      <c r="J29" s="141" t="e">
        <f>SUM($I16:$I28)/SUMIF($I16:$I28,"&lt;&gt;NA",$K16:$K28)</f>
        <v>#DIV/0!</v>
      </c>
      <c r="K29" s="82">
        <f>SUM(K16:K28)</f>
        <v>12</v>
      </c>
      <c r="L29" s="121"/>
      <c r="M29" s="86"/>
      <c r="N29" s="86"/>
      <c r="O29" s="86"/>
      <c r="P29" s="86"/>
      <c r="Q29" s="86"/>
      <c r="R29" s="86"/>
      <c r="S29" s="86"/>
      <c r="T29" s="86"/>
      <c r="U29" s="86"/>
      <c r="V29" s="86"/>
      <c r="W29" s="86"/>
      <c r="X29" s="86"/>
      <c r="Y29" s="86"/>
      <c r="Z29" s="86"/>
      <c r="AA29" s="86"/>
      <c r="AB29" s="86"/>
      <c r="AC29" s="86"/>
      <c r="AD29" s="86"/>
      <c r="AE29" s="86"/>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row>
    <row r="30" spans="1:56" s="18" customFormat="1" ht="18.75" x14ac:dyDescent="0.25">
      <c r="A30" s="96"/>
      <c r="B30" s="320" t="s">
        <v>345</v>
      </c>
      <c r="C30" s="190"/>
      <c r="D30" s="96"/>
      <c r="E30" s="96"/>
      <c r="F30" s="96"/>
      <c r="G30" s="96"/>
      <c r="H30" s="135"/>
      <c r="I30" s="104"/>
      <c r="J30" s="138"/>
      <c r="K30" s="138"/>
      <c r="L30" s="138"/>
      <c r="M30" s="67"/>
      <c r="N30" s="67"/>
      <c r="O30" s="67"/>
      <c r="P30" s="67"/>
      <c r="Q30" s="67"/>
      <c r="R30" s="67"/>
      <c r="S30" s="67"/>
      <c r="T30" s="67"/>
      <c r="U30" s="67"/>
      <c r="V30" s="67"/>
      <c r="W30" s="67"/>
      <c r="X30" s="67"/>
      <c r="Y30" s="67"/>
      <c r="Z30" s="67"/>
      <c r="AA30" s="67"/>
      <c r="AB30" s="67"/>
      <c r="AC30" s="67"/>
      <c r="AD30" s="67"/>
      <c r="AE30" s="67"/>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row>
    <row r="31" spans="1:56" s="19" customFormat="1" x14ac:dyDescent="0.25">
      <c r="A31" s="343" t="s">
        <v>197</v>
      </c>
      <c r="B31" s="147" t="s">
        <v>163</v>
      </c>
      <c r="C31" s="112"/>
      <c r="D31" s="113" t="s">
        <v>10</v>
      </c>
      <c r="E31" s="123"/>
      <c r="F31" s="112"/>
      <c r="G31" s="147"/>
      <c r="H31" s="124"/>
      <c r="I31" s="111" t="str">
        <f>IF($C31="oui, totalement",1,IF($C31="non",0,IF($C31="oui, partiellement",0.3,IF($C31="pas systématiquement",0.3,IF($C31="oui",1,"NA")))))</f>
        <v>NA</v>
      </c>
      <c r="J31" s="121"/>
      <c r="K31" s="121">
        <v>1</v>
      </c>
      <c r="L31" s="121"/>
      <c r="M31" s="86"/>
      <c r="N31" s="86"/>
      <c r="O31" s="86"/>
      <c r="P31" s="86"/>
      <c r="Q31" s="86"/>
      <c r="R31" s="86"/>
      <c r="S31" s="86"/>
      <c r="T31" s="86"/>
      <c r="U31" s="86"/>
      <c r="V31" s="86"/>
      <c r="W31" s="86"/>
      <c r="X31" s="86"/>
      <c r="Y31" s="86"/>
      <c r="Z31" s="86"/>
      <c r="AA31" s="86"/>
      <c r="AB31" s="86"/>
      <c r="AC31" s="86"/>
      <c r="AD31" s="86"/>
      <c r="AE31" s="86"/>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row>
    <row r="32" spans="1:56" s="19" customFormat="1" x14ac:dyDescent="0.25">
      <c r="A32" s="343" t="s">
        <v>198</v>
      </c>
      <c r="B32" s="147" t="s">
        <v>367</v>
      </c>
      <c r="C32" s="112"/>
      <c r="D32" s="113" t="s">
        <v>10</v>
      </c>
      <c r="E32" s="123"/>
      <c r="F32" s="124"/>
      <c r="G32" s="147"/>
      <c r="H32" s="124"/>
      <c r="I32" s="111" t="str">
        <f>IF($C32="oui, totalement",1,IF($C32="non",0,IF($C32="oui, partiellement",0.3,IF($C32="pas systématiquement",0.3,IF($C32="oui",1,"NA")))))</f>
        <v>NA</v>
      </c>
      <c r="J32" s="121"/>
      <c r="K32" s="121">
        <v>1</v>
      </c>
      <c r="L32" s="121"/>
      <c r="M32" s="86"/>
      <c r="N32" s="86"/>
      <c r="O32" s="86"/>
      <c r="P32" s="86"/>
      <c r="Q32" s="86"/>
      <c r="R32" s="86"/>
      <c r="S32" s="86"/>
      <c r="T32" s="86"/>
      <c r="U32" s="86"/>
      <c r="V32" s="86"/>
      <c r="W32" s="86"/>
      <c r="X32" s="86"/>
      <c r="Y32" s="86"/>
      <c r="Z32" s="86"/>
      <c r="AA32" s="86"/>
      <c r="AB32" s="86"/>
      <c r="AC32" s="86"/>
      <c r="AD32" s="86"/>
      <c r="AE32" s="86"/>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row>
    <row r="33" spans="1:56" s="19" customFormat="1" x14ac:dyDescent="0.25">
      <c r="A33" s="343" t="s">
        <v>199</v>
      </c>
      <c r="B33" s="147" t="s">
        <v>368</v>
      </c>
      <c r="C33" s="112"/>
      <c r="D33" s="113" t="s">
        <v>10</v>
      </c>
      <c r="E33" s="123"/>
      <c r="F33" s="112"/>
      <c r="G33" s="147"/>
      <c r="H33" s="124" t="s">
        <v>144</v>
      </c>
      <c r="I33" s="111" t="str">
        <f>IF($C33="oui, totalement",1,IF($C33="non",0,IF($C33="oui, partiellement",0.3,IF($C33="pas systématiquement",0.3,IF($C33="oui",1,"NA")))))</f>
        <v>NA</v>
      </c>
      <c r="J33" s="121"/>
      <c r="K33" s="121">
        <v>1</v>
      </c>
      <c r="L33" s="121"/>
      <c r="M33" s="86"/>
      <c r="N33" s="86"/>
      <c r="O33" s="86"/>
      <c r="P33" s="86"/>
      <c r="Q33" s="86"/>
      <c r="R33" s="86"/>
      <c r="S33" s="86"/>
      <c r="T33" s="86"/>
      <c r="U33" s="86"/>
      <c r="V33" s="86"/>
      <c r="W33" s="86"/>
      <c r="X33" s="86"/>
      <c r="Y33" s="86"/>
      <c r="Z33" s="86"/>
      <c r="AA33" s="86"/>
      <c r="AB33" s="86"/>
      <c r="AC33" s="86"/>
      <c r="AD33" s="86"/>
      <c r="AE33" s="86"/>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row>
    <row r="34" spans="1:56" s="20" customFormat="1" ht="15" customHeight="1" x14ac:dyDescent="0.25">
      <c r="A34" s="343" t="s">
        <v>200</v>
      </c>
      <c r="B34" s="147" t="s">
        <v>77</v>
      </c>
      <c r="C34" s="112"/>
      <c r="D34" s="113" t="s">
        <v>10</v>
      </c>
      <c r="E34" s="123"/>
      <c r="F34" s="112"/>
      <c r="G34" s="147"/>
      <c r="H34" s="124"/>
      <c r="I34" s="111" t="str">
        <f>IF($C34="oui, totalement",1,IF($C34="non",0,IF($C34="oui, partiellement",0.3,IF($C34="pas systématiquement",0.3,IF($C34="oui",1,"NA")))))</f>
        <v>NA</v>
      </c>
      <c r="J34" s="121"/>
      <c r="K34" s="121">
        <v>1</v>
      </c>
      <c r="L34" s="121"/>
      <c r="M34" s="86"/>
      <c r="N34" s="86"/>
      <c r="O34" s="86"/>
      <c r="P34" s="86"/>
      <c r="Q34" s="86"/>
      <c r="R34" s="86"/>
      <c r="S34" s="86"/>
      <c r="T34" s="86"/>
      <c r="U34" s="86"/>
      <c r="V34" s="86"/>
      <c r="W34" s="86"/>
      <c r="X34" s="86"/>
      <c r="Y34" s="86"/>
      <c r="Z34" s="86"/>
      <c r="AA34" s="86"/>
      <c r="AB34" s="86"/>
      <c r="AC34" s="86"/>
      <c r="AD34" s="86"/>
      <c r="AE34" s="86"/>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row>
    <row r="35" spans="1:56" s="3" customFormat="1" x14ac:dyDescent="0.25">
      <c r="A35" s="349"/>
      <c r="B35" s="148"/>
      <c r="C35" s="112"/>
      <c r="D35" s="113"/>
      <c r="E35" s="123"/>
      <c r="F35" s="112"/>
      <c r="G35" s="148"/>
      <c r="H35" s="151"/>
      <c r="I35" s="131"/>
      <c r="J35" s="141" t="e">
        <f>SUM($I31:$I34)/SUMIF($I31:$I34,"&lt;&gt;NA",$K31:$K34)</f>
        <v>#DIV/0!</v>
      </c>
      <c r="K35" s="82">
        <f>SUM(K31:K34)</f>
        <v>4</v>
      </c>
      <c r="L35" s="121"/>
      <c r="M35" s="86"/>
      <c r="N35" s="86"/>
      <c r="O35" s="86"/>
      <c r="P35" s="86"/>
      <c r="Q35" s="86"/>
      <c r="R35" s="86"/>
      <c r="S35" s="86"/>
      <c r="T35" s="86"/>
      <c r="U35" s="86"/>
      <c r="V35" s="86"/>
      <c r="W35" s="86"/>
      <c r="X35" s="86"/>
      <c r="Y35" s="86"/>
      <c r="Z35" s="86"/>
      <c r="AA35" s="86"/>
      <c r="AB35" s="86"/>
      <c r="AC35" s="86"/>
      <c r="AD35" s="86"/>
      <c r="AE35" s="86"/>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row>
    <row r="36" spans="1:56" s="18" customFormat="1" ht="18.75" x14ac:dyDescent="0.25">
      <c r="A36" s="96"/>
      <c r="B36" s="320" t="s">
        <v>346</v>
      </c>
      <c r="C36" s="190"/>
      <c r="D36" s="96"/>
      <c r="E36" s="96"/>
      <c r="F36" s="96"/>
      <c r="G36" s="96"/>
      <c r="H36" s="135"/>
      <c r="I36" s="104"/>
      <c r="J36" s="138"/>
      <c r="K36" s="138"/>
      <c r="L36" s="138"/>
      <c r="M36" s="67"/>
      <c r="N36" s="67"/>
      <c r="O36" s="67"/>
      <c r="P36" s="67"/>
      <c r="Q36" s="67"/>
      <c r="R36" s="67"/>
      <c r="S36" s="67"/>
      <c r="T36" s="67"/>
      <c r="U36" s="67"/>
      <c r="V36" s="67"/>
      <c r="W36" s="67"/>
      <c r="X36" s="67"/>
      <c r="Y36" s="67"/>
      <c r="Z36" s="67"/>
      <c r="AA36" s="67"/>
      <c r="AB36" s="67"/>
      <c r="AC36" s="67"/>
      <c r="AD36" s="67"/>
      <c r="AE36" s="67"/>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row>
    <row r="37" spans="1:56" s="19" customFormat="1" ht="60" x14ac:dyDescent="0.25">
      <c r="A37" s="343" t="s">
        <v>201</v>
      </c>
      <c r="B37" s="149" t="s">
        <v>9</v>
      </c>
      <c r="C37" s="112"/>
      <c r="D37" s="113" t="s">
        <v>10</v>
      </c>
      <c r="E37" s="150" t="s">
        <v>23</v>
      </c>
      <c r="F37" s="112"/>
      <c r="G37" s="147"/>
      <c r="H37" s="124"/>
      <c r="I37" s="111" t="str">
        <f>IF($C37="oui, totalement",1,IF($C37="non",0,IF($C37="oui, partiellement",0.3,IF($C37="pas systématiquement",0.3,IF($C37="oui",1,"NA")))))</f>
        <v>NA</v>
      </c>
      <c r="J37" s="121"/>
      <c r="K37" s="121">
        <v>1</v>
      </c>
      <c r="L37" s="121"/>
      <c r="M37" s="86"/>
      <c r="N37" s="86"/>
      <c r="O37" s="86"/>
      <c r="P37" s="86"/>
      <c r="Q37" s="86"/>
      <c r="R37" s="86"/>
      <c r="S37" s="86"/>
      <c r="T37" s="86"/>
      <c r="U37" s="86"/>
      <c r="V37" s="86"/>
      <c r="W37" s="86"/>
      <c r="X37" s="86"/>
      <c r="Y37" s="86"/>
      <c r="Z37" s="86"/>
      <c r="AA37" s="86"/>
      <c r="AB37" s="86"/>
      <c r="AC37" s="86"/>
      <c r="AD37" s="86"/>
      <c r="AE37" s="86"/>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row>
    <row r="38" spans="1:56" x14ac:dyDescent="0.25">
      <c r="A38" s="343" t="s">
        <v>202</v>
      </c>
      <c r="B38" s="352" t="s">
        <v>118</v>
      </c>
      <c r="C38" s="112"/>
      <c r="D38" s="120"/>
      <c r="E38" s="120"/>
      <c r="F38" s="110"/>
      <c r="G38" s="119"/>
      <c r="H38" s="110"/>
      <c r="I38" s="111" t="str">
        <f>IF($C38="oui, totalement",1,IF($C38="non",0,IF($C38="oui, partiellement",0.3,IF($C38="pas systématiquement",0.3,IF($C38="oui",1,"NA")))))</f>
        <v>NA</v>
      </c>
      <c r="J38" s="110"/>
      <c r="K38" s="110">
        <v>1</v>
      </c>
      <c r="L38" s="110"/>
      <c r="M38" s="66"/>
      <c r="N38" s="66"/>
      <c r="O38" s="66"/>
      <c r="P38" s="66"/>
      <c r="Q38" s="66"/>
      <c r="R38" s="66"/>
      <c r="S38" s="66"/>
      <c r="T38" s="66"/>
      <c r="U38" s="66"/>
      <c r="V38" s="66"/>
      <c r="W38" s="66"/>
      <c r="X38" s="66"/>
      <c r="Y38" s="66"/>
      <c r="Z38" s="66"/>
      <c r="AA38" s="66"/>
      <c r="AB38" s="66"/>
      <c r="AC38" s="66"/>
      <c r="AD38" s="66"/>
      <c r="AE38" s="66"/>
      <c r="AF38" s="23"/>
      <c r="AG38" s="23"/>
      <c r="AH38" s="23"/>
      <c r="AI38" s="23"/>
      <c r="AJ38" s="23"/>
      <c r="AK38" s="23"/>
      <c r="AL38" s="23"/>
      <c r="AM38" s="23"/>
      <c r="AN38" s="23"/>
      <c r="AO38" s="23"/>
      <c r="AP38" s="23"/>
      <c r="AQ38" s="23"/>
      <c r="AR38" s="23"/>
      <c r="AS38" s="23"/>
      <c r="AT38" s="23"/>
      <c r="AU38" s="23"/>
      <c r="AV38" s="23"/>
      <c r="AW38" s="23"/>
    </row>
    <row r="39" spans="1:56" s="19" customFormat="1" ht="63" customHeight="1" x14ac:dyDescent="0.25">
      <c r="A39" s="343" t="s">
        <v>203</v>
      </c>
      <c r="B39" s="147" t="s">
        <v>417</v>
      </c>
      <c r="C39" s="337"/>
      <c r="D39" s="113" t="s">
        <v>10</v>
      </c>
      <c r="E39" s="123"/>
      <c r="F39" s="337"/>
      <c r="G39" s="108" t="s">
        <v>376</v>
      </c>
      <c r="H39" s="124"/>
      <c r="I39" s="111" t="str">
        <f t="shared" ref="I39:I44" si="2">IF($C39="oui, totalement",1,IF($C39="non",0,IF($C39="oui, partiellement",0.3,IF($C39="pas systématiquement",0.3,IF($C39="oui",1,"NA")))))</f>
        <v>NA</v>
      </c>
      <c r="J39" s="121"/>
      <c r="K39" s="121">
        <v>1</v>
      </c>
      <c r="L39" s="121"/>
      <c r="M39" s="86"/>
      <c r="N39" s="86"/>
      <c r="O39" s="86"/>
      <c r="P39" s="86"/>
      <c r="Q39" s="86"/>
      <c r="R39" s="86"/>
      <c r="S39" s="86"/>
      <c r="T39" s="86"/>
      <c r="U39" s="86"/>
      <c r="V39" s="86"/>
      <c r="W39" s="86"/>
      <c r="X39" s="86"/>
      <c r="Y39" s="86"/>
      <c r="Z39" s="86"/>
      <c r="AA39" s="86"/>
      <c r="AB39" s="86"/>
      <c r="AC39" s="86"/>
      <c r="AD39" s="86"/>
      <c r="AE39" s="86"/>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row>
    <row r="40" spans="1:56" s="19" customFormat="1" x14ac:dyDescent="0.25">
      <c r="A40" s="343" t="s">
        <v>204</v>
      </c>
      <c r="B40" s="148" t="s">
        <v>19</v>
      </c>
      <c r="C40" s="112"/>
      <c r="D40" s="113" t="s">
        <v>10</v>
      </c>
      <c r="E40" s="123"/>
      <c r="F40" s="112"/>
      <c r="G40" s="147"/>
      <c r="H40" s="124" t="s">
        <v>144</v>
      </c>
      <c r="I40" s="111" t="str">
        <f t="shared" si="2"/>
        <v>NA</v>
      </c>
      <c r="J40" s="121"/>
      <c r="K40" s="121">
        <v>1</v>
      </c>
      <c r="L40" s="121"/>
      <c r="M40" s="86"/>
      <c r="N40" s="86"/>
      <c r="O40" s="86"/>
      <c r="P40" s="86"/>
      <c r="Q40" s="86"/>
      <c r="R40" s="86"/>
      <c r="S40" s="86"/>
      <c r="T40" s="86"/>
      <c r="U40" s="86"/>
      <c r="V40" s="86"/>
      <c r="W40" s="86"/>
      <c r="X40" s="86"/>
      <c r="Y40" s="86"/>
      <c r="Z40" s="86"/>
      <c r="AA40" s="86"/>
      <c r="AB40" s="86"/>
      <c r="AC40" s="86"/>
      <c r="AD40" s="86"/>
      <c r="AE40" s="86"/>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row>
    <row r="41" spans="1:56" s="85" customFormat="1" x14ac:dyDescent="0.25">
      <c r="A41" s="343" t="s">
        <v>205</v>
      </c>
      <c r="B41" s="174" t="s">
        <v>154</v>
      </c>
      <c r="C41" s="112"/>
      <c r="D41" s="113"/>
      <c r="E41" s="123"/>
      <c r="F41" s="112"/>
      <c r="G41" s="147"/>
      <c r="H41" s="124"/>
      <c r="I41" s="111" t="str">
        <f t="shared" si="2"/>
        <v>NA</v>
      </c>
      <c r="J41" s="121"/>
      <c r="K41" s="121">
        <v>1</v>
      </c>
      <c r="L41" s="121"/>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row>
    <row r="42" spans="1:56" s="20" customFormat="1" ht="30" x14ac:dyDescent="0.25">
      <c r="A42" s="343" t="s">
        <v>206</v>
      </c>
      <c r="B42" s="147" t="s">
        <v>155</v>
      </c>
      <c r="C42" s="112"/>
      <c r="D42" s="113" t="s">
        <v>0</v>
      </c>
      <c r="E42" s="123"/>
      <c r="F42" s="112"/>
      <c r="G42" s="147"/>
      <c r="H42" s="124" t="s">
        <v>144</v>
      </c>
      <c r="I42" s="111" t="str">
        <f t="shared" si="2"/>
        <v>NA</v>
      </c>
      <c r="J42" s="121"/>
      <c r="K42" s="121">
        <v>1</v>
      </c>
      <c r="L42" s="121"/>
      <c r="M42" s="86"/>
      <c r="N42" s="86"/>
      <c r="O42" s="86"/>
      <c r="P42" s="86"/>
      <c r="Q42" s="86"/>
      <c r="R42" s="86"/>
      <c r="S42" s="86"/>
      <c r="T42" s="86"/>
      <c r="U42" s="86"/>
      <c r="V42" s="86"/>
      <c r="W42" s="86"/>
      <c r="X42" s="86"/>
      <c r="Y42" s="86"/>
      <c r="Z42" s="86"/>
      <c r="AA42" s="86"/>
      <c r="AB42" s="86"/>
      <c r="AC42" s="86"/>
      <c r="AD42" s="86"/>
      <c r="AE42" s="86"/>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row>
    <row r="43" spans="1:56" s="19" customFormat="1" x14ac:dyDescent="0.25">
      <c r="A43" s="343" t="s">
        <v>207</v>
      </c>
      <c r="B43" s="147" t="s">
        <v>62</v>
      </c>
      <c r="C43" s="112"/>
      <c r="D43" s="113"/>
      <c r="E43" s="113"/>
      <c r="F43" s="112"/>
      <c r="G43" s="359"/>
      <c r="H43" s="124"/>
      <c r="I43" s="111" t="str">
        <f t="shared" si="2"/>
        <v>NA</v>
      </c>
      <c r="J43" s="121"/>
      <c r="K43" s="121">
        <v>1</v>
      </c>
      <c r="L43" s="121"/>
      <c r="M43" s="86"/>
      <c r="N43" s="86"/>
      <c r="O43" s="86"/>
      <c r="P43" s="86"/>
      <c r="Q43" s="86"/>
      <c r="R43" s="86"/>
      <c r="S43" s="86"/>
      <c r="T43" s="86"/>
      <c r="U43" s="86"/>
      <c r="V43" s="86"/>
      <c r="W43" s="86"/>
      <c r="X43" s="86"/>
      <c r="Y43" s="86"/>
      <c r="Z43" s="86"/>
      <c r="AA43" s="86"/>
      <c r="AB43" s="86"/>
      <c r="AC43" s="86"/>
      <c r="AD43" s="86"/>
      <c r="AE43" s="86"/>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row>
    <row r="44" spans="1:56" s="20" customFormat="1" x14ac:dyDescent="0.25">
      <c r="A44" s="343" t="s">
        <v>208</v>
      </c>
      <c r="B44" s="147" t="s">
        <v>63</v>
      </c>
      <c r="C44" s="112"/>
      <c r="D44" s="113" t="s">
        <v>0</v>
      </c>
      <c r="E44" s="123"/>
      <c r="F44" s="112"/>
      <c r="G44" s="359"/>
      <c r="H44" s="124"/>
      <c r="I44" s="111" t="str">
        <f t="shared" si="2"/>
        <v>NA</v>
      </c>
      <c r="J44" s="121"/>
      <c r="K44" s="121">
        <v>1</v>
      </c>
      <c r="L44" s="121"/>
      <c r="M44" s="86"/>
      <c r="N44" s="86"/>
      <c r="O44" s="86"/>
      <c r="P44" s="86"/>
      <c r="Q44" s="86"/>
      <c r="R44" s="86"/>
      <c r="S44" s="86"/>
      <c r="T44" s="86"/>
      <c r="U44" s="86"/>
      <c r="V44" s="86"/>
      <c r="W44" s="86"/>
      <c r="X44" s="86"/>
      <c r="Y44" s="86"/>
      <c r="Z44" s="86"/>
      <c r="AA44" s="86"/>
      <c r="AB44" s="86"/>
      <c r="AC44" s="86"/>
      <c r="AD44" s="86"/>
      <c r="AE44" s="86"/>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row>
    <row r="45" spans="1:56" s="3" customFormat="1" x14ac:dyDescent="0.25">
      <c r="A45" s="349"/>
      <c r="B45" s="147"/>
      <c r="C45" s="112"/>
      <c r="D45" s="113"/>
      <c r="E45" s="123"/>
      <c r="F45" s="112"/>
      <c r="G45" s="147"/>
      <c r="H45" s="112"/>
      <c r="I45" s="131"/>
      <c r="J45" s="141" t="e">
        <f>SUM($I37:$I44)/SUMIF($I37:$I44,"&lt;&gt;NA",$K37:$K44)</f>
        <v>#DIV/0!</v>
      </c>
      <c r="K45" s="82">
        <f>SUM(K37:K44)</f>
        <v>8</v>
      </c>
      <c r="L45" s="121"/>
      <c r="M45" s="86"/>
      <c r="N45" s="86"/>
      <c r="O45" s="86"/>
      <c r="P45" s="86"/>
      <c r="Q45" s="86"/>
      <c r="R45" s="86"/>
      <c r="S45" s="86"/>
      <c r="T45" s="86"/>
      <c r="U45" s="86"/>
      <c r="V45" s="86"/>
      <c r="W45" s="86"/>
      <c r="X45" s="86"/>
      <c r="Y45" s="86"/>
      <c r="Z45" s="86"/>
      <c r="AA45" s="86"/>
      <c r="AB45" s="86"/>
      <c r="AC45" s="86"/>
      <c r="AD45" s="86"/>
      <c r="AE45" s="86"/>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row>
    <row r="46" spans="1:56" s="18" customFormat="1" ht="18.75" x14ac:dyDescent="0.25">
      <c r="A46" s="96"/>
      <c r="B46" s="320" t="s">
        <v>399</v>
      </c>
      <c r="C46" s="190"/>
      <c r="D46" s="96"/>
      <c r="E46" s="96"/>
      <c r="F46" s="96"/>
      <c r="G46" s="96"/>
      <c r="H46" s="135"/>
      <c r="I46" s="104"/>
      <c r="J46" s="138"/>
      <c r="K46" s="138"/>
      <c r="L46" s="138"/>
      <c r="M46" s="67"/>
      <c r="N46" s="67"/>
      <c r="O46" s="67"/>
      <c r="P46" s="67"/>
      <c r="Q46" s="67"/>
      <c r="R46" s="67"/>
      <c r="S46" s="67"/>
      <c r="T46" s="67"/>
      <c r="U46" s="67"/>
      <c r="V46" s="67"/>
      <c r="W46" s="67"/>
      <c r="X46" s="67"/>
      <c r="Y46" s="67"/>
      <c r="Z46" s="67"/>
      <c r="AA46" s="67"/>
      <c r="AB46" s="67"/>
      <c r="AC46" s="67"/>
      <c r="AD46" s="67"/>
      <c r="AE46" s="67"/>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row>
    <row r="47" spans="1:56" s="19" customFormat="1" x14ac:dyDescent="0.25">
      <c r="A47" s="343" t="s">
        <v>209</v>
      </c>
      <c r="B47" s="108" t="s">
        <v>48</v>
      </c>
      <c r="C47" s="112"/>
      <c r="D47" s="113" t="s">
        <v>0</v>
      </c>
      <c r="E47" s="123"/>
      <c r="F47" s="112"/>
      <c r="G47" s="359"/>
      <c r="H47" s="124"/>
      <c r="I47" s="111" t="str">
        <f>IF($C47="oui, totalement",1,IF($C47="non",0,IF($C47="oui, partiellement",0.3,IF($C47="pas systématiquement",0.3,IF($C47="oui",1,"NA")))))</f>
        <v>NA</v>
      </c>
      <c r="J47" s="121"/>
      <c r="K47" s="121">
        <v>1</v>
      </c>
      <c r="L47" s="121"/>
      <c r="M47" s="86"/>
      <c r="N47" s="86"/>
      <c r="O47" s="86"/>
      <c r="P47" s="86"/>
      <c r="Q47" s="86"/>
      <c r="R47" s="86"/>
      <c r="S47" s="86"/>
      <c r="T47" s="86"/>
      <c r="U47" s="86"/>
      <c r="V47" s="86"/>
      <c r="W47" s="86"/>
      <c r="X47" s="86"/>
      <c r="Y47" s="86"/>
      <c r="Z47" s="86"/>
      <c r="AA47" s="86"/>
      <c r="AB47" s="86"/>
      <c r="AC47" s="86"/>
      <c r="AD47" s="86"/>
      <c r="AE47" s="86"/>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row>
    <row r="48" spans="1:56" s="19" customFormat="1" x14ac:dyDescent="0.25">
      <c r="A48" s="348"/>
      <c r="B48" s="169" t="s">
        <v>61</v>
      </c>
      <c r="C48" s="191"/>
      <c r="D48" s="171"/>
      <c r="E48" s="172"/>
      <c r="F48" s="170"/>
      <c r="G48" s="360"/>
      <c r="H48" s="124"/>
      <c r="I48" s="111"/>
      <c r="J48" s="121"/>
      <c r="K48" s="121"/>
      <c r="L48" s="121"/>
      <c r="M48" s="86"/>
      <c r="N48" s="86"/>
      <c r="O48" s="86"/>
      <c r="P48" s="86"/>
      <c r="Q48" s="86"/>
      <c r="R48" s="86"/>
      <c r="S48" s="86"/>
      <c r="T48" s="86"/>
      <c r="U48" s="86"/>
      <c r="V48" s="86"/>
      <c r="W48" s="86"/>
      <c r="X48" s="86"/>
      <c r="Y48" s="86"/>
      <c r="Z48" s="86"/>
      <c r="AA48" s="86"/>
      <c r="AB48" s="86"/>
      <c r="AC48" s="86"/>
      <c r="AD48" s="86"/>
      <c r="AE48" s="86"/>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row>
    <row r="49" spans="1:56" s="19" customFormat="1" ht="30" x14ac:dyDescent="0.25">
      <c r="A49" s="343" t="s">
        <v>210</v>
      </c>
      <c r="B49" s="174" t="s">
        <v>369</v>
      </c>
      <c r="C49" s="112"/>
      <c r="D49" s="113" t="s">
        <v>0</v>
      </c>
      <c r="E49" s="113" t="s">
        <v>10</v>
      </c>
      <c r="F49" s="112"/>
      <c r="G49" s="359"/>
      <c r="H49" s="124"/>
      <c r="I49" s="111" t="str">
        <f t="shared" ref="I49:I54" si="3">IF($C49="oui, totalement",1,IF($C49="non",0,IF($C49="oui, partiellement",0.3,IF($C49="pas systématiquement",0.3,IF($C49="oui",1,"NA")))))</f>
        <v>NA</v>
      </c>
      <c r="J49" s="121"/>
      <c r="K49" s="121">
        <v>1</v>
      </c>
      <c r="L49" s="121"/>
      <c r="M49" s="86"/>
      <c r="N49" s="86"/>
      <c r="O49" s="86"/>
      <c r="P49" s="86"/>
      <c r="Q49" s="86"/>
      <c r="R49" s="86"/>
      <c r="S49" s="86"/>
      <c r="T49" s="86"/>
      <c r="U49" s="86"/>
      <c r="V49" s="86"/>
      <c r="W49" s="86"/>
      <c r="X49" s="86"/>
      <c r="Y49" s="86"/>
      <c r="Z49" s="86"/>
      <c r="AA49" s="86"/>
      <c r="AB49" s="86"/>
      <c r="AC49" s="86"/>
      <c r="AD49" s="86"/>
      <c r="AE49" s="86"/>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row>
    <row r="50" spans="1:56" s="19" customFormat="1" x14ac:dyDescent="0.25">
      <c r="A50" s="343" t="s">
        <v>211</v>
      </c>
      <c r="B50" s="174" t="s">
        <v>2</v>
      </c>
      <c r="C50" s="112"/>
      <c r="D50" s="113" t="s">
        <v>0</v>
      </c>
      <c r="E50" s="113" t="s">
        <v>10</v>
      </c>
      <c r="F50" s="112"/>
      <c r="G50" s="359"/>
      <c r="H50" s="124"/>
      <c r="I50" s="111" t="str">
        <f t="shared" si="3"/>
        <v>NA</v>
      </c>
      <c r="J50" s="121"/>
      <c r="K50" s="121">
        <v>1</v>
      </c>
      <c r="L50" s="121"/>
      <c r="M50" s="86"/>
      <c r="N50" s="86"/>
      <c r="O50" s="86"/>
      <c r="P50" s="86"/>
      <c r="Q50" s="86"/>
      <c r="R50" s="86"/>
      <c r="S50" s="86"/>
      <c r="T50" s="86"/>
      <c r="U50" s="86"/>
      <c r="V50" s="86"/>
      <c r="W50" s="86"/>
      <c r="X50" s="86"/>
      <c r="Y50" s="86"/>
      <c r="Z50" s="86"/>
      <c r="AA50" s="86"/>
      <c r="AB50" s="86"/>
      <c r="AC50" s="86"/>
      <c r="AD50" s="86"/>
      <c r="AE50" s="86"/>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row>
    <row r="51" spans="1:56" s="19" customFormat="1" x14ac:dyDescent="0.25">
      <c r="A51" s="343" t="s">
        <v>212</v>
      </c>
      <c r="B51" s="174" t="s">
        <v>3</v>
      </c>
      <c r="C51" s="112"/>
      <c r="D51" s="113" t="s">
        <v>0</v>
      </c>
      <c r="E51" s="113" t="s">
        <v>10</v>
      </c>
      <c r="F51" s="112"/>
      <c r="G51" s="359"/>
      <c r="H51" s="124"/>
      <c r="I51" s="111" t="str">
        <f t="shared" si="3"/>
        <v>NA</v>
      </c>
      <c r="J51" s="121"/>
      <c r="K51" s="121">
        <v>1</v>
      </c>
      <c r="L51" s="121"/>
      <c r="M51" s="86"/>
      <c r="N51" s="86"/>
      <c r="O51" s="86"/>
      <c r="P51" s="86"/>
      <c r="Q51" s="86"/>
      <c r="R51" s="86"/>
      <c r="S51" s="86"/>
      <c r="T51" s="86"/>
      <c r="U51" s="86"/>
      <c r="V51" s="86"/>
      <c r="W51" s="86"/>
      <c r="X51" s="86"/>
      <c r="Y51" s="86"/>
      <c r="Z51" s="86"/>
      <c r="AA51" s="86"/>
      <c r="AB51" s="86"/>
      <c r="AC51" s="86"/>
      <c r="AD51" s="86"/>
      <c r="AE51" s="86"/>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row>
    <row r="52" spans="1:56" s="19" customFormat="1" x14ac:dyDescent="0.25">
      <c r="A52" s="343" t="s">
        <v>213</v>
      </c>
      <c r="B52" s="174" t="s">
        <v>49</v>
      </c>
      <c r="C52" s="112"/>
      <c r="D52" s="113" t="s">
        <v>0</v>
      </c>
      <c r="E52" s="113" t="s">
        <v>10</v>
      </c>
      <c r="F52" s="112"/>
      <c r="G52" s="359"/>
      <c r="H52" s="124"/>
      <c r="I52" s="111" t="str">
        <f t="shared" si="3"/>
        <v>NA</v>
      </c>
      <c r="J52" s="121"/>
      <c r="K52" s="121">
        <v>1</v>
      </c>
      <c r="L52" s="121"/>
      <c r="M52" s="86"/>
      <c r="N52" s="86"/>
      <c r="O52" s="86"/>
      <c r="P52" s="86"/>
      <c r="Q52" s="86"/>
      <c r="R52" s="86"/>
      <c r="S52" s="86"/>
      <c r="T52" s="86"/>
      <c r="U52" s="86"/>
      <c r="V52" s="86"/>
      <c r="W52" s="86"/>
      <c r="X52" s="86"/>
      <c r="Y52" s="86"/>
      <c r="Z52" s="86"/>
      <c r="AA52" s="86"/>
      <c r="AB52" s="86"/>
      <c r="AC52" s="86"/>
      <c r="AD52" s="86"/>
      <c r="AE52" s="86"/>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row>
    <row r="53" spans="1:56" s="85" customFormat="1" x14ac:dyDescent="0.25">
      <c r="A53" s="343" t="s">
        <v>214</v>
      </c>
      <c r="B53" s="174" t="s">
        <v>157</v>
      </c>
      <c r="C53" s="112"/>
      <c r="D53" s="113"/>
      <c r="E53" s="113"/>
      <c r="F53" s="112"/>
      <c r="G53" s="359"/>
      <c r="H53" s="124"/>
      <c r="I53" s="111" t="str">
        <f t="shared" si="3"/>
        <v>NA</v>
      </c>
      <c r="J53" s="121"/>
      <c r="K53" s="121">
        <v>1</v>
      </c>
      <c r="L53" s="121"/>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row>
    <row r="54" spans="1:56" s="19" customFormat="1" x14ac:dyDescent="0.25">
      <c r="A54" s="343" t="s">
        <v>215</v>
      </c>
      <c r="B54" s="174" t="s">
        <v>4</v>
      </c>
      <c r="C54" s="112"/>
      <c r="D54" s="113" t="s">
        <v>0</v>
      </c>
      <c r="E54" s="113" t="s">
        <v>10</v>
      </c>
      <c r="F54" s="112"/>
      <c r="G54" s="359"/>
      <c r="H54" s="124"/>
      <c r="I54" s="111" t="str">
        <f t="shared" si="3"/>
        <v>NA</v>
      </c>
      <c r="J54" s="121"/>
      <c r="K54" s="121">
        <v>1</v>
      </c>
      <c r="L54" s="121"/>
      <c r="M54" s="86"/>
      <c r="N54" s="86"/>
      <c r="O54" s="86"/>
      <c r="P54" s="86"/>
      <c r="Q54" s="86"/>
      <c r="R54" s="86"/>
      <c r="S54" s="86"/>
      <c r="T54" s="86"/>
      <c r="U54" s="86"/>
      <c r="V54" s="86"/>
      <c r="W54" s="86"/>
      <c r="X54" s="86"/>
      <c r="Y54" s="86"/>
      <c r="Z54" s="86"/>
      <c r="AA54" s="86"/>
      <c r="AB54" s="86"/>
      <c r="AC54" s="86"/>
      <c r="AD54" s="86"/>
      <c r="AE54" s="86"/>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row>
    <row r="55" spans="1:56" s="19" customFormat="1" x14ac:dyDescent="0.25">
      <c r="A55" s="343" t="s">
        <v>216</v>
      </c>
      <c r="B55" s="174" t="s">
        <v>156</v>
      </c>
      <c r="C55" s="112"/>
      <c r="D55" s="113" t="s">
        <v>0</v>
      </c>
      <c r="E55" s="113" t="s">
        <v>10</v>
      </c>
      <c r="F55" s="112"/>
      <c r="G55" s="108" t="s">
        <v>377</v>
      </c>
      <c r="H55" s="124"/>
      <c r="I55" s="111" t="str">
        <f>IF($C55="oui, totalement",1.5,IF($C55="non",0,IF($C55="oui, partiellement",0,IF($C55="pas systématiquement",0,IF($C55="oui",0.5,"NA")))))</f>
        <v>NA</v>
      </c>
      <c r="J55" s="121"/>
      <c r="K55" s="121"/>
      <c r="L55" s="121"/>
      <c r="M55" s="86"/>
      <c r="N55" s="86"/>
      <c r="O55" s="86"/>
      <c r="P55" s="86"/>
      <c r="Q55" s="86"/>
      <c r="R55" s="86"/>
      <c r="S55" s="86"/>
      <c r="T55" s="86"/>
      <c r="U55" s="86"/>
      <c r="V55" s="86"/>
      <c r="W55" s="86"/>
      <c r="X55" s="86"/>
      <c r="Y55" s="86"/>
      <c r="Z55" s="86"/>
      <c r="AA55" s="86"/>
      <c r="AB55" s="86"/>
      <c r="AC55" s="86"/>
      <c r="AD55" s="86"/>
      <c r="AE55" s="86"/>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row>
    <row r="56" spans="1:56" s="19" customFormat="1" x14ac:dyDescent="0.25">
      <c r="A56" s="343" t="s">
        <v>217</v>
      </c>
      <c r="B56" s="174" t="s">
        <v>370</v>
      </c>
      <c r="C56" s="112"/>
      <c r="D56" s="113" t="s">
        <v>0</v>
      </c>
      <c r="E56" s="113" t="s">
        <v>10</v>
      </c>
      <c r="F56" s="112"/>
      <c r="G56" s="359"/>
      <c r="H56" s="124"/>
      <c r="I56" s="111" t="str">
        <f>IF($C56="oui, totalement",1,IF($C56="non",0,IF($C56="oui, partiellement",0.3,IF($C56="pas systématiquement",0.3,IF($C56="oui",1,"NA")))))</f>
        <v>NA</v>
      </c>
      <c r="J56" s="121"/>
      <c r="K56" s="121">
        <v>1</v>
      </c>
      <c r="L56" s="121"/>
      <c r="M56" s="86"/>
      <c r="N56" s="86"/>
      <c r="O56" s="86"/>
      <c r="P56" s="86"/>
      <c r="Q56" s="86"/>
      <c r="R56" s="86"/>
      <c r="S56" s="86"/>
      <c r="T56" s="86"/>
      <c r="U56" s="86"/>
      <c r="V56" s="86"/>
      <c r="W56" s="86"/>
      <c r="X56" s="86"/>
      <c r="Y56" s="86"/>
      <c r="Z56" s="86"/>
      <c r="AA56" s="86"/>
      <c r="AB56" s="86"/>
      <c r="AC56" s="86"/>
      <c r="AD56" s="86"/>
      <c r="AE56" s="86"/>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row>
    <row r="57" spans="1:56" s="3" customFormat="1" x14ac:dyDescent="0.25">
      <c r="A57" s="343"/>
      <c r="B57" s="147"/>
      <c r="C57" s="112"/>
      <c r="D57" s="113"/>
      <c r="E57" s="123"/>
      <c r="F57" s="112"/>
      <c r="G57" s="359"/>
      <c r="H57" s="112"/>
      <c r="I57" s="131"/>
      <c r="J57" s="141" t="e">
        <f>SUM($I47:$I56)/SUMIF($I47:$I56,"&lt;&gt;NA",$K47:$K56)</f>
        <v>#DIV/0!</v>
      </c>
      <c r="K57" s="82">
        <f>SUM(K47:K56)</f>
        <v>8</v>
      </c>
      <c r="L57" s="121"/>
      <c r="M57" s="86"/>
      <c r="N57" s="86"/>
      <c r="O57" s="86"/>
      <c r="P57" s="86"/>
      <c r="Q57" s="86"/>
      <c r="R57" s="86"/>
      <c r="S57" s="86"/>
      <c r="T57" s="86"/>
      <c r="U57" s="86"/>
      <c r="V57" s="86"/>
      <c r="W57" s="86"/>
      <c r="X57" s="86"/>
      <c r="Y57" s="86"/>
      <c r="Z57" s="86"/>
      <c r="AA57" s="86"/>
      <c r="AB57" s="86"/>
      <c r="AC57" s="86"/>
      <c r="AD57" s="86"/>
      <c r="AE57" s="86"/>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row>
    <row r="58" spans="1:56" s="18" customFormat="1" ht="18.75" x14ac:dyDescent="0.25">
      <c r="A58" s="96"/>
      <c r="B58" s="320" t="s">
        <v>347</v>
      </c>
      <c r="C58" s="190"/>
      <c r="D58" s="96"/>
      <c r="E58" s="96"/>
      <c r="F58" s="96"/>
      <c r="G58" s="96"/>
      <c r="H58" s="135"/>
      <c r="I58" s="104"/>
      <c r="J58" s="138"/>
      <c r="K58" s="138"/>
      <c r="L58" s="138"/>
      <c r="M58" s="67"/>
      <c r="N58" s="67"/>
      <c r="O58" s="67"/>
      <c r="P58" s="67"/>
      <c r="Q58" s="67"/>
      <c r="R58" s="67"/>
      <c r="S58" s="67"/>
      <c r="T58" s="67"/>
      <c r="U58" s="67"/>
      <c r="V58" s="67"/>
      <c r="W58" s="67"/>
      <c r="X58" s="67"/>
      <c r="Y58" s="67"/>
      <c r="Z58" s="67"/>
      <c r="AA58" s="67"/>
      <c r="AB58" s="67"/>
      <c r="AC58" s="67"/>
      <c r="AD58" s="67"/>
      <c r="AE58" s="67"/>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row>
    <row r="59" spans="1:56" s="19" customFormat="1" ht="52.5" customHeight="1" x14ac:dyDescent="0.25">
      <c r="A59" s="343" t="s">
        <v>218</v>
      </c>
      <c r="B59" s="147" t="s">
        <v>164</v>
      </c>
      <c r="C59" s="337"/>
      <c r="D59" s="113" t="s">
        <v>10</v>
      </c>
      <c r="E59" s="123"/>
      <c r="F59" s="112"/>
      <c r="G59" s="108" t="s">
        <v>378</v>
      </c>
      <c r="H59" s="124"/>
      <c r="I59" s="111" t="str">
        <f>IF($C59="oui, totalement",1,IF($C59="non",0,IF($C59="oui, partiellement",0.3,IF($C59="pas systématiquement",0.3,IF($C59="oui",1,"NA")))))</f>
        <v>NA</v>
      </c>
      <c r="J59" s="121"/>
      <c r="K59" s="121">
        <v>1</v>
      </c>
      <c r="L59" s="121"/>
      <c r="M59" s="86"/>
      <c r="N59" s="86"/>
      <c r="O59" s="86"/>
      <c r="P59" s="86"/>
      <c r="Q59" s="86"/>
      <c r="R59" s="86"/>
      <c r="S59" s="86"/>
      <c r="T59" s="86"/>
      <c r="U59" s="86"/>
      <c r="V59" s="86"/>
      <c r="W59" s="86"/>
      <c r="X59" s="86"/>
      <c r="Y59" s="86"/>
      <c r="Z59" s="86"/>
      <c r="AA59" s="86"/>
      <c r="AB59" s="86"/>
      <c r="AC59" s="86"/>
      <c r="AD59" s="86"/>
      <c r="AE59" s="86"/>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row>
    <row r="60" spans="1:56" s="19" customFormat="1" ht="45" x14ac:dyDescent="0.25">
      <c r="A60" s="343" t="s">
        <v>219</v>
      </c>
      <c r="B60" s="108" t="s">
        <v>165</v>
      </c>
      <c r="C60" s="337"/>
      <c r="D60" s="113" t="s">
        <v>0</v>
      </c>
      <c r="E60" s="123"/>
      <c r="F60" s="112"/>
      <c r="G60" s="108" t="s">
        <v>460</v>
      </c>
      <c r="H60" s="124"/>
      <c r="I60" s="111" t="str">
        <f>IF($C60="oui, totalement",1,IF($C60="non",0,IF($C60="oui, partiellement",0.3,IF($C60="pas systématiquement",0.3,IF($C60="oui",1,"NA")))))</f>
        <v>NA</v>
      </c>
      <c r="J60" s="121"/>
      <c r="K60" s="121">
        <v>1</v>
      </c>
      <c r="L60" s="121"/>
      <c r="M60" s="86"/>
      <c r="N60" s="86"/>
      <c r="O60" s="86"/>
      <c r="P60" s="86"/>
      <c r="Q60" s="86"/>
      <c r="R60" s="86"/>
      <c r="S60" s="86"/>
      <c r="T60" s="86"/>
      <c r="U60" s="86"/>
      <c r="V60" s="86"/>
      <c r="W60" s="86"/>
      <c r="X60" s="86"/>
      <c r="Y60" s="86"/>
      <c r="Z60" s="86"/>
      <c r="AA60" s="86"/>
      <c r="AB60" s="86"/>
      <c r="AC60" s="86"/>
      <c r="AD60" s="86"/>
      <c r="AE60" s="86"/>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row>
    <row r="61" spans="1:56" s="19" customFormat="1" x14ac:dyDescent="0.25">
      <c r="A61" s="343" t="s">
        <v>220</v>
      </c>
      <c r="B61" s="147" t="s">
        <v>5</v>
      </c>
      <c r="C61" s="112"/>
      <c r="D61" s="113" t="s">
        <v>0</v>
      </c>
      <c r="E61" s="113" t="s">
        <v>10</v>
      </c>
      <c r="F61" s="112"/>
      <c r="G61" s="147"/>
      <c r="H61" s="124"/>
      <c r="I61" s="111" t="str">
        <f>IF($C61="oui, totalement",1,IF($C61="non",0,IF($C61="oui, partiellement",0.3,IF($C61="pas systématiquement",0.3,IF($C61="oui",1,"NA")))))</f>
        <v>NA</v>
      </c>
      <c r="J61" s="121"/>
      <c r="K61" s="121">
        <v>1</v>
      </c>
      <c r="L61" s="121"/>
      <c r="M61" s="86"/>
      <c r="N61" s="86"/>
      <c r="O61" s="86"/>
      <c r="P61" s="86"/>
      <c r="Q61" s="86"/>
      <c r="R61" s="86"/>
      <c r="S61" s="86"/>
      <c r="T61" s="86"/>
      <c r="U61" s="86"/>
      <c r="V61" s="86"/>
      <c r="W61" s="86"/>
      <c r="X61" s="86"/>
      <c r="Y61" s="86"/>
      <c r="Z61" s="86"/>
      <c r="AA61" s="86"/>
      <c r="AB61" s="86"/>
      <c r="AC61" s="86"/>
      <c r="AD61" s="86"/>
      <c r="AE61" s="86"/>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row>
    <row r="62" spans="1:56" s="19" customFormat="1" x14ac:dyDescent="0.25">
      <c r="A62" s="348"/>
      <c r="B62" s="169" t="s">
        <v>20</v>
      </c>
      <c r="C62" s="191"/>
      <c r="D62" s="171" t="s">
        <v>0</v>
      </c>
      <c r="E62" s="172"/>
      <c r="F62" s="170"/>
      <c r="G62" s="169"/>
      <c r="H62" s="124"/>
      <c r="I62" s="122"/>
      <c r="J62" s="121"/>
      <c r="K62" s="121"/>
      <c r="L62" s="121"/>
      <c r="M62" s="86"/>
      <c r="N62" s="86"/>
      <c r="O62" s="86"/>
      <c r="P62" s="86"/>
      <c r="Q62" s="86"/>
      <c r="R62" s="86"/>
      <c r="S62" s="86"/>
      <c r="T62" s="86"/>
      <c r="U62" s="86"/>
      <c r="V62" s="86"/>
      <c r="W62" s="86"/>
      <c r="X62" s="86"/>
      <c r="Y62" s="86"/>
      <c r="Z62" s="86"/>
      <c r="AA62" s="86"/>
      <c r="AB62" s="86"/>
      <c r="AC62" s="86"/>
      <c r="AD62" s="86"/>
      <c r="AE62" s="86"/>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row>
    <row r="63" spans="1:56" s="19" customFormat="1" x14ac:dyDescent="0.25">
      <c r="A63" s="343" t="s">
        <v>221</v>
      </c>
      <c r="B63" s="148" t="s">
        <v>122</v>
      </c>
      <c r="C63" s="112"/>
      <c r="D63" s="113" t="s">
        <v>0</v>
      </c>
      <c r="E63" s="113" t="s">
        <v>10</v>
      </c>
      <c r="F63" s="112"/>
      <c r="G63" s="147"/>
      <c r="H63" s="124"/>
      <c r="I63" s="111" t="str">
        <f t="shared" ref="I63:I68" si="4">IF($C63="oui, totalement",1,IF($C63="non",0,IF($C63="oui, partiellement",0.3,IF($C63="pas systématiquement",0.3,IF($C63="oui",1,"NA")))))</f>
        <v>NA</v>
      </c>
      <c r="J63" s="121"/>
      <c r="K63" s="121">
        <v>1</v>
      </c>
      <c r="L63" s="121"/>
      <c r="M63" s="86"/>
      <c r="N63" s="86"/>
      <c r="O63" s="86"/>
      <c r="P63" s="86"/>
      <c r="Q63" s="86"/>
      <c r="R63" s="86"/>
      <c r="S63" s="86"/>
      <c r="T63" s="86"/>
      <c r="U63" s="86"/>
      <c r="V63" s="86"/>
      <c r="W63" s="86"/>
      <c r="X63" s="86"/>
      <c r="Y63" s="86"/>
      <c r="Z63" s="86"/>
      <c r="AA63" s="86"/>
      <c r="AB63" s="86"/>
      <c r="AC63" s="86"/>
      <c r="AD63" s="86"/>
      <c r="AE63" s="86"/>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row>
    <row r="64" spans="1:56" s="19" customFormat="1" x14ac:dyDescent="0.25">
      <c r="A64" s="343" t="s">
        <v>222</v>
      </c>
      <c r="B64" s="148" t="s">
        <v>418</v>
      </c>
      <c r="C64" s="112"/>
      <c r="D64" s="113" t="s">
        <v>0</v>
      </c>
      <c r="E64" s="123"/>
      <c r="F64" s="112"/>
      <c r="G64" s="147"/>
      <c r="H64" s="124"/>
      <c r="I64" s="111" t="str">
        <f t="shared" si="4"/>
        <v>NA</v>
      </c>
      <c r="J64" s="121"/>
      <c r="K64" s="121">
        <v>1</v>
      </c>
      <c r="L64" s="121"/>
      <c r="M64" s="86"/>
      <c r="N64" s="86"/>
      <c r="O64" s="86"/>
      <c r="P64" s="86"/>
      <c r="Q64" s="86"/>
      <c r="R64" s="86"/>
      <c r="S64" s="86"/>
      <c r="T64" s="86"/>
      <c r="U64" s="86"/>
      <c r="V64" s="86"/>
      <c r="W64" s="86"/>
      <c r="X64" s="86"/>
      <c r="Y64" s="86"/>
      <c r="Z64" s="86"/>
      <c r="AA64" s="86"/>
      <c r="AB64" s="86"/>
      <c r="AC64" s="86"/>
      <c r="AD64" s="86"/>
      <c r="AE64" s="86"/>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row>
    <row r="65" spans="1:56" s="19" customFormat="1" x14ac:dyDescent="0.25">
      <c r="A65" s="343" t="s">
        <v>223</v>
      </c>
      <c r="B65" s="174" t="s">
        <v>419</v>
      </c>
      <c r="C65" s="112"/>
      <c r="D65" s="113" t="s">
        <v>10</v>
      </c>
      <c r="E65" s="123"/>
      <c r="F65" s="112"/>
      <c r="G65" s="147"/>
      <c r="H65" s="124"/>
      <c r="I65" s="111" t="str">
        <f t="shared" si="4"/>
        <v>NA</v>
      </c>
      <c r="J65" s="121"/>
      <c r="K65" s="121">
        <v>1</v>
      </c>
      <c r="L65" s="121"/>
      <c r="M65" s="86"/>
      <c r="N65" s="86"/>
      <c r="O65" s="86"/>
      <c r="P65" s="86"/>
      <c r="Q65" s="86"/>
      <c r="R65" s="86"/>
      <c r="S65" s="86"/>
      <c r="T65" s="86"/>
      <c r="U65" s="86"/>
      <c r="V65" s="86"/>
      <c r="W65" s="86"/>
      <c r="X65" s="86"/>
      <c r="Y65" s="86"/>
      <c r="Z65" s="86"/>
      <c r="AA65" s="86"/>
      <c r="AB65" s="86"/>
      <c r="AC65" s="86"/>
      <c r="AD65" s="86"/>
      <c r="AE65" s="86"/>
      <c r="AF65" s="27"/>
      <c r="AG65" s="27"/>
      <c r="AH65" s="27"/>
      <c r="AI65" s="27"/>
      <c r="AJ65" s="27"/>
      <c r="AK65" s="27"/>
      <c r="AL65" s="27"/>
      <c r="AM65" s="27"/>
      <c r="AN65" s="27"/>
      <c r="AO65" s="27"/>
      <c r="AP65" s="27"/>
      <c r="AQ65" s="27"/>
      <c r="AR65" s="27"/>
      <c r="AS65" s="27"/>
      <c r="AT65" s="27"/>
      <c r="AU65" s="27"/>
      <c r="AV65" s="27"/>
      <c r="AW65" s="27"/>
      <c r="AX65" s="27"/>
      <c r="AY65" s="27"/>
      <c r="AZ65" s="27"/>
      <c r="BA65" s="27"/>
      <c r="BB65" s="27"/>
      <c r="BC65" s="27"/>
      <c r="BD65" s="27"/>
    </row>
    <row r="66" spans="1:56" s="19" customFormat="1" x14ac:dyDescent="0.25">
      <c r="A66" s="343" t="s">
        <v>224</v>
      </c>
      <c r="B66" s="174" t="s">
        <v>478</v>
      </c>
      <c r="C66" s="112"/>
      <c r="D66" s="113" t="s">
        <v>10</v>
      </c>
      <c r="E66" s="123"/>
      <c r="F66" s="112"/>
      <c r="G66" s="361"/>
      <c r="H66" s="124"/>
      <c r="I66" s="111" t="str">
        <f t="shared" si="4"/>
        <v>NA</v>
      </c>
      <c r="J66" s="121"/>
      <c r="K66" s="121">
        <v>1</v>
      </c>
      <c r="L66" s="121"/>
      <c r="M66" s="86"/>
      <c r="N66" s="86"/>
      <c r="O66" s="86"/>
      <c r="P66" s="86"/>
      <c r="Q66" s="86"/>
      <c r="R66" s="86"/>
      <c r="S66" s="86"/>
      <c r="T66" s="86"/>
      <c r="U66" s="86"/>
      <c r="V66" s="86"/>
      <c r="W66" s="86"/>
      <c r="X66" s="86"/>
      <c r="Y66" s="86"/>
      <c r="Z66" s="86"/>
      <c r="AA66" s="86"/>
      <c r="AB66" s="86"/>
      <c r="AC66" s="86"/>
      <c r="AD66" s="86"/>
      <c r="AE66" s="86"/>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row>
    <row r="67" spans="1:56" s="85" customFormat="1" ht="30" x14ac:dyDescent="0.25">
      <c r="A67" s="343" t="s">
        <v>225</v>
      </c>
      <c r="B67" s="174" t="s">
        <v>477</v>
      </c>
      <c r="C67" s="337"/>
      <c r="D67" s="113"/>
      <c r="E67" s="123"/>
      <c r="F67" s="112"/>
      <c r="G67" s="361"/>
      <c r="H67" s="124"/>
      <c r="I67" s="111" t="str">
        <f t="shared" si="4"/>
        <v>NA</v>
      </c>
      <c r="J67" s="121"/>
      <c r="K67" s="121">
        <v>1</v>
      </c>
      <c r="L67" s="121"/>
      <c r="M67" s="86"/>
      <c r="N67" s="86"/>
      <c r="O67" s="86"/>
      <c r="P67" s="86"/>
      <c r="Q67" s="86"/>
      <c r="R67" s="86"/>
      <c r="S67" s="86"/>
      <c r="T67" s="86"/>
      <c r="U67" s="86"/>
      <c r="V67" s="86"/>
      <c r="W67" s="86"/>
      <c r="X67" s="86"/>
      <c r="Y67" s="86"/>
      <c r="Z67" s="86"/>
      <c r="AA67" s="86"/>
      <c r="AB67" s="86"/>
      <c r="AC67" s="86"/>
      <c r="AD67" s="86"/>
      <c r="AE67" s="86"/>
      <c r="AF67" s="86"/>
      <c r="AG67" s="86"/>
      <c r="AH67" s="86"/>
      <c r="AI67" s="86"/>
      <c r="AJ67" s="86"/>
      <c r="AK67" s="86"/>
      <c r="AL67" s="86"/>
      <c r="AM67" s="86"/>
      <c r="AN67" s="86"/>
      <c r="AO67" s="86"/>
      <c r="AP67" s="86"/>
      <c r="AQ67" s="86"/>
      <c r="AR67" s="86"/>
      <c r="AS67" s="86"/>
      <c r="AT67" s="86"/>
      <c r="AU67" s="86"/>
      <c r="AV67" s="86"/>
      <c r="AW67" s="86"/>
      <c r="AX67" s="86"/>
      <c r="AY67" s="86"/>
      <c r="AZ67" s="86"/>
      <c r="BA67" s="86"/>
      <c r="BB67" s="86"/>
      <c r="BC67" s="86"/>
      <c r="BD67" s="86"/>
    </row>
    <row r="68" spans="1:56" s="20" customFormat="1" x14ac:dyDescent="0.25">
      <c r="A68" s="343" t="s">
        <v>226</v>
      </c>
      <c r="B68" s="108" t="s">
        <v>476</v>
      </c>
      <c r="C68" s="112"/>
      <c r="D68" s="113" t="s">
        <v>0</v>
      </c>
      <c r="E68" s="113" t="s">
        <v>10</v>
      </c>
      <c r="F68" s="112"/>
      <c r="G68" s="147"/>
      <c r="H68" s="124"/>
      <c r="I68" s="111" t="str">
        <f t="shared" si="4"/>
        <v>NA</v>
      </c>
      <c r="J68" s="121"/>
      <c r="K68" s="121">
        <v>1</v>
      </c>
      <c r="L68" s="121"/>
      <c r="M68" s="86"/>
      <c r="N68" s="86"/>
      <c r="O68" s="86"/>
      <c r="P68" s="86"/>
      <c r="Q68" s="86"/>
      <c r="R68" s="86"/>
      <c r="S68" s="86"/>
      <c r="T68" s="86"/>
      <c r="U68" s="86"/>
      <c r="V68" s="86"/>
      <c r="W68" s="86"/>
      <c r="X68" s="86"/>
      <c r="Y68" s="86"/>
      <c r="Z68" s="86"/>
      <c r="AA68" s="86"/>
      <c r="AB68" s="86"/>
      <c r="AC68" s="86"/>
      <c r="AD68" s="86"/>
      <c r="AE68" s="86"/>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row>
    <row r="69" spans="1:56" s="3" customFormat="1" x14ac:dyDescent="0.25">
      <c r="A69" s="343"/>
      <c r="B69" s="147"/>
      <c r="C69" s="112"/>
      <c r="D69" s="113"/>
      <c r="E69" s="123"/>
      <c r="F69" s="112"/>
      <c r="G69" s="147"/>
      <c r="H69" s="112"/>
      <c r="I69" s="131"/>
      <c r="J69" s="141" t="e">
        <f>SUM($I59:$I68)/SUMIF($I59:$I68,"&lt;&gt;NA",$K59:$K68)</f>
        <v>#DIV/0!</v>
      </c>
      <c r="K69" s="82">
        <f>SUM(K59:K68)</f>
        <v>9</v>
      </c>
      <c r="L69" s="121"/>
      <c r="M69" s="86"/>
      <c r="N69" s="86"/>
      <c r="O69" s="86"/>
      <c r="P69" s="86"/>
      <c r="Q69" s="86"/>
      <c r="R69" s="86"/>
      <c r="S69" s="86"/>
      <c r="T69" s="86"/>
      <c r="U69" s="86"/>
      <c r="V69" s="86"/>
      <c r="W69" s="86"/>
      <c r="X69" s="86"/>
      <c r="Y69" s="86"/>
      <c r="Z69" s="86"/>
      <c r="AA69" s="86"/>
      <c r="AB69" s="86"/>
      <c r="AC69" s="86"/>
      <c r="AD69" s="86"/>
      <c r="AE69" s="86"/>
      <c r="AF69" s="27"/>
      <c r="AG69" s="27"/>
      <c r="AH69" s="27"/>
      <c r="AI69" s="27"/>
      <c r="AJ69" s="27"/>
      <c r="AK69" s="27"/>
      <c r="AL69" s="27"/>
      <c r="AM69" s="27"/>
      <c r="AN69" s="27"/>
      <c r="AO69" s="27"/>
      <c r="AP69" s="27"/>
      <c r="AQ69" s="27"/>
      <c r="AR69" s="27"/>
      <c r="AS69" s="27"/>
      <c r="AT69" s="27"/>
      <c r="AU69" s="27"/>
      <c r="AV69" s="27"/>
      <c r="AW69" s="27"/>
      <c r="AX69" s="27"/>
      <c r="AY69" s="27"/>
      <c r="AZ69" s="27"/>
      <c r="BA69" s="27"/>
      <c r="BB69" s="27"/>
      <c r="BC69" s="27"/>
      <c r="BD69" s="27"/>
    </row>
    <row r="70" spans="1:56" s="3" customFormat="1" ht="18.75" x14ac:dyDescent="0.25">
      <c r="A70" s="142"/>
      <c r="B70" s="320" t="s">
        <v>348</v>
      </c>
      <c r="C70" s="190"/>
      <c r="D70" s="96"/>
      <c r="E70" s="96"/>
      <c r="F70" s="96"/>
      <c r="G70" s="96"/>
      <c r="H70" s="106"/>
      <c r="I70" s="143"/>
      <c r="J70" s="100"/>
      <c r="K70" s="103"/>
      <c r="L70" s="103"/>
      <c r="M70" s="86"/>
      <c r="N70" s="86"/>
      <c r="O70" s="86"/>
      <c r="P70" s="86"/>
      <c r="Q70" s="86"/>
      <c r="R70" s="86"/>
      <c r="S70" s="86"/>
      <c r="T70" s="86"/>
      <c r="U70" s="86"/>
      <c r="V70" s="86"/>
      <c r="W70" s="86"/>
      <c r="X70" s="86"/>
      <c r="Y70" s="86"/>
      <c r="Z70" s="86"/>
      <c r="AA70" s="86"/>
      <c r="AB70" s="86"/>
      <c r="AC70" s="86"/>
      <c r="AD70" s="86"/>
      <c r="AE70" s="86"/>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row>
    <row r="71" spans="1:56" s="65" customFormat="1" x14ac:dyDescent="0.25">
      <c r="A71" s="343" t="s">
        <v>227</v>
      </c>
      <c r="B71" s="175" t="s">
        <v>475</v>
      </c>
      <c r="C71" s="112"/>
      <c r="D71" s="113"/>
      <c r="E71" s="123"/>
      <c r="F71" s="112"/>
      <c r="G71" s="361"/>
      <c r="H71" s="124"/>
      <c r="I71" s="111" t="str">
        <f t="shared" ref="I71:I72" si="5">IF($C71="oui, totalement",1,IF($C71="non",0,IF($C71="oui, partiellement",0.3,IF($C71="pas systématiquement",0.3,IF($C71="oui",1,"NA")))))</f>
        <v>NA</v>
      </c>
      <c r="J71" s="121"/>
      <c r="K71" s="121">
        <v>1</v>
      </c>
      <c r="L71" s="121"/>
      <c r="M71" s="86"/>
      <c r="N71" s="86"/>
      <c r="O71" s="86"/>
      <c r="P71" s="86"/>
      <c r="Q71" s="86"/>
      <c r="R71" s="86"/>
      <c r="S71" s="86"/>
      <c r="T71" s="86"/>
      <c r="U71" s="86"/>
      <c r="V71" s="86"/>
      <c r="W71" s="86"/>
      <c r="X71" s="86"/>
      <c r="Y71" s="86"/>
      <c r="Z71" s="86"/>
      <c r="AA71" s="86"/>
      <c r="AB71" s="86"/>
      <c r="AC71" s="86"/>
      <c r="AD71" s="86"/>
      <c r="AE71" s="86"/>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row>
    <row r="72" spans="1:56" s="85" customFormat="1" x14ac:dyDescent="0.25">
      <c r="A72" s="343" t="s">
        <v>228</v>
      </c>
      <c r="B72" s="175" t="s">
        <v>474</v>
      </c>
      <c r="C72" s="112"/>
      <c r="D72" s="113"/>
      <c r="E72" s="123"/>
      <c r="F72" s="112"/>
      <c r="G72" s="358"/>
      <c r="H72" s="124"/>
      <c r="I72" s="111" t="str">
        <f t="shared" si="5"/>
        <v>NA</v>
      </c>
      <c r="J72" s="121"/>
      <c r="K72" s="121">
        <v>1</v>
      </c>
      <c r="L72" s="121"/>
      <c r="M72" s="86"/>
      <c r="N72" s="86"/>
      <c r="O72" s="86"/>
      <c r="P72" s="86"/>
      <c r="Q72" s="86"/>
      <c r="R72" s="86"/>
      <c r="S72" s="86"/>
      <c r="T72" s="86"/>
      <c r="U72" s="86"/>
      <c r="V72" s="86"/>
      <c r="W72" s="86"/>
      <c r="X72" s="86"/>
      <c r="Y72" s="86"/>
      <c r="Z72" s="86"/>
      <c r="AA72" s="86"/>
      <c r="AB72" s="86"/>
      <c r="AC72" s="86"/>
      <c r="AD72" s="86"/>
      <c r="AE72" s="86"/>
      <c r="AF72" s="86"/>
      <c r="AG72" s="86"/>
      <c r="AH72" s="86"/>
      <c r="AI72" s="86"/>
      <c r="AJ72" s="86"/>
      <c r="AK72" s="86"/>
      <c r="AL72" s="86"/>
      <c r="AM72" s="86"/>
      <c r="AN72" s="86"/>
      <c r="AO72" s="86"/>
      <c r="AP72" s="86"/>
      <c r="AQ72" s="86"/>
      <c r="AR72" s="86"/>
      <c r="AS72" s="86"/>
      <c r="AT72" s="86"/>
      <c r="AU72" s="86"/>
      <c r="AV72" s="86"/>
      <c r="AW72" s="86"/>
      <c r="AX72" s="86"/>
      <c r="AY72" s="86"/>
      <c r="AZ72" s="86"/>
      <c r="BA72" s="86"/>
      <c r="BB72" s="86"/>
      <c r="BC72" s="86"/>
      <c r="BD72" s="86"/>
    </row>
    <row r="73" spans="1:56" s="85" customFormat="1" x14ac:dyDescent="0.25">
      <c r="A73" s="343" t="s">
        <v>229</v>
      </c>
      <c r="B73" s="175" t="s">
        <v>473</v>
      </c>
      <c r="C73" s="112"/>
      <c r="D73" s="113"/>
      <c r="E73" s="123"/>
      <c r="F73" s="112"/>
      <c r="G73" s="108" t="s">
        <v>377</v>
      </c>
      <c r="H73" s="124"/>
      <c r="I73" s="111" t="str">
        <f>IF($C73="oui, totalement",1.5,IF($C73="non",0,IF($C73="oui, partiellement",0,IF($C73="pas systématiquement",0,IF($C73="oui",0.5,"NA")))))</f>
        <v>NA</v>
      </c>
      <c r="J73" s="121"/>
      <c r="K73" s="121"/>
      <c r="L73" s="121"/>
      <c r="M73" s="86"/>
      <c r="N73" s="86"/>
      <c r="O73" s="86"/>
      <c r="P73" s="86"/>
      <c r="Q73" s="86"/>
      <c r="R73" s="86"/>
      <c r="S73" s="86"/>
      <c r="T73" s="86"/>
      <c r="U73" s="86"/>
      <c r="V73" s="86"/>
      <c r="W73" s="86"/>
      <c r="X73" s="86"/>
      <c r="Y73" s="86"/>
      <c r="Z73" s="86"/>
      <c r="AA73" s="86"/>
      <c r="AB73" s="86"/>
      <c r="AC73" s="86"/>
      <c r="AD73" s="86"/>
      <c r="AE73" s="86"/>
      <c r="AF73" s="86"/>
      <c r="AG73" s="86"/>
      <c r="AH73" s="86"/>
      <c r="AI73" s="86"/>
      <c r="AJ73" s="86"/>
      <c r="AK73" s="86"/>
      <c r="AL73" s="86"/>
      <c r="AM73" s="86"/>
      <c r="AN73" s="86"/>
      <c r="AO73" s="86"/>
      <c r="AP73" s="86"/>
      <c r="AQ73" s="86"/>
      <c r="AR73" s="86"/>
      <c r="AS73" s="86"/>
      <c r="AT73" s="86"/>
      <c r="AU73" s="86"/>
      <c r="AV73" s="86"/>
      <c r="AW73" s="86"/>
      <c r="AX73" s="86"/>
      <c r="AY73" s="86"/>
      <c r="AZ73" s="86"/>
      <c r="BA73" s="86"/>
      <c r="BB73" s="86"/>
      <c r="BC73" s="86"/>
      <c r="BD73" s="86"/>
    </row>
    <row r="74" spans="1:56" s="20" customFormat="1" ht="15" customHeight="1" x14ac:dyDescent="0.25">
      <c r="A74" s="343" t="s">
        <v>230</v>
      </c>
      <c r="B74" s="175" t="s">
        <v>472</v>
      </c>
      <c r="C74" s="112"/>
      <c r="D74" s="165" t="s">
        <v>50</v>
      </c>
      <c r="E74" s="123"/>
      <c r="F74" s="124" t="s">
        <v>123</v>
      </c>
      <c r="G74" s="147"/>
      <c r="H74" s="124"/>
      <c r="I74" s="111" t="str">
        <f t="shared" ref="I74" si="6">IF($C74="oui, totalement",1,IF($C74="non",0,IF($C74="oui, partiellement",0.3,IF($C74="pas systématiquement",0.3,IF($C74="oui",1,"NA")))))</f>
        <v>NA</v>
      </c>
      <c r="J74" s="121"/>
      <c r="K74" s="121">
        <v>1</v>
      </c>
      <c r="L74" s="121"/>
      <c r="M74" s="86"/>
      <c r="N74" s="86"/>
      <c r="O74" s="86"/>
      <c r="P74" s="86"/>
      <c r="Q74" s="86"/>
      <c r="R74" s="86"/>
      <c r="S74" s="86"/>
      <c r="T74" s="86"/>
      <c r="U74" s="86"/>
      <c r="V74" s="86"/>
      <c r="W74" s="86"/>
      <c r="X74" s="86"/>
      <c r="Y74" s="86"/>
      <c r="Z74" s="86"/>
      <c r="AA74" s="86"/>
      <c r="AB74" s="86"/>
      <c r="AC74" s="86"/>
      <c r="AD74" s="86"/>
      <c r="AE74" s="86"/>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row>
    <row r="75" spans="1:56" s="19" customFormat="1" ht="15" customHeight="1" x14ac:dyDescent="0.25">
      <c r="A75" s="343" t="s">
        <v>231</v>
      </c>
      <c r="B75" s="108" t="s">
        <v>471</v>
      </c>
      <c r="C75" s="112"/>
      <c r="D75" s="165" t="s">
        <v>406</v>
      </c>
      <c r="E75" s="123"/>
      <c r="F75" s="112"/>
      <c r="G75" s="361"/>
      <c r="H75" s="124"/>
      <c r="I75" s="111" t="str">
        <f>IF($C75="oui, totalement",1,IF($C75="non",0,IF($C75="oui, partiellement",0.3,IF($C75="pas systématiquement",0.3,IF($C75="oui",1,"NA")))))</f>
        <v>NA</v>
      </c>
      <c r="J75" s="121"/>
      <c r="K75" s="121">
        <v>1</v>
      </c>
      <c r="L75" s="121"/>
      <c r="M75" s="86"/>
      <c r="N75" s="86"/>
      <c r="O75" s="86"/>
      <c r="P75" s="86"/>
      <c r="Q75" s="86"/>
      <c r="R75" s="86"/>
      <c r="S75" s="86"/>
      <c r="T75" s="86"/>
      <c r="U75" s="86"/>
      <c r="V75" s="86"/>
      <c r="W75" s="86"/>
      <c r="X75" s="86"/>
      <c r="Y75" s="86"/>
      <c r="Z75" s="86"/>
      <c r="AA75" s="86"/>
      <c r="AB75" s="86"/>
      <c r="AC75" s="86"/>
      <c r="AD75" s="86"/>
      <c r="AE75" s="86"/>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7"/>
    </row>
    <row r="76" spans="1:56" s="85" customFormat="1" ht="15" customHeight="1" x14ac:dyDescent="0.25">
      <c r="A76" s="343" t="s">
        <v>232</v>
      </c>
      <c r="B76" s="108" t="s">
        <v>470</v>
      </c>
      <c r="C76" s="112"/>
      <c r="D76" s="165"/>
      <c r="E76" s="123"/>
      <c r="F76" s="112"/>
      <c r="G76" s="361"/>
      <c r="H76" s="124"/>
      <c r="I76" s="111" t="str">
        <f>IF($C76="oui, totalement",1,IF($C76="non",0,IF($C76="oui, partiellement",0.3,IF($C76="pas systématiquement",0.3,IF($C76="oui",1,"NA")))))</f>
        <v>NA</v>
      </c>
      <c r="J76" s="121"/>
      <c r="K76" s="121">
        <v>1</v>
      </c>
      <c r="L76" s="121"/>
      <c r="M76" s="86"/>
      <c r="N76" s="86"/>
      <c r="O76" s="86"/>
      <c r="P76" s="86"/>
      <c r="Q76" s="86"/>
      <c r="R76" s="86"/>
      <c r="S76" s="86"/>
      <c r="T76" s="86"/>
      <c r="U76" s="86"/>
      <c r="V76" s="86"/>
      <c r="W76" s="86"/>
      <c r="X76" s="86"/>
      <c r="Y76" s="86"/>
      <c r="Z76" s="86"/>
      <c r="AA76" s="86"/>
      <c r="AB76" s="86"/>
      <c r="AC76" s="86"/>
      <c r="AD76" s="86"/>
      <c r="AE76" s="86"/>
      <c r="AF76" s="86"/>
      <c r="AG76" s="86"/>
      <c r="AH76" s="86"/>
      <c r="AI76" s="86"/>
      <c r="AJ76" s="86"/>
      <c r="AK76" s="86"/>
      <c r="AL76" s="86"/>
      <c r="AM76" s="86"/>
      <c r="AN76" s="86"/>
      <c r="AO76" s="86"/>
      <c r="AP76" s="86"/>
      <c r="AQ76" s="86"/>
      <c r="AR76" s="86"/>
      <c r="AS76" s="86"/>
      <c r="AT76" s="86"/>
      <c r="AU76" s="86"/>
      <c r="AV76" s="86"/>
      <c r="AW76" s="86"/>
      <c r="AX76" s="86"/>
      <c r="AY76" s="86"/>
      <c r="AZ76" s="86"/>
      <c r="BA76" s="86"/>
      <c r="BB76" s="86"/>
      <c r="BC76" s="86"/>
      <c r="BD76" s="86"/>
    </row>
    <row r="77" spans="1:56" s="85" customFormat="1" ht="15" customHeight="1" x14ac:dyDescent="0.25">
      <c r="A77" s="343" t="s">
        <v>233</v>
      </c>
      <c r="B77" s="108" t="s">
        <v>469</v>
      </c>
      <c r="C77" s="112"/>
      <c r="D77" s="165"/>
      <c r="E77" s="123"/>
      <c r="F77" s="112"/>
      <c r="G77" s="361"/>
      <c r="H77" s="124"/>
      <c r="I77" s="111" t="str">
        <f t="shared" ref="I77" si="7">IF($C77="oui, totalement",1,IF($C77="non",0,IF($C77="oui, partiellement",0.3,IF($C77="pas systématiquement",0.3,IF($C77="oui",1,"NA")))))</f>
        <v>NA</v>
      </c>
      <c r="J77" s="121"/>
      <c r="K77" s="121">
        <v>1</v>
      </c>
      <c r="L77" s="121"/>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c r="AS77" s="86"/>
      <c r="AT77" s="86"/>
      <c r="AU77" s="86"/>
      <c r="AV77" s="86"/>
      <c r="AW77" s="86"/>
      <c r="AX77" s="86"/>
      <c r="AY77" s="86"/>
      <c r="AZ77" s="86"/>
      <c r="BA77" s="86"/>
      <c r="BB77" s="86"/>
      <c r="BC77" s="86"/>
      <c r="BD77" s="86"/>
    </row>
    <row r="78" spans="1:56" s="3" customFormat="1" x14ac:dyDescent="0.25">
      <c r="A78" s="343"/>
      <c r="B78" s="147"/>
      <c r="C78" s="112"/>
      <c r="D78" s="113"/>
      <c r="E78" s="123"/>
      <c r="F78" s="112"/>
      <c r="G78" s="147"/>
      <c r="H78" s="112"/>
      <c r="I78" s="122"/>
      <c r="J78" s="121"/>
      <c r="K78" s="121"/>
      <c r="L78" s="121"/>
      <c r="M78" s="86"/>
      <c r="N78" s="86"/>
      <c r="O78" s="86"/>
      <c r="P78" s="86"/>
      <c r="Q78" s="86"/>
      <c r="R78" s="86"/>
      <c r="S78" s="86"/>
      <c r="T78" s="86"/>
      <c r="U78" s="86"/>
      <c r="V78" s="86"/>
      <c r="W78" s="86"/>
      <c r="X78" s="86"/>
      <c r="Y78" s="86"/>
      <c r="Z78" s="86"/>
      <c r="AA78" s="86"/>
      <c r="AB78" s="86"/>
      <c r="AC78" s="86"/>
      <c r="AD78" s="86"/>
      <c r="AE78" s="86"/>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row>
    <row r="79" spans="1:56" s="18" customFormat="1" ht="18.75" x14ac:dyDescent="0.25">
      <c r="A79" s="142"/>
      <c r="B79" s="320" t="s">
        <v>349</v>
      </c>
      <c r="C79" s="190"/>
      <c r="D79" s="96"/>
      <c r="E79" s="96"/>
      <c r="F79" s="96"/>
      <c r="G79" s="96"/>
      <c r="H79" s="135"/>
      <c r="I79" s="140"/>
      <c r="J79" s="141" t="e">
        <f>SUM($I71:$I78)/SUMIF($I71:$I78,"&lt;&gt;NA",$K71:$K78)</f>
        <v>#DIV/0!</v>
      </c>
      <c r="K79" s="82">
        <f>SUM(K71:K77)</f>
        <v>6</v>
      </c>
      <c r="L79" s="138"/>
      <c r="M79" s="67"/>
      <c r="N79" s="67"/>
      <c r="O79" s="67"/>
      <c r="P79" s="67"/>
      <c r="Q79" s="67"/>
      <c r="R79" s="67"/>
      <c r="S79" s="67"/>
      <c r="T79" s="67"/>
      <c r="U79" s="67"/>
      <c r="V79" s="67"/>
      <c r="W79" s="67"/>
      <c r="X79" s="67"/>
      <c r="Y79" s="67"/>
      <c r="Z79" s="67"/>
      <c r="AA79" s="67"/>
      <c r="AB79" s="67"/>
      <c r="AC79" s="67"/>
      <c r="AD79" s="67"/>
      <c r="AE79" s="67"/>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row>
    <row r="80" spans="1:56" s="19" customFormat="1" ht="75" x14ac:dyDescent="0.25">
      <c r="A80" s="343" t="s">
        <v>234</v>
      </c>
      <c r="B80" s="147" t="s">
        <v>468</v>
      </c>
      <c r="C80" s="337"/>
      <c r="D80" s="344" t="s">
        <v>64</v>
      </c>
      <c r="E80" s="123"/>
      <c r="F80" s="344" t="s">
        <v>124</v>
      </c>
      <c r="G80" s="108" t="s">
        <v>461</v>
      </c>
      <c r="H80" s="124"/>
      <c r="I80" s="111" t="str">
        <f t="shared" ref="I80:I82" si="8">IF($C80="oui, totalement",1,IF($C80="non",0,IF($C80="oui, partiellement",0.3,IF($C80="pas systématiquement",0.3,IF($C80="oui",1,"NA")))))</f>
        <v>NA</v>
      </c>
      <c r="J80" s="121"/>
      <c r="K80" s="121">
        <v>1</v>
      </c>
      <c r="L80" s="121"/>
      <c r="M80" s="86"/>
      <c r="N80" s="86"/>
      <c r="O80" s="86"/>
      <c r="P80" s="86"/>
      <c r="Q80" s="86"/>
      <c r="R80" s="86"/>
      <c r="S80" s="86"/>
      <c r="T80" s="86"/>
      <c r="U80" s="86"/>
      <c r="V80" s="86"/>
      <c r="W80" s="86"/>
      <c r="X80" s="86"/>
      <c r="Y80" s="86"/>
      <c r="Z80" s="86"/>
      <c r="AA80" s="86"/>
      <c r="AB80" s="86"/>
      <c r="AC80" s="86"/>
      <c r="AD80" s="86"/>
      <c r="AE80" s="86"/>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row>
    <row r="81" spans="1:63" s="19" customFormat="1" x14ac:dyDescent="0.25">
      <c r="A81" s="343" t="s">
        <v>235</v>
      </c>
      <c r="B81" s="147" t="s">
        <v>467</v>
      </c>
      <c r="C81" s="112"/>
      <c r="D81" s="124" t="s">
        <v>64</v>
      </c>
      <c r="E81" s="123"/>
      <c r="F81" s="112" t="s">
        <v>53</v>
      </c>
      <c r="G81" s="147"/>
      <c r="H81" s="124"/>
      <c r="I81" s="111" t="str">
        <f t="shared" si="8"/>
        <v>NA</v>
      </c>
      <c r="J81" s="121"/>
      <c r="K81" s="121">
        <v>1</v>
      </c>
      <c r="L81" s="121"/>
      <c r="M81" s="86"/>
      <c r="N81" s="86"/>
      <c r="O81" s="86"/>
      <c r="P81" s="86"/>
      <c r="Q81" s="86"/>
      <c r="R81" s="86"/>
      <c r="S81" s="86"/>
      <c r="T81" s="86"/>
      <c r="U81" s="86"/>
      <c r="V81" s="86"/>
      <c r="W81" s="86"/>
      <c r="X81" s="86"/>
      <c r="Y81" s="86"/>
      <c r="Z81" s="86"/>
      <c r="AA81" s="86"/>
      <c r="AB81" s="86"/>
      <c r="AC81" s="86"/>
      <c r="AD81" s="86"/>
      <c r="AE81" s="86"/>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row>
    <row r="82" spans="1:63" s="19" customFormat="1" x14ac:dyDescent="0.25">
      <c r="A82" s="343" t="s">
        <v>236</v>
      </c>
      <c r="B82" s="147" t="s">
        <v>466</v>
      </c>
      <c r="C82" s="112"/>
      <c r="D82" s="113" t="s">
        <v>10</v>
      </c>
      <c r="E82" s="123"/>
      <c r="F82" s="112"/>
      <c r="G82" s="147"/>
      <c r="H82" s="124"/>
      <c r="I82" s="111" t="str">
        <f t="shared" si="8"/>
        <v>NA</v>
      </c>
      <c r="J82" s="121"/>
      <c r="K82" s="121">
        <v>1</v>
      </c>
      <c r="L82" s="121"/>
      <c r="M82" s="86"/>
      <c r="N82" s="86"/>
      <c r="O82" s="86"/>
      <c r="P82" s="86"/>
      <c r="Q82" s="86"/>
      <c r="R82" s="86"/>
      <c r="S82" s="86"/>
      <c r="T82" s="86"/>
      <c r="U82" s="86"/>
      <c r="V82" s="86"/>
      <c r="W82" s="86"/>
      <c r="X82" s="86"/>
      <c r="Y82" s="86"/>
      <c r="Z82" s="86"/>
      <c r="AA82" s="86"/>
      <c r="AB82" s="86"/>
      <c r="AC82" s="86"/>
      <c r="AD82" s="86"/>
      <c r="AE82" s="86"/>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row>
    <row r="83" spans="1:63" s="3" customFormat="1" x14ac:dyDescent="0.25">
      <c r="A83" s="343"/>
      <c r="B83" s="147"/>
      <c r="C83" s="112"/>
      <c r="D83" s="113"/>
      <c r="E83" s="123"/>
      <c r="F83" s="112"/>
      <c r="G83" s="147"/>
      <c r="H83" s="112"/>
      <c r="I83" s="131"/>
      <c r="J83" s="141" t="e">
        <f>SUM($I80:$I82)/SUMIF($I80:$I82,"&lt;&gt;NA",$K80:$K82)</f>
        <v>#DIV/0!</v>
      </c>
      <c r="K83" s="82">
        <f>SUM(K80:K82)</f>
        <v>3</v>
      </c>
      <c r="L83" s="121"/>
      <c r="M83" s="86"/>
      <c r="N83" s="86"/>
      <c r="O83" s="86"/>
      <c r="P83" s="86"/>
      <c r="Q83" s="86"/>
      <c r="R83" s="86"/>
      <c r="S83" s="86"/>
      <c r="T83" s="86"/>
      <c r="U83" s="86"/>
      <c r="V83" s="86"/>
      <c r="W83" s="86"/>
      <c r="X83" s="86"/>
      <c r="Y83" s="86"/>
      <c r="Z83" s="86"/>
      <c r="AA83" s="86"/>
      <c r="AB83" s="86"/>
      <c r="AC83" s="86"/>
      <c r="AD83" s="86"/>
      <c r="AE83" s="86"/>
      <c r="AF83" s="27"/>
      <c r="AG83" s="27"/>
      <c r="AH83" s="27"/>
      <c r="AI83" s="27"/>
      <c r="AJ83" s="27"/>
      <c r="AK83" s="27"/>
      <c r="AL83" s="27"/>
      <c r="AM83" s="27"/>
      <c r="AN83" s="27"/>
      <c r="AO83" s="27"/>
      <c r="AP83" s="27"/>
      <c r="AQ83" s="27"/>
      <c r="AR83" s="27"/>
      <c r="AS83" s="27"/>
      <c r="AT83" s="27"/>
      <c r="AU83" s="27"/>
      <c r="AV83" s="27"/>
      <c r="AW83" s="27"/>
      <c r="AX83" s="27"/>
      <c r="AY83" s="27"/>
      <c r="AZ83" s="27"/>
      <c r="BA83" s="27"/>
      <c r="BB83" s="27"/>
      <c r="BC83" s="27"/>
      <c r="BD83" s="27"/>
    </row>
    <row r="84" spans="1:63" s="18" customFormat="1" ht="18.75" x14ac:dyDescent="0.25">
      <c r="A84" s="142"/>
      <c r="B84" s="320" t="s">
        <v>350</v>
      </c>
      <c r="C84" s="190"/>
      <c r="D84" s="96"/>
      <c r="E84" s="96"/>
      <c r="F84" s="96"/>
      <c r="G84" s="96"/>
      <c r="H84" s="105"/>
      <c r="I84" s="138"/>
      <c r="J84" s="138"/>
      <c r="K84" s="138"/>
      <c r="L84" s="138"/>
      <c r="M84" s="67"/>
      <c r="N84" s="67"/>
      <c r="O84" s="67"/>
      <c r="P84" s="67"/>
      <c r="Q84" s="67"/>
      <c r="R84" s="67"/>
      <c r="S84" s="67"/>
      <c r="T84" s="67"/>
      <c r="U84" s="67"/>
      <c r="V84" s="67"/>
      <c r="W84" s="67"/>
      <c r="X84" s="67"/>
      <c r="Y84" s="67"/>
      <c r="Z84" s="67"/>
      <c r="AA84" s="67"/>
      <c r="AB84" s="67"/>
      <c r="AC84" s="67"/>
      <c r="AD84" s="67"/>
      <c r="AE84" s="67"/>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row>
    <row r="85" spans="1:63" s="87" customFormat="1" x14ac:dyDescent="0.25">
      <c r="A85" s="350" t="s">
        <v>237</v>
      </c>
      <c r="B85" s="174" t="s">
        <v>465</v>
      </c>
      <c r="C85" s="112"/>
      <c r="D85" s="145"/>
      <c r="E85" s="145"/>
      <c r="F85" s="145"/>
      <c r="G85" s="145"/>
      <c r="H85" s="146"/>
      <c r="I85" s="111" t="str">
        <f t="shared" ref="I85:I87" si="9">IF($C85="oui, totalement",1,IF($C85="non",0,IF($C85="oui, partiellement",0.3,IF($C85="pas systématiquement",0.3,IF($C85="oui",1,"NA")))))</f>
        <v>NA</v>
      </c>
      <c r="J85" s="128"/>
      <c r="K85" s="173">
        <v>1</v>
      </c>
      <c r="L85" s="12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88"/>
      <c r="AT85" s="88"/>
      <c r="AU85" s="88"/>
      <c r="AV85" s="88"/>
      <c r="AW85" s="88"/>
      <c r="AX85" s="88"/>
      <c r="AY85" s="88"/>
      <c r="AZ85" s="88"/>
      <c r="BA85" s="88"/>
      <c r="BB85" s="88"/>
      <c r="BC85" s="88"/>
      <c r="BD85" s="88"/>
    </row>
    <row r="86" spans="1:63" s="19" customFormat="1" x14ac:dyDescent="0.25">
      <c r="A86" s="350" t="s">
        <v>238</v>
      </c>
      <c r="B86" s="108" t="s">
        <v>464</v>
      </c>
      <c r="C86" s="112"/>
      <c r="D86" s="113" t="s">
        <v>10</v>
      </c>
      <c r="E86" s="123"/>
      <c r="F86" s="112"/>
      <c r="G86" s="108" t="s">
        <v>405</v>
      </c>
      <c r="H86" s="124"/>
      <c r="I86" s="111"/>
      <c r="J86" s="121"/>
      <c r="K86" s="121"/>
      <c r="L86" s="121"/>
      <c r="M86" s="86"/>
      <c r="N86" s="86"/>
      <c r="O86" s="86"/>
      <c r="P86" s="86"/>
      <c r="Q86" s="86"/>
      <c r="R86" s="86"/>
      <c r="S86" s="86"/>
      <c r="T86" s="86"/>
      <c r="U86" s="86"/>
      <c r="V86" s="86"/>
      <c r="W86" s="86"/>
      <c r="X86" s="86"/>
      <c r="Y86" s="86"/>
      <c r="Z86" s="86"/>
      <c r="AA86" s="86"/>
      <c r="AB86" s="86"/>
      <c r="AC86" s="86"/>
      <c r="AD86" s="86"/>
      <c r="AE86" s="86"/>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row>
    <row r="87" spans="1:63" s="19" customFormat="1" x14ac:dyDescent="0.25">
      <c r="A87" s="350" t="s">
        <v>239</v>
      </c>
      <c r="B87" s="147" t="s">
        <v>463</v>
      </c>
      <c r="C87" s="112"/>
      <c r="D87" s="113" t="s">
        <v>10</v>
      </c>
      <c r="E87" s="123"/>
      <c r="F87" s="112"/>
      <c r="G87" s="147"/>
      <c r="H87" s="124"/>
      <c r="I87" s="111" t="str">
        <f t="shared" si="9"/>
        <v>NA</v>
      </c>
      <c r="J87" s="121"/>
      <c r="K87" s="121">
        <v>1</v>
      </c>
      <c r="L87" s="121"/>
      <c r="M87" s="86"/>
      <c r="N87" s="86"/>
      <c r="O87" s="86"/>
      <c r="P87" s="86"/>
      <c r="Q87" s="86"/>
      <c r="R87" s="86"/>
      <c r="S87" s="86"/>
      <c r="T87" s="86"/>
      <c r="U87" s="86"/>
      <c r="V87" s="86"/>
      <c r="W87" s="86"/>
      <c r="X87" s="86"/>
      <c r="Y87" s="86"/>
      <c r="Z87" s="86"/>
      <c r="AA87" s="86"/>
      <c r="AB87" s="86"/>
      <c r="AC87" s="86"/>
      <c r="AD87" s="86"/>
      <c r="AE87" s="86"/>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row>
    <row r="88" spans="1:63" s="19" customFormat="1" x14ac:dyDescent="0.25">
      <c r="A88" s="350" t="s">
        <v>343</v>
      </c>
      <c r="B88" s="147" t="s">
        <v>462</v>
      </c>
      <c r="C88" s="112"/>
      <c r="D88" s="113"/>
      <c r="E88" s="123"/>
      <c r="F88" s="112"/>
      <c r="G88" s="147" t="s">
        <v>405</v>
      </c>
      <c r="H88" s="124"/>
      <c r="I88" s="111"/>
      <c r="J88" s="121"/>
      <c r="K88" s="121"/>
      <c r="L88" s="121"/>
      <c r="M88" s="86"/>
      <c r="N88" s="86"/>
      <c r="O88" s="86"/>
      <c r="P88" s="86"/>
      <c r="Q88" s="86"/>
      <c r="R88" s="86"/>
      <c r="S88" s="86"/>
      <c r="T88" s="86"/>
      <c r="U88" s="86"/>
      <c r="V88" s="86"/>
      <c r="W88" s="86"/>
      <c r="X88" s="86"/>
      <c r="Y88" s="86"/>
      <c r="Z88" s="86"/>
      <c r="AA88" s="86"/>
      <c r="AB88" s="86"/>
      <c r="AC88" s="86"/>
      <c r="AD88" s="86"/>
      <c r="AE88" s="86"/>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row>
    <row r="89" spans="1:63" x14ac:dyDescent="0.25">
      <c r="A89" s="351"/>
      <c r="B89" s="119"/>
      <c r="C89" s="112"/>
      <c r="D89" s="118"/>
      <c r="E89" s="118"/>
      <c r="F89" s="114"/>
      <c r="G89" s="119"/>
      <c r="H89" s="115"/>
      <c r="I89" s="131"/>
      <c r="J89" s="141" t="e">
        <f>SUM($I85:$I88)/SUMIF($I85:$I88,"&lt;&gt;NA",$K85:$K88)</f>
        <v>#DIV/0!</v>
      </c>
      <c r="K89" s="82">
        <f>SUM(K85:K88)</f>
        <v>2</v>
      </c>
      <c r="L89" s="110"/>
      <c r="M89" s="64"/>
      <c r="N89" s="64"/>
      <c r="O89" s="64"/>
      <c r="P89" s="64"/>
      <c r="Q89" s="64"/>
      <c r="R89" s="64"/>
      <c r="S89" s="64"/>
      <c r="T89" s="64"/>
      <c r="U89" s="64"/>
      <c r="V89" s="64"/>
      <c r="W89" s="64"/>
      <c r="X89" s="64"/>
      <c r="Y89" s="64"/>
      <c r="Z89" s="64"/>
      <c r="AA89" s="64"/>
      <c r="AB89" s="64"/>
      <c r="AC89" s="64"/>
      <c r="AD89" s="64"/>
      <c r="AE89" s="64"/>
    </row>
    <row r="90" spans="1:63" s="21" customFormat="1" ht="21" customHeight="1" x14ac:dyDescent="0.25">
      <c r="A90" s="142"/>
      <c r="B90" s="320" t="s">
        <v>351</v>
      </c>
      <c r="C90" s="190"/>
      <c r="D90" s="96"/>
      <c r="E90" s="96"/>
      <c r="F90" s="96"/>
      <c r="G90" s="96"/>
      <c r="H90" s="95"/>
      <c r="I90" s="129"/>
      <c r="J90" s="95"/>
      <c r="K90" s="95"/>
      <c r="L90" s="144"/>
      <c r="M90" s="66"/>
      <c r="N90" s="66"/>
      <c r="O90" s="66"/>
      <c r="P90" s="66"/>
      <c r="Q90" s="66"/>
      <c r="R90" s="66"/>
      <c r="S90" s="66"/>
      <c r="T90" s="66"/>
      <c r="U90" s="66"/>
      <c r="V90" s="66"/>
      <c r="W90" s="66"/>
      <c r="X90" s="66"/>
      <c r="Y90" s="66"/>
      <c r="Z90" s="66"/>
      <c r="AA90" s="66"/>
      <c r="AB90" s="66"/>
      <c r="AC90" s="66"/>
      <c r="AD90" s="66"/>
      <c r="AE90" s="66"/>
      <c r="AF90" s="23"/>
      <c r="AG90" s="23"/>
      <c r="AH90" s="23"/>
      <c r="AI90" s="23"/>
      <c r="AJ90" s="23"/>
      <c r="AK90" s="23"/>
      <c r="AL90" s="23"/>
      <c r="AM90" s="23"/>
      <c r="AN90" s="23"/>
      <c r="AO90" s="23"/>
      <c r="AP90" s="23"/>
      <c r="AQ90" s="23"/>
      <c r="AR90" s="23"/>
      <c r="AS90" s="23"/>
      <c r="AT90" s="23"/>
      <c r="AU90" s="23"/>
      <c r="AV90" s="23"/>
      <c r="AW90" s="23"/>
      <c r="AX90" s="23"/>
      <c r="AY90" s="23"/>
      <c r="AZ90" s="23"/>
      <c r="BA90" s="23"/>
      <c r="BB90" s="23"/>
      <c r="BC90" s="23"/>
      <c r="BD90" s="23"/>
      <c r="BE90" s="23"/>
      <c r="BF90" s="23"/>
      <c r="BG90" s="23"/>
      <c r="BH90" s="23"/>
      <c r="BI90" s="23"/>
      <c r="BJ90" s="23"/>
      <c r="BK90" s="23"/>
    </row>
    <row r="91" spans="1:63" s="17" customFormat="1" ht="30" customHeight="1" x14ac:dyDescent="0.25">
      <c r="A91" s="350" t="s">
        <v>363</v>
      </c>
      <c r="B91" s="119" t="s">
        <v>420</v>
      </c>
      <c r="C91" s="112"/>
      <c r="D91" s="113" t="s">
        <v>0</v>
      </c>
      <c r="E91" s="115"/>
      <c r="F91" s="115"/>
      <c r="G91" s="119"/>
      <c r="H91" s="115"/>
      <c r="I91" s="111" t="str">
        <f t="shared" ref="I91:I92" si="10">IF($C91="oui, totalement",1,IF($C91="non",0,IF($C91="oui, partiellement",0.3,IF($C91="pas systématiquement",0.3,IF($C91="oui",1,"NA")))))</f>
        <v>NA</v>
      </c>
      <c r="J91" s="110"/>
      <c r="K91" s="115">
        <v>1</v>
      </c>
      <c r="L91" s="130"/>
      <c r="M91" s="66"/>
      <c r="N91" s="66"/>
      <c r="O91" s="66"/>
      <c r="P91" s="66"/>
      <c r="Q91" s="66"/>
      <c r="R91" s="66"/>
      <c r="S91" s="66"/>
      <c r="T91" s="66"/>
      <c r="U91" s="66"/>
      <c r="V91" s="66"/>
      <c r="W91" s="66"/>
      <c r="X91" s="66"/>
      <c r="Y91" s="66"/>
      <c r="Z91" s="66"/>
      <c r="AA91" s="66"/>
      <c r="AB91" s="66"/>
      <c r="AC91" s="66"/>
      <c r="AD91" s="66"/>
      <c r="AE91" s="66"/>
      <c r="AF91" s="23"/>
      <c r="AG91" s="23"/>
      <c r="AH91" s="23"/>
      <c r="AI91" s="23"/>
      <c r="AJ91" s="23"/>
      <c r="AK91" s="23"/>
      <c r="AL91" s="23"/>
      <c r="AM91" s="23"/>
      <c r="AN91" s="23"/>
      <c r="AO91" s="23"/>
      <c r="AP91" s="23"/>
      <c r="AQ91" s="23"/>
      <c r="AR91" s="23"/>
      <c r="AS91" s="23"/>
      <c r="AT91" s="23"/>
      <c r="AU91" s="23"/>
      <c r="AV91" s="23"/>
      <c r="AW91" s="23"/>
      <c r="AX91" s="23"/>
      <c r="AY91" s="23"/>
      <c r="AZ91" s="23"/>
      <c r="BA91" s="23"/>
      <c r="BB91" s="23"/>
      <c r="BC91" s="23"/>
      <c r="BD91" s="23"/>
      <c r="BE91" s="23"/>
      <c r="BF91" s="23"/>
      <c r="BG91" s="23"/>
      <c r="BH91" s="23"/>
      <c r="BI91" s="23"/>
      <c r="BJ91" s="23"/>
      <c r="BK91" s="23"/>
    </row>
    <row r="92" spans="1:63" s="23" customFormat="1" ht="17.25" customHeight="1" x14ac:dyDescent="0.25">
      <c r="A92" s="350" t="s">
        <v>364</v>
      </c>
      <c r="B92" s="119" t="s">
        <v>421</v>
      </c>
      <c r="C92" s="112"/>
      <c r="D92" s="113" t="s">
        <v>0</v>
      </c>
      <c r="E92" s="115"/>
      <c r="F92" s="115"/>
      <c r="G92" s="119"/>
      <c r="H92" s="115"/>
      <c r="I92" s="111" t="str">
        <f t="shared" si="10"/>
        <v>NA</v>
      </c>
      <c r="J92" s="110"/>
      <c r="K92" s="115">
        <v>1</v>
      </c>
      <c r="L92" s="115"/>
      <c r="M92" s="66"/>
      <c r="N92" s="66"/>
      <c r="O92" s="66"/>
      <c r="P92" s="66"/>
      <c r="Q92" s="66"/>
      <c r="R92" s="66"/>
      <c r="S92" s="66"/>
      <c r="T92" s="66"/>
      <c r="U92" s="66"/>
      <c r="V92" s="66"/>
      <c r="W92" s="66"/>
      <c r="X92" s="66"/>
      <c r="Y92" s="66"/>
      <c r="Z92" s="66"/>
      <c r="AA92" s="66"/>
      <c r="AB92" s="66"/>
      <c r="AC92" s="66"/>
      <c r="AD92" s="66"/>
      <c r="AE92" s="66"/>
    </row>
    <row r="93" spans="1:63" ht="15.75" thickBot="1" x14ac:dyDescent="0.3">
      <c r="B93" s="38"/>
      <c r="C93" s="33"/>
      <c r="D93" s="40"/>
      <c r="G93" s="362"/>
      <c r="I93" s="132"/>
      <c r="J93" s="133" t="e">
        <f>SUM($I91:$I92)/SUMIF($I91:$I92,"&lt;&gt;NA",$K91:$K92)</f>
        <v>#DIV/0!</v>
      </c>
      <c r="K93" s="134">
        <f>SUM(K91:K92)</f>
        <v>2</v>
      </c>
      <c r="L93" s="66"/>
      <c r="M93" s="66"/>
      <c r="N93" s="64"/>
      <c r="O93" s="64"/>
      <c r="P93" s="64"/>
      <c r="Q93" s="64"/>
      <c r="R93" s="64"/>
      <c r="S93" s="64"/>
      <c r="T93" s="64"/>
      <c r="U93" s="64"/>
      <c r="V93" s="64"/>
      <c r="W93" s="64"/>
      <c r="X93" s="64"/>
      <c r="Y93" s="64"/>
      <c r="Z93" s="64"/>
      <c r="AA93" s="64"/>
      <c r="AB93" s="64"/>
      <c r="AC93" s="64"/>
      <c r="AD93" s="64"/>
      <c r="AE93" s="64"/>
    </row>
    <row r="94" spans="1:63" x14ac:dyDescent="0.25">
      <c r="B94" s="38"/>
      <c r="C94" s="33"/>
      <c r="D94" s="40"/>
      <c r="G94" s="362"/>
      <c r="M94" s="64"/>
      <c r="N94" s="64"/>
      <c r="O94" s="64"/>
      <c r="P94" s="64"/>
      <c r="Q94" s="64"/>
      <c r="R94" s="64"/>
      <c r="S94" s="64"/>
      <c r="T94" s="64"/>
      <c r="U94" s="64"/>
      <c r="V94" s="64"/>
      <c r="W94" s="64"/>
      <c r="X94" s="64"/>
      <c r="Y94" s="64"/>
      <c r="Z94" s="64"/>
      <c r="AA94" s="64"/>
      <c r="AB94" s="64"/>
      <c r="AC94" s="64"/>
      <c r="AD94" s="64"/>
      <c r="AE94" s="64"/>
    </row>
    <row r="95" spans="1:63" ht="15.75" thickBot="1" x14ac:dyDescent="0.3">
      <c r="B95" s="38"/>
      <c r="C95" s="33"/>
      <c r="D95" s="40"/>
      <c r="G95" s="362"/>
      <c r="M95" s="64"/>
      <c r="N95" s="64"/>
      <c r="O95" s="64"/>
      <c r="P95" s="64"/>
      <c r="Q95" s="64"/>
      <c r="R95" s="64"/>
      <c r="S95" s="64"/>
      <c r="T95" s="64"/>
      <c r="U95" s="64"/>
      <c r="V95" s="64"/>
      <c r="W95" s="64"/>
      <c r="X95" s="64"/>
      <c r="Y95" s="64"/>
      <c r="Z95" s="64"/>
      <c r="AA95" s="64"/>
      <c r="AB95" s="64"/>
      <c r="AC95" s="64"/>
      <c r="AD95" s="64"/>
      <c r="AE95" s="64"/>
    </row>
    <row r="96" spans="1:63" ht="47.25" customHeight="1" x14ac:dyDescent="0.25">
      <c r="B96" s="38"/>
      <c r="C96" s="33"/>
      <c r="D96" s="40"/>
      <c r="G96" s="362"/>
      <c r="H96" s="179"/>
      <c r="I96" s="180"/>
      <c r="J96" s="177" t="s">
        <v>353</v>
      </c>
      <c r="K96" s="178" t="s">
        <v>407</v>
      </c>
      <c r="M96" s="64"/>
      <c r="N96" s="64"/>
      <c r="O96" s="64"/>
      <c r="P96" s="64"/>
      <c r="Q96" s="64"/>
      <c r="R96" s="64"/>
      <c r="S96" s="64"/>
      <c r="T96" s="64"/>
      <c r="U96" s="64"/>
      <c r="V96" s="64"/>
      <c r="W96" s="64"/>
      <c r="X96" s="64"/>
      <c r="Y96" s="64"/>
      <c r="Z96" s="64"/>
      <c r="AA96" s="64"/>
      <c r="AB96" s="64"/>
      <c r="AC96" s="64"/>
      <c r="AD96" s="64"/>
      <c r="AE96" s="64"/>
    </row>
    <row r="97" spans="2:31" ht="15.75" thickBot="1" x14ac:dyDescent="0.3">
      <c r="B97" s="38"/>
      <c r="C97" s="33"/>
      <c r="D97" s="40"/>
      <c r="G97" s="362"/>
      <c r="H97" s="176" t="s">
        <v>101</v>
      </c>
      <c r="I97" s="181"/>
      <c r="J97" s="182" t="e">
        <f>(J14+J29+J35+J45+J57+J69+J79+J83+J89+J93)/10</f>
        <v>#DIV/0!</v>
      </c>
      <c r="K97" s="183">
        <f>SUM(K14+K29+K35+K45+K57+K69+K79+K83+K89)</f>
        <v>60</v>
      </c>
      <c r="M97" s="64"/>
      <c r="N97" s="64"/>
      <c r="O97" s="64"/>
      <c r="P97" s="64"/>
      <c r="Q97" s="64"/>
      <c r="R97" s="64"/>
      <c r="S97" s="64"/>
      <c r="T97" s="64"/>
      <c r="U97" s="64"/>
      <c r="V97" s="64"/>
      <c r="W97" s="64"/>
      <c r="X97" s="64"/>
      <c r="Y97" s="64"/>
      <c r="Z97" s="64"/>
      <c r="AA97" s="64"/>
      <c r="AB97" s="64"/>
      <c r="AC97" s="64"/>
      <c r="AD97" s="64"/>
      <c r="AE97" s="64"/>
    </row>
    <row r="98" spans="2:31" x14ac:dyDescent="0.25">
      <c r="B98" s="38"/>
      <c r="C98" s="33"/>
      <c r="D98" s="40"/>
      <c r="G98" s="362"/>
      <c r="M98" s="64"/>
      <c r="N98" s="64"/>
      <c r="O98" s="64"/>
      <c r="P98" s="64"/>
      <c r="Q98" s="64"/>
      <c r="R98" s="64"/>
      <c r="S98" s="64"/>
      <c r="T98" s="64"/>
      <c r="U98" s="64"/>
      <c r="V98" s="64"/>
      <c r="W98" s="64"/>
      <c r="X98" s="64"/>
      <c r="Y98" s="64"/>
      <c r="Z98" s="64"/>
      <c r="AA98" s="64"/>
      <c r="AB98" s="64"/>
      <c r="AC98" s="64"/>
      <c r="AD98" s="64"/>
      <c r="AE98" s="64"/>
    </row>
    <row r="99" spans="2:31" x14ac:dyDescent="0.25">
      <c r="B99" s="38"/>
      <c r="C99" s="33"/>
      <c r="D99" s="40"/>
      <c r="G99" s="362"/>
      <c r="M99" s="64"/>
      <c r="N99" s="64"/>
      <c r="O99" s="64"/>
      <c r="P99" s="64"/>
      <c r="Q99" s="64"/>
      <c r="R99" s="64"/>
      <c r="S99" s="64"/>
      <c r="T99" s="64"/>
      <c r="U99" s="64"/>
      <c r="V99" s="64"/>
      <c r="W99" s="64"/>
      <c r="X99" s="64"/>
      <c r="Y99" s="64"/>
      <c r="Z99" s="64"/>
      <c r="AA99" s="64"/>
      <c r="AB99" s="64"/>
      <c r="AC99" s="64"/>
      <c r="AD99" s="64"/>
      <c r="AE99" s="64"/>
    </row>
    <row r="100" spans="2:31" x14ac:dyDescent="0.25">
      <c r="B100" s="38"/>
      <c r="C100" s="33"/>
      <c r="D100" s="40"/>
      <c r="G100" s="362"/>
      <c r="M100" s="64"/>
      <c r="N100" s="64"/>
      <c r="O100" s="64"/>
      <c r="P100" s="64"/>
      <c r="Q100" s="64"/>
      <c r="R100" s="64"/>
      <c r="S100" s="64"/>
      <c r="T100" s="64"/>
      <c r="U100" s="64"/>
      <c r="V100" s="64"/>
      <c r="W100" s="64"/>
      <c r="X100" s="64"/>
      <c r="Y100" s="64"/>
      <c r="Z100" s="64"/>
      <c r="AA100" s="64"/>
      <c r="AB100" s="64"/>
      <c r="AC100" s="64"/>
      <c r="AD100" s="64"/>
      <c r="AE100" s="64"/>
    </row>
    <row r="101" spans="2:31" x14ac:dyDescent="0.25">
      <c r="B101" s="38"/>
      <c r="C101" s="33"/>
      <c r="D101" s="40"/>
      <c r="G101" s="362"/>
      <c r="M101" s="64"/>
      <c r="N101" s="64"/>
      <c r="O101" s="64"/>
      <c r="P101" s="64"/>
      <c r="Q101" s="64"/>
      <c r="R101" s="64"/>
      <c r="S101" s="64"/>
      <c r="T101" s="64"/>
      <c r="U101" s="64"/>
      <c r="V101" s="64"/>
      <c r="W101" s="64"/>
      <c r="X101" s="64"/>
      <c r="Y101" s="64"/>
      <c r="Z101" s="64"/>
      <c r="AA101" s="64"/>
      <c r="AB101" s="64"/>
      <c r="AC101" s="64"/>
      <c r="AD101" s="64"/>
      <c r="AE101" s="64"/>
    </row>
    <row r="102" spans="2:31" x14ac:dyDescent="0.25">
      <c r="B102" s="38"/>
      <c r="C102" s="33"/>
      <c r="D102" s="40"/>
      <c r="G102" s="362"/>
      <c r="M102" s="64"/>
      <c r="N102" s="64"/>
      <c r="O102" s="64"/>
      <c r="P102" s="64"/>
      <c r="Q102" s="64"/>
      <c r="R102" s="64"/>
      <c r="S102" s="64"/>
      <c r="T102" s="64"/>
      <c r="U102" s="64"/>
      <c r="V102" s="64"/>
      <c r="W102" s="64"/>
      <c r="X102" s="64"/>
      <c r="Y102" s="64"/>
      <c r="Z102" s="64"/>
      <c r="AA102" s="64"/>
      <c r="AB102" s="64"/>
      <c r="AC102" s="64"/>
      <c r="AD102" s="64"/>
      <c r="AE102" s="64"/>
    </row>
    <row r="103" spans="2:31" x14ac:dyDescent="0.25">
      <c r="B103" s="38"/>
      <c r="C103" s="33"/>
      <c r="D103" s="40"/>
      <c r="G103" s="362"/>
      <c r="M103" s="64"/>
      <c r="N103" s="64"/>
      <c r="O103" s="64"/>
      <c r="P103" s="64"/>
      <c r="Q103" s="64"/>
      <c r="R103" s="64"/>
      <c r="S103" s="64"/>
      <c r="T103" s="64"/>
      <c r="U103" s="64"/>
      <c r="V103" s="64"/>
      <c r="W103" s="64"/>
      <c r="X103" s="64"/>
      <c r="Y103" s="64"/>
      <c r="Z103" s="64"/>
      <c r="AA103" s="64"/>
      <c r="AB103" s="64"/>
      <c r="AC103" s="64"/>
      <c r="AD103" s="64"/>
      <c r="AE103" s="64"/>
    </row>
    <row r="104" spans="2:31" x14ac:dyDescent="0.25">
      <c r="B104" s="38"/>
      <c r="C104" s="33"/>
      <c r="D104" s="40"/>
      <c r="G104" s="362"/>
      <c r="M104" s="64"/>
      <c r="N104" s="64"/>
      <c r="O104" s="64"/>
      <c r="P104" s="64"/>
      <c r="Q104" s="64"/>
      <c r="R104" s="64"/>
      <c r="S104" s="64"/>
      <c r="T104" s="64"/>
      <c r="U104" s="64"/>
      <c r="V104" s="64"/>
      <c r="W104" s="64"/>
      <c r="X104" s="64"/>
      <c r="Y104" s="64"/>
      <c r="Z104" s="64"/>
      <c r="AA104" s="64"/>
      <c r="AB104" s="64"/>
      <c r="AC104" s="64"/>
      <c r="AD104" s="64"/>
      <c r="AE104" s="64"/>
    </row>
    <row r="105" spans="2:31" x14ac:dyDescent="0.25">
      <c r="B105" s="38"/>
      <c r="C105" s="33"/>
      <c r="D105" s="40"/>
      <c r="G105" s="362"/>
      <c r="M105" s="64"/>
      <c r="N105" s="64"/>
      <c r="O105" s="64"/>
      <c r="P105" s="64"/>
      <c r="Q105" s="64"/>
      <c r="R105" s="64"/>
      <c r="S105" s="64"/>
      <c r="T105" s="64"/>
      <c r="U105" s="64"/>
      <c r="V105" s="64"/>
      <c r="W105" s="64"/>
      <c r="X105" s="64"/>
      <c r="Y105" s="64"/>
      <c r="Z105" s="64"/>
      <c r="AA105" s="64"/>
      <c r="AB105" s="64"/>
      <c r="AC105" s="64"/>
      <c r="AD105" s="64"/>
      <c r="AE105" s="64"/>
    </row>
    <row r="106" spans="2:31" x14ac:dyDescent="0.25">
      <c r="B106" s="38"/>
      <c r="C106" s="33"/>
      <c r="D106" s="40"/>
      <c r="G106" s="362"/>
      <c r="M106" s="64"/>
      <c r="N106" s="64"/>
      <c r="O106" s="64"/>
      <c r="P106" s="64"/>
      <c r="Q106" s="64"/>
      <c r="R106" s="64"/>
      <c r="S106" s="64"/>
      <c r="T106" s="64"/>
      <c r="U106" s="64"/>
      <c r="V106" s="64"/>
      <c r="W106" s="64"/>
      <c r="X106" s="64"/>
      <c r="Y106" s="64"/>
      <c r="Z106" s="64"/>
      <c r="AA106" s="64"/>
      <c r="AB106" s="64"/>
      <c r="AC106" s="64"/>
      <c r="AD106" s="64"/>
      <c r="AE106" s="64"/>
    </row>
    <row r="107" spans="2:31" x14ac:dyDescent="0.25">
      <c r="B107" s="38"/>
      <c r="C107" s="33"/>
      <c r="D107" s="40"/>
      <c r="G107" s="362"/>
      <c r="M107" s="64"/>
      <c r="N107" s="64"/>
      <c r="O107" s="64"/>
      <c r="P107" s="64"/>
      <c r="Q107" s="64"/>
      <c r="R107" s="64"/>
      <c r="S107" s="64"/>
      <c r="T107" s="64"/>
      <c r="U107" s="64"/>
      <c r="V107" s="64"/>
      <c r="W107" s="64"/>
      <c r="X107" s="64"/>
      <c r="Y107" s="64"/>
      <c r="Z107" s="64"/>
      <c r="AA107" s="64"/>
      <c r="AB107" s="64"/>
      <c r="AC107" s="64"/>
      <c r="AD107" s="64"/>
      <c r="AE107" s="64"/>
    </row>
    <row r="108" spans="2:31" x14ac:dyDescent="0.25">
      <c r="B108" s="38"/>
      <c r="C108" s="33"/>
      <c r="D108" s="40"/>
      <c r="G108" s="362"/>
      <c r="M108" s="64"/>
      <c r="N108" s="64"/>
      <c r="O108" s="64"/>
      <c r="P108" s="64"/>
      <c r="Q108" s="64"/>
      <c r="R108" s="64"/>
      <c r="S108" s="64"/>
      <c r="T108" s="64"/>
      <c r="U108" s="64"/>
      <c r="V108" s="64"/>
      <c r="W108" s="64"/>
      <c r="X108" s="64"/>
      <c r="Y108" s="64"/>
      <c r="Z108" s="64"/>
      <c r="AA108" s="64"/>
      <c r="AB108" s="64"/>
      <c r="AC108" s="64"/>
      <c r="AD108" s="64"/>
      <c r="AE108" s="64"/>
    </row>
    <row r="109" spans="2:31" x14ac:dyDescent="0.25">
      <c r="B109" s="38"/>
      <c r="C109" s="33"/>
      <c r="D109" s="40"/>
      <c r="G109" s="362"/>
      <c r="M109" s="64"/>
      <c r="N109" s="64"/>
      <c r="O109" s="64"/>
      <c r="P109" s="64"/>
      <c r="Q109" s="64"/>
      <c r="R109" s="64"/>
      <c r="S109" s="64"/>
      <c r="T109" s="64"/>
      <c r="U109" s="64"/>
      <c r="V109" s="64"/>
      <c r="W109" s="64"/>
      <c r="X109" s="64"/>
      <c r="Y109" s="64"/>
      <c r="Z109" s="64"/>
      <c r="AA109" s="64"/>
      <c r="AB109" s="64"/>
      <c r="AC109" s="64"/>
      <c r="AD109" s="64"/>
      <c r="AE109" s="64"/>
    </row>
    <row r="110" spans="2:31" x14ac:dyDescent="0.25">
      <c r="B110" s="38"/>
      <c r="C110" s="33"/>
      <c r="D110" s="40"/>
      <c r="G110" s="362"/>
      <c r="M110" s="64"/>
      <c r="N110" s="64"/>
      <c r="O110" s="64"/>
      <c r="P110" s="64"/>
      <c r="Q110" s="64"/>
      <c r="R110" s="64"/>
      <c r="S110" s="64"/>
      <c r="T110" s="64"/>
      <c r="U110" s="64"/>
      <c r="V110" s="64"/>
      <c r="W110" s="64"/>
      <c r="X110" s="64"/>
      <c r="Y110" s="64"/>
      <c r="Z110" s="64"/>
      <c r="AA110" s="64"/>
      <c r="AB110" s="64"/>
      <c r="AC110" s="64"/>
      <c r="AD110" s="64"/>
      <c r="AE110" s="64"/>
    </row>
    <row r="111" spans="2:31" x14ac:dyDescent="0.25">
      <c r="B111" s="38"/>
      <c r="C111" s="33"/>
      <c r="D111" s="40"/>
      <c r="G111" s="362"/>
      <c r="M111" s="64"/>
      <c r="N111" s="64"/>
      <c r="O111" s="64"/>
      <c r="P111" s="64"/>
      <c r="Q111" s="64"/>
      <c r="R111" s="64"/>
      <c r="S111" s="64"/>
      <c r="T111" s="64"/>
      <c r="U111" s="64"/>
      <c r="V111" s="64"/>
      <c r="W111" s="64"/>
      <c r="X111" s="64"/>
      <c r="Y111" s="64"/>
      <c r="Z111" s="64"/>
      <c r="AA111" s="64"/>
      <c r="AB111" s="64"/>
      <c r="AC111" s="64"/>
      <c r="AD111" s="64"/>
      <c r="AE111" s="64"/>
    </row>
    <row r="112" spans="2:31" x14ac:dyDescent="0.25">
      <c r="B112" s="38"/>
      <c r="C112" s="33"/>
      <c r="D112" s="40"/>
      <c r="G112" s="362"/>
      <c r="M112" s="64"/>
      <c r="N112" s="64"/>
      <c r="O112" s="64"/>
      <c r="P112" s="64"/>
      <c r="Q112" s="64"/>
      <c r="R112" s="64"/>
      <c r="S112" s="64"/>
      <c r="T112" s="64"/>
      <c r="U112" s="64"/>
      <c r="V112" s="64"/>
      <c r="W112" s="64"/>
      <c r="X112" s="64"/>
      <c r="Y112" s="64"/>
      <c r="Z112" s="64"/>
      <c r="AA112" s="64"/>
      <c r="AB112" s="64"/>
      <c r="AC112" s="64"/>
      <c r="AD112" s="64"/>
      <c r="AE112" s="64"/>
    </row>
    <row r="113" spans="2:31" x14ac:dyDescent="0.25">
      <c r="B113" s="38"/>
      <c r="C113" s="33"/>
      <c r="D113" s="40"/>
      <c r="G113" s="362"/>
      <c r="M113" s="64"/>
      <c r="N113" s="64"/>
      <c r="O113" s="64"/>
      <c r="P113" s="64"/>
      <c r="Q113" s="64"/>
      <c r="R113" s="64"/>
      <c r="S113" s="64"/>
      <c r="T113" s="64"/>
      <c r="U113" s="64"/>
      <c r="V113" s="64"/>
      <c r="W113" s="64"/>
      <c r="X113" s="64"/>
      <c r="Y113" s="64"/>
      <c r="Z113" s="64"/>
      <c r="AA113" s="64"/>
      <c r="AB113" s="64"/>
      <c r="AC113" s="64"/>
      <c r="AD113" s="64"/>
      <c r="AE113" s="64"/>
    </row>
    <row r="114" spans="2:31" x14ac:dyDescent="0.25">
      <c r="B114" s="38"/>
      <c r="C114" s="33"/>
      <c r="D114" s="40"/>
      <c r="G114" s="362"/>
      <c r="M114" s="64"/>
      <c r="N114" s="64"/>
      <c r="O114" s="64"/>
      <c r="P114" s="64"/>
      <c r="Q114" s="64"/>
      <c r="R114" s="64"/>
      <c r="S114" s="64"/>
      <c r="T114" s="64"/>
      <c r="U114" s="64"/>
      <c r="V114" s="64"/>
      <c r="W114" s="64"/>
      <c r="X114" s="64"/>
      <c r="Y114" s="64"/>
      <c r="Z114" s="64"/>
      <c r="AA114" s="64"/>
      <c r="AB114" s="64"/>
      <c r="AC114" s="64"/>
      <c r="AD114" s="64"/>
      <c r="AE114" s="64"/>
    </row>
    <row r="115" spans="2:31" x14ac:dyDescent="0.25">
      <c r="B115" s="38"/>
      <c r="C115" s="33"/>
      <c r="D115" s="40"/>
      <c r="G115" s="362"/>
      <c r="M115" s="64"/>
      <c r="N115" s="64"/>
      <c r="O115" s="64"/>
      <c r="P115" s="64"/>
      <c r="Q115" s="64"/>
      <c r="R115" s="64"/>
      <c r="S115" s="64"/>
      <c r="T115" s="64"/>
      <c r="U115" s="64"/>
      <c r="V115" s="64"/>
      <c r="W115" s="64"/>
      <c r="X115" s="64"/>
      <c r="Y115" s="64"/>
      <c r="Z115" s="64"/>
      <c r="AA115" s="64"/>
      <c r="AB115" s="64"/>
      <c r="AC115" s="64"/>
      <c r="AD115" s="64"/>
      <c r="AE115" s="64"/>
    </row>
    <row r="116" spans="2:31" x14ac:dyDescent="0.25">
      <c r="B116" s="38"/>
      <c r="C116" s="33"/>
      <c r="D116" s="40"/>
      <c r="G116" s="362"/>
      <c r="M116" s="64"/>
      <c r="N116" s="64"/>
      <c r="O116" s="64"/>
      <c r="P116" s="64"/>
      <c r="Q116" s="64"/>
      <c r="R116" s="64"/>
      <c r="S116" s="64"/>
      <c r="T116" s="64"/>
      <c r="U116" s="64"/>
      <c r="V116" s="64"/>
      <c r="W116" s="64"/>
      <c r="X116" s="64"/>
      <c r="Y116" s="64"/>
      <c r="Z116" s="64"/>
      <c r="AA116" s="64"/>
      <c r="AB116" s="64"/>
      <c r="AC116" s="64"/>
      <c r="AD116" s="64"/>
      <c r="AE116" s="64"/>
    </row>
    <row r="117" spans="2:31" x14ac:dyDescent="0.25">
      <c r="B117" s="38"/>
      <c r="C117" s="33"/>
      <c r="D117" s="40"/>
      <c r="G117" s="362"/>
      <c r="M117" s="64"/>
      <c r="N117" s="64"/>
      <c r="O117" s="64"/>
      <c r="P117" s="64"/>
      <c r="Q117" s="64"/>
      <c r="R117" s="64"/>
      <c r="S117" s="64"/>
      <c r="T117" s="64"/>
      <c r="U117" s="64"/>
      <c r="V117" s="64"/>
      <c r="W117" s="64"/>
      <c r="X117" s="64"/>
      <c r="Y117" s="64"/>
      <c r="Z117" s="64"/>
      <c r="AA117" s="64"/>
      <c r="AB117" s="64"/>
      <c r="AC117" s="64"/>
      <c r="AD117" s="64"/>
      <c r="AE117" s="64"/>
    </row>
    <row r="118" spans="2:31" x14ac:dyDescent="0.25">
      <c r="B118" s="38"/>
      <c r="C118" s="33"/>
      <c r="D118" s="40"/>
      <c r="G118" s="362"/>
      <c r="M118" s="64"/>
      <c r="N118" s="64"/>
      <c r="O118" s="64"/>
      <c r="P118" s="64"/>
      <c r="Q118" s="64"/>
      <c r="R118" s="64"/>
      <c r="S118" s="64"/>
      <c r="T118" s="64"/>
      <c r="U118" s="64"/>
      <c r="V118" s="64"/>
      <c r="W118" s="64"/>
      <c r="X118" s="64"/>
      <c r="Y118" s="64"/>
      <c r="Z118" s="64"/>
      <c r="AA118" s="64"/>
      <c r="AB118" s="64"/>
      <c r="AC118" s="64"/>
      <c r="AD118" s="64"/>
      <c r="AE118" s="64"/>
    </row>
    <row r="119" spans="2:31" x14ac:dyDescent="0.25">
      <c r="B119" s="38"/>
      <c r="C119" s="33"/>
      <c r="D119" s="40"/>
      <c r="G119" s="362"/>
      <c r="M119" s="64"/>
      <c r="N119" s="64"/>
      <c r="O119" s="64"/>
      <c r="P119" s="64"/>
      <c r="Q119" s="64"/>
      <c r="R119" s="64"/>
      <c r="S119" s="64"/>
      <c r="T119" s="64"/>
      <c r="U119" s="64"/>
      <c r="V119" s="64"/>
      <c r="W119" s="64"/>
      <c r="X119" s="64"/>
      <c r="Y119" s="64"/>
      <c r="Z119" s="64"/>
      <c r="AA119" s="64"/>
      <c r="AB119" s="64"/>
      <c r="AC119" s="64"/>
      <c r="AD119" s="64"/>
      <c r="AE119" s="64"/>
    </row>
    <row r="120" spans="2:31" x14ac:dyDescent="0.25">
      <c r="B120" s="38"/>
      <c r="C120" s="33"/>
      <c r="D120" s="40"/>
      <c r="G120" s="362"/>
      <c r="M120" s="64"/>
      <c r="N120" s="64"/>
      <c r="O120" s="64"/>
      <c r="P120" s="64"/>
      <c r="Q120" s="64"/>
      <c r="R120" s="64"/>
      <c r="S120" s="64"/>
      <c r="T120" s="64"/>
      <c r="U120" s="64"/>
      <c r="V120" s="64"/>
      <c r="W120" s="64"/>
      <c r="X120" s="64"/>
      <c r="Y120" s="64"/>
      <c r="Z120" s="64"/>
      <c r="AA120" s="64"/>
      <c r="AB120" s="64"/>
      <c r="AC120" s="64"/>
      <c r="AD120" s="64"/>
      <c r="AE120" s="64"/>
    </row>
    <row r="121" spans="2:31" x14ac:dyDescent="0.25">
      <c r="B121" s="38"/>
      <c r="C121" s="33"/>
      <c r="D121" s="40"/>
      <c r="G121" s="362"/>
      <c r="M121" s="64"/>
      <c r="N121" s="64"/>
      <c r="O121" s="64"/>
      <c r="P121" s="64"/>
      <c r="Q121" s="64"/>
      <c r="R121" s="64"/>
      <c r="S121" s="64"/>
      <c r="T121" s="64"/>
      <c r="U121" s="64"/>
      <c r="V121" s="64"/>
      <c r="W121" s="64"/>
      <c r="X121" s="64"/>
      <c r="Y121" s="64"/>
      <c r="Z121" s="64"/>
      <c r="AA121" s="64"/>
      <c r="AB121" s="64"/>
      <c r="AC121" s="64"/>
      <c r="AD121" s="64"/>
      <c r="AE121" s="64"/>
    </row>
    <row r="122" spans="2:31" x14ac:dyDescent="0.25">
      <c r="B122" s="38"/>
      <c r="C122" s="33"/>
      <c r="D122" s="40"/>
      <c r="G122" s="362"/>
      <c r="M122" s="64"/>
      <c r="N122" s="64"/>
      <c r="O122" s="64"/>
      <c r="P122" s="64"/>
      <c r="Q122" s="64"/>
      <c r="R122" s="64"/>
      <c r="S122" s="64"/>
      <c r="T122" s="64"/>
      <c r="U122" s="64"/>
      <c r="V122" s="64"/>
      <c r="W122" s="64"/>
      <c r="X122" s="64"/>
      <c r="Y122" s="64"/>
      <c r="Z122" s="64"/>
      <c r="AA122" s="64"/>
      <c r="AB122" s="64"/>
      <c r="AC122" s="64"/>
      <c r="AD122" s="64"/>
      <c r="AE122" s="64"/>
    </row>
    <row r="123" spans="2:31" x14ac:dyDescent="0.25">
      <c r="B123" s="38"/>
      <c r="C123" s="33"/>
      <c r="D123" s="40"/>
      <c r="G123" s="362"/>
      <c r="M123" s="64"/>
      <c r="N123" s="64"/>
      <c r="O123" s="64"/>
      <c r="P123" s="64"/>
      <c r="Q123" s="64"/>
      <c r="R123" s="64"/>
      <c r="S123" s="64"/>
      <c r="T123" s="64"/>
      <c r="U123" s="64"/>
      <c r="V123" s="64"/>
      <c r="W123" s="64"/>
      <c r="X123" s="64"/>
      <c r="Y123" s="64"/>
      <c r="Z123" s="64"/>
      <c r="AA123" s="64"/>
      <c r="AB123" s="64"/>
      <c r="AC123" s="64"/>
      <c r="AD123" s="64"/>
      <c r="AE123" s="64"/>
    </row>
    <row r="124" spans="2:31" x14ac:dyDescent="0.25">
      <c r="B124" s="38"/>
      <c r="C124" s="33"/>
      <c r="D124" s="40"/>
      <c r="G124" s="362"/>
      <c r="M124" s="64"/>
      <c r="N124" s="64"/>
      <c r="O124" s="64"/>
      <c r="P124" s="64"/>
      <c r="Q124" s="64"/>
      <c r="R124" s="64"/>
      <c r="S124" s="64"/>
      <c r="T124" s="64"/>
      <c r="U124" s="64"/>
      <c r="V124" s="64"/>
      <c r="W124" s="64"/>
      <c r="X124" s="64"/>
      <c r="Y124" s="64"/>
      <c r="Z124" s="64"/>
      <c r="AA124" s="64"/>
      <c r="AB124" s="64"/>
      <c r="AC124" s="64"/>
      <c r="AD124" s="64"/>
      <c r="AE124" s="64"/>
    </row>
    <row r="125" spans="2:31" x14ac:dyDescent="0.25">
      <c r="B125" s="38"/>
      <c r="C125" s="33"/>
      <c r="D125" s="40"/>
      <c r="G125" s="362"/>
      <c r="M125" s="64"/>
      <c r="N125" s="64"/>
      <c r="O125" s="64"/>
      <c r="P125" s="64"/>
      <c r="Q125" s="64"/>
      <c r="R125" s="64"/>
      <c r="S125" s="64"/>
      <c r="T125" s="64"/>
      <c r="U125" s="64"/>
      <c r="V125" s="64"/>
      <c r="W125" s="64"/>
      <c r="X125" s="64"/>
      <c r="Y125" s="64"/>
      <c r="Z125" s="64"/>
      <c r="AA125" s="64"/>
      <c r="AB125" s="64"/>
      <c r="AC125" s="64"/>
      <c r="AD125" s="64"/>
      <c r="AE125" s="64"/>
    </row>
    <row r="126" spans="2:31" x14ac:dyDescent="0.25">
      <c r="B126" s="38"/>
      <c r="C126" s="33"/>
      <c r="D126" s="40"/>
      <c r="G126" s="362"/>
      <c r="M126" s="64"/>
      <c r="N126" s="64"/>
      <c r="O126" s="64"/>
      <c r="P126" s="64"/>
      <c r="Q126" s="64"/>
      <c r="R126" s="64"/>
      <c r="S126" s="64"/>
      <c r="T126" s="64"/>
      <c r="U126" s="64"/>
      <c r="V126" s="64"/>
      <c r="W126" s="64"/>
      <c r="X126" s="64"/>
      <c r="Y126" s="64"/>
      <c r="Z126" s="64"/>
      <c r="AA126" s="64"/>
      <c r="AB126" s="64"/>
      <c r="AC126" s="64"/>
      <c r="AD126" s="64"/>
      <c r="AE126" s="64"/>
    </row>
    <row r="127" spans="2:31" x14ac:dyDescent="0.25">
      <c r="B127" s="38"/>
      <c r="C127" s="33"/>
      <c r="D127" s="40"/>
      <c r="G127" s="362"/>
      <c r="M127" s="64"/>
      <c r="N127" s="64"/>
      <c r="O127" s="64"/>
      <c r="P127" s="64"/>
      <c r="Q127" s="64"/>
      <c r="R127" s="64"/>
      <c r="S127" s="64"/>
      <c r="T127" s="64"/>
      <c r="U127" s="64"/>
      <c r="V127" s="64"/>
      <c r="W127" s="64"/>
      <c r="X127" s="64"/>
      <c r="Y127" s="64"/>
      <c r="Z127" s="64"/>
      <c r="AA127" s="64"/>
      <c r="AB127" s="64"/>
      <c r="AC127" s="64"/>
      <c r="AD127" s="64"/>
      <c r="AE127" s="64"/>
    </row>
    <row r="128" spans="2:31" x14ac:dyDescent="0.25">
      <c r="B128" s="38"/>
      <c r="C128" s="33"/>
      <c r="D128" s="40"/>
      <c r="G128" s="362"/>
      <c r="M128" s="64"/>
      <c r="N128" s="64"/>
      <c r="O128" s="64"/>
      <c r="P128" s="64"/>
      <c r="Q128" s="64"/>
      <c r="R128" s="64"/>
      <c r="S128" s="64"/>
      <c r="T128" s="64"/>
      <c r="U128" s="64"/>
      <c r="V128" s="64"/>
      <c r="W128" s="64"/>
      <c r="X128" s="64"/>
      <c r="Y128" s="64"/>
      <c r="Z128" s="64"/>
      <c r="AA128" s="64"/>
      <c r="AB128" s="64"/>
      <c r="AC128" s="64"/>
      <c r="AD128" s="64"/>
      <c r="AE128" s="64"/>
    </row>
    <row r="129" spans="2:31" x14ac:dyDescent="0.25">
      <c r="B129" s="38"/>
      <c r="C129" s="33"/>
      <c r="D129" s="40"/>
      <c r="G129" s="362"/>
      <c r="M129" s="64"/>
      <c r="N129" s="64"/>
      <c r="O129" s="64"/>
      <c r="P129" s="64"/>
      <c r="Q129" s="64"/>
      <c r="R129" s="64"/>
      <c r="S129" s="64"/>
      <c r="T129" s="64"/>
      <c r="U129" s="64"/>
      <c r="V129" s="64"/>
      <c r="W129" s="64"/>
      <c r="X129" s="64"/>
      <c r="Y129" s="64"/>
      <c r="Z129" s="64"/>
      <c r="AA129" s="64"/>
      <c r="AB129" s="64"/>
      <c r="AC129" s="64"/>
      <c r="AD129" s="64"/>
      <c r="AE129" s="64"/>
    </row>
    <row r="130" spans="2:31" x14ac:dyDescent="0.25">
      <c r="B130" s="38"/>
      <c r="C130" s="33"/>
      <c r="D130" s="40"/>
      <c r="G130" s="362"/>
      <c r="M130" s="64"/>
      <c r="N130" s="64"/>
      <c r="O130" s="64"/>
      <c r="P130" s="64"/>
      <c r="Q130" s="64"/>
      <c r="R130" s="64"/>
      <c r="S130" s="64"/>
      <c r="T130" s="64"/>
      <c r="U130" s="64"/>
      <c r="V130" s="64"/>
      <c r="W130" s="64"/>
      <c r="X130" s="64"/>
      <c r="Y130" s="64"/>
      <c r="Z130" s="64"/>
      <c r="AA130" s="64"/>
      <c r="AB130" s="64"/>
      <c r="AC130" s="64"/>
      <c r="AD130" s="64"/>
      <c r="AE130" s="64"/>
    </row>
    <row r="131" spans="2:31" x14ac:dyDescent="0.25">
      <c r="B131" s="38"/>
      <c r="C131" s="33"/>
      <c r="D131" s="40"/>
      <c r="G131" s="362"/>
      <c r="M131" s="64"/>
      <c r="N131" s="64"/>
      <c r="O131" s="64"/>
      <c r="P131" s="64"/>
      <c r="Q131" s="64"/>
      <c r="R131" s="64"/>
      <c r="S131" s="64"/>
      <c r="T131" s="64"/>
      <c r="U131" s="64"/>
      <c r="V131" s="64"/>
      <c r="W131" s="64"/>
      <c r="X131" s="64"/>
      <c r="Y131" s="64"/>
      <c r="Z131" s="64"/>
      <c r="AA131" s="64"/>
      <c r="AB131" s="64"/>
      <c r="AC131" s="64"/>
      <c r="AD131" s="64"/>
      <c r="AE131" s="64"/>
    </row>
    <row r="132" spans="2:31" x14ac:dyDescent="0.25">
      <c r="B132" s="38"/>
      <c r="C132" s="33"/>
      <c r="D132" s="40"/>
      <c r="G132" s="362"/>
      <c r="M132" s="64"/>
      <c r="N132" s="64"/>
      <c r="O132" s="64"/>
      <c r="P132" s="64"/>
      <c r="Q132" s="64"/>
      <c r="R132" s="64"/>
      <c r="S132" s="64"/>
      <c r="T132" s="64"/>
      <c r="U132" s="64"/>
      <c r="V132" s="64"/>
      <c r="W132" s="64"/>
      <c r="X132" s="64"/>
      <c r="Y132" s="64"/>
      <c r="Z132" s="64"/>
      <c r="AA132" s="64"/>
      <c r="AB132" s="64"/>
      <c r="AC132" s="64"/>
      <c r="AD132" s="64"/>
      <c r="AE132" s="64"/>
    </row>
    <row r="133" spans="2:31" x14ac:dyDescent="0.25">
      <c r="B133" s="38"/>
      <c r="C133" s="33"/>
      <c r="D133" s="40"/>
      <c r="G133" s="362"/>
      <c r="M133" s="64"/>
      <c r="N133" s="64"/>
      <c r="O133" s="64"/>
      <c r="P133" s="64"/>
      <c r="Q133" s="64"/>
      <c r="R133" s="64"/>
      <c r="S133" s="64"/>
      <c r="T133" s="64"/>
      <c r="U133" s="64"/>
      <c r="V133" s="64"/>
      <c r="W133" s="64"/>
      <c r="X133" s="64"/>
      <c r="Y133" s="64"/>
      <c r="Z133" s="64"/>
      <c r="AA133" s="64"/>
      <c r="AB133" s="64"/>
      <c r="AC133" s="64"/>
      <c r="AD133" s="64"/>
      <c r="AE133" s="64"/>
    </row>
    <row r="134" spans="2:31" x14ac:dyDescent="0.25">
      <c r="B134" s="38"/>
      <c r="C134" s="33"/>
      <c r="D134" s="40"/>
      <c r="G134" s="362"/>
      <c r="M134" s="64"/>
      <c r="N134" s="64"/>
      <c r="O134" s="64"/>
      <c r="P134" s="64"/>
      <c r="Q134" s="64"/>
      <c r="R134" s="64"/>
      <c r="S134" s="64"/>
      <c r="T134" s="64"/>
      <c r="U134" s="64"/>
      <c r="V134" s="64"/>
      <c r="W134" s="64"/>
      <c r="X134" s="64"/>
      <c r="Y134" s="64"/>
      <c r="Z134" s="64"/>
      <c r="AA134" s="64"/>
      <c r="AB134" s="64"/>
      <c r="AC134" s="64"/>
      <c r="AD134" s="64"/>
      <c r="AE134" s="64"/>
    </row>
    <row r="135" spans="2:31" x14ac:dyDescent="0.25">
      <c r="B135" s="38"/>
      <c r="C135" s="33"/>
      <c r="D135" s="40"/>
      <c r="G135" s="362"/>
      <c r="M135" s="64"/>
      <c r="N135" s="64"/>
      <c r="O135" s="64"/>
      <c r="P135" s="64"/>
      <c r="Q135" s="64"/>
      <c r="R135" s="64"/>
      <c r="S135" s="64"/>
      <c r="T135" s="64"/>
      <c r="U135" s="64"/>
      <c r="V135" s="64"/>
      <c r="W135" s="64"/>
      <c r="X135" s="64"/>
      <c r="Y135" s="64"/>
      <c r="Z135" s="64"/>
      <c r="AA135" s="64"/>
      <c r="AB135" s="64"/>
      <c r="AC135" s="64"/>
      <c r="AD135" s="64"/>
      <c r="AE135" s="64"/>
    </row>
    <row r="136" spans="2:31" x14ac:dyDescent="0.25">
      <c r="B136" s="38"/>
      <c r="C136" s="33"/>
      <c r="D136" s="40"/>
      <c r="G136" s="362"/>
      <c r="M136" s="64"/>
      <c r="N136" s="64"/>
      <c r="O136" s="64"/>
      <c r="P136" s="64"/>
      <c r="Q136" s="64"/>
      <c r="R136" s="64"/>
      <c r="S136" s="64"/>
      <c r="T136" s="64"/>
      <c r="U136" s="64"/>
      <c r="V136" s="64"/>
      <c r="W136" s="64"/>
      <c r="X136" s="64"/>
      <c r="Y136" s="64"/>
      <c r="Z136" s="64"/>
      <c r="AA136" s="64"/>
      <c r="AB136" s="64"/>
      <c r="AC136" s="64"/>
      <c r="AD136" s="64"/>
      <c r="AE136" s="64"/>
    </row>
    <row r="137" spans="2:31" x14ac:dyDescent="0.25">
      <c r="B137" s="38"/>
      <c r="C137" s="33"/>
      <c r="D137" s="40"/>
      <c r="G137" s="362"/>
      <c r="M137" s="64"/>
      <c r="N137" s="64"/>
      <c r="O137" s="64"/>
      <c r="P137" s="64"/>
      <c r="Q137" s="64"/>
      <c r="R137" s="64"/>
      <c r="S137" s="64"/>
      <c r="T137" s="64"/>
      <c r="U137" s="64"/>
      <c r="V137" s="64"/>
      <c r="W137" s="64"/>
      <c r="X137" s="64"/>
      <c r="Y137" s="64"/>
      <c r="Z137" s="64"/>
      <c r="AA137" s="64"/>
      <c r="AB137" s="64"/>
      <c r="AC137" s="64"/>
      <c r="AD137" s="64"/>
      <c r="AE137" s="64"/>
    </row>
    <row r="138" spans="2:31" x14ac:dyDescent="0.25">
      <c r="B138" s="38"/>
      <c r="C138" s="33"/>
      <c r="D138" s="40"/>
      <c r="G138" s="362"/>
      <c r="M138" s="64"/>
      <c r="N138" s="64"/>
      <c r="O138" s="64"/>
      <c r="P138" s="64"/>
      <c r="Q138" s="64"/>
      <c r="R138" s="64"/>
      <c r="S138" s="64"/>
      <c r="T138" s="64"/>
      <c r="U138" s="64"/>
      <c r="V138" s="64"/>
      <c r="W138" s="64"/>
      <c r="X138" s="64"/>
      <c r="Y138" s="64"/>
      <c r="Z138" s="64"/>
      <c r="AA138" s="64"/>
      <c r="AB138" s="64"/>
      <c r="AC138" s="64"/>
      <c r="AD138" s="64"/>
      <c r="AE138" s="64"/>
    </row>
    <row r="139" spans="2:31" x14ac:dyDescent="0.25">
      <c r="B139" s="38"/>
      <c r="C139" s="33"/>
      <c r="D139" s="40"/>
      <c r="G139" s="362"/>
      <c r="M139" s="64"/>
      <c r="N139" s="64"/>
      <c r="O139" s="64"/>
      <c r="P139" s="64"/>
      <c r="Q139" s="64"/>
      <c r="R139" s="64"/>
      <c r="S139" s="64"/>
      <c r="T139" s="64"/>
      <c r="U139" s="64"/>
      <c r="V139" s="64"/>
      <c r="W139" s="64"/>
      <c r="X139" s="64"/>
      <c r="Y139" s="64"/>
      <c r="Z139" s="64"/>
      <c r="AA139" s="64"/>
      <c r="AB139" s="64"/>
      <c r="AC139" s="64"/>
      <c r="AD139" s="64"/>
      <c r="AE139" s="64"/>
    </row>
    <row r="140" spans="2:31" x14ac:dyDescent="0.25">
      <c r="B140" s="38"/>
      <c r="C140" s="33"/>
      <c r="D140" s="40"/>
      <c r="G140" s="362"/>
      <c r="M140" s="64"/>
      <c r="N140" s="64"/>
      <c r="O140" s="64"/>
      <c r="P140" s="64"/>
      <c r="Q140" s="64"/>
      <c r="R140" s="64"/>
      <c r="S140" s="64"/>
      <c r="T140" s="64"/>
      <c r="U140" s="64"/>
      <c r="V140" s="64"/>
      <c r="W140" s="64"/>
      <c r="X140" s="64"/>
      <c r="Y140" s="64"/>
      <c r="Z140" s="64"/>
      <c r="AA140" s="64"/>
      <c r="AB140" s="64"/>
      <c r="AC140" s="64"/>
      <c r="AD140" s="64"/>
      <c r="AE140" s="64"/>
    </row>
    <row r="141" spans="2:31" x14ac:dyDescent="0.25">
      <c r="B141" s="38"/>
      <c r="C141" s="33"/>
      <c r="D141" s="40"/>
      <c r="G141" s="362"/>
      <c r="M141" s="64"/>
      <c r="N141" s="64"/>
      <c r="O141" s="64"/>
      <c r="P141" s="64"/>
      <c r="Q141" s="64"/>
      <c r="R141" s="64"/>
      <c r="S141" s="64"/>
      <c r="T141" s="64"/>
      <c r="U141" s="64"/>
      <c r="V141" s="64"/>
      <c r="W141" s="64"/>
      <c r="X141" s="64"/>
      <c r="Y141" s="64"/>
      <c r="Z141" s="64"/>
      <c r="AA141" s="64"/>
      <c r="AB141" s="64"/>
      <c r="AC141" s="64"/>
      <c r="AD141" s="64"/>
      <c r="AE141" s="64"/>
    </row>
    <row r="142" spans="2:31" x14ac:dyDescent="0.25">
      <c r="B142" s="38"/>
      <c r="C142" s="33"/>
      <c r="D142" s="40"/>
      <c r="G142" s="362"/>
      <c r="M142" s="64"/>
      <c r="N142" s="64"/>
      <c r="O142" s="64"/>
      <c r="P142" s="64"/>
      <c r="Q142" s="64"/>
      <c r="R142" s="64"/>
      <c r="S142" s="64"/>
      <c r="T142" s="64"/>
      <c r="U142" s="64"/>
      <c r="V142" s="64"/>
      <c r="W142" s="64"/>
      <c r="X142" s="64"/>
      <c r="Y142" s="64"/>
      <c r="Z142" s="64"/>
      <c r="AA142" s="64"/>
      <c r="AB142" s="64"/>
      <c r="AC142" s="64"/>
      <c r="AD142" s="64"/>
      <c r="AE142" s="64"/>
    </row>
    <row r="143" spans="2:31" x14ac:dyDescent="0.25">
      <c r="B143" s="38"/>
      <c r="C143" s="33"/>
      <c r="D143" s="40"/>
      <c r="G143" s="362"/>
      <c r="M143" s="64"/>
      <c r="N143" s="64"/>
      <c r="O143" s="64"/>
      <c r="P143" s="64"/>
      <c r="Q143" s="64"/>
      <c r="R143" s="64"/>
      <c r="S143" s="64"/>
      <c r="T143" s="64"/>
      <c r="U143" s="64"/>
      <c r="V143" s="64"/>
      <c r="W143" s="64"/>
      <c r="X143" s="64"/>
      <c r="Y143" s="64"/>
      <c r="Z143" s="64"/>
      <c r="AA143" s="64"/>
      <c r="AB143" s="64"/>
      <c r="AC143" s="64"/>
      <c r="AD143" s="64"/>
      <c r="AE143" s="64"/>
    </row>
    <row r="144" spans="2:31" x14ac:dyDescent="0.25">
      <c r="B144" s="38"/>
      <c r="C144" s="33"/>
      <c r="D144" s="40"/>
      <c r="G144" s="362"/>
      <c r="M144" s="64"/>
      <c r="N144" s="64"/>
      <c r="O144" s="64"/>
      <c r="P144" s="64"/>
      <c r="Q144" s="64"/>
      <c r="R144" s="64"/>
      <c r="S144" s="64"/>
      <c r="T144" s="64"/>
      <c r="U144" s="64"/>
      <c r="V144" s="64"/>
      <c r="W144" s="64"/>
      <c r="X144" s="64"/>
      <c r="Y144" s="64"/>
      <c r="Z144" s="64"/>
      <c r="AA144" s="64"/>
      <c r="AB144" s="64"/>
      <c r="AC144" s="64"/>
      <c r="AD144" s="64"/>
      <c r="AE144" s="64"/>
    </row>
    <row r="145" spans="2:31" x14ac:dyDescent="0.25">
      <c r="B145" s="38"/>
      <c r="C145" s="33"/>
      <c r="D145" s="40"/>
      <c r="G145" s="362"/>
      <c r="M145" s="64"/>
      <c r="N145" s="64"/>
      <c r="O145" s="64"/>
      <c r="P145" s="64"/>
      <c r="Q145" s="64"/>
      <c r="R145" s="64"/>
      <c r="S145" s="64"/>
      <c r="T145" s="64"/>
      <c r="U145" s="64"/>
      <c r="V145" s="64"/>
      <c r="W145" s="64"/>
      <c r="X145" s="64"/>
      <c r="Y145" s="64"/>
      <c r="Z145" s="64"/>
      <c r="AA145" s="64"/>
      <c r="AB145" s="64"/>
      <c r="AC145" s="64"/>
      <c r="AD145" s="64"/>
      <c r="AE145" s="64"/>
    </row>
    <row r="146" spans="2:31" x14ac:dyDescent="0.25">
      <c r="B146" s="38"/>
      <c r="C146" s="33"/>
      <c r="D146" s="40"/>
      <c r="G146" s="362"/>
      <c r="M146" s="64"/>
      <c r="N146" s="64"/>
      <c r="O146" s="64"/>
      <c r="P146" s="64"/>
      <c r="Q146" s="64"/>
      <c r="R146" s="64"/>
      <c r="S146" s="64"/>
      <c r="T146" s="64"/>
      <c r="U146" s="64"/>
      <c r="V146" s="64"/>
      <c r="W146" s="64"/>
      <c r="X146" s="64"/>
      <c r="Y146" s="64"/>
      <c r="Z146" s="64"/>
      <c r="AA146" s="64"/>
      <c r="AB146" s="64"/>
      <c r="AC146" s="64"/>
      <c r="AD146" s="64"/>
      <c r="AE146" s="64"/>
    </row>
    <row r="147" spans="2:31" x14ac:dyDescent="0.25">
      <c r="B147" s="38"/>
      <c r="C147" s="33"/>
      <c r="D147" s="40"/>
      <c r="G147" s="362"/>
      <c r="M147" s="64"/>
      <c r="N147" s="64"/>
      <c r="O147" s="64"/>
      <c r="P147" s="64"/>
      <c r="Q147" s="64"/>
      <c r="R147" s="64"/>
      <c r="S147" s="64"/>
      <c r="T147" s="64"/>
      <c r="U147" s="64"/>
      <c r="V147" s="64"/>
      <c r="W147" s="64"/>
      <c r="X147" s="64"/>
      <c r="Y147" s="64"/>
      <c r="Z147" s="64"/>
      <c r="AA147" s="64"/>
      <c r="AB147" s="64"/>
      <c r="AC147" s="64"/>
      <c r="AD147" s="64"/>
      <c r="AE147" s="64"/>
    </row>
    <row r="148" spans="2:31" x14ac:dyDescent="0.25">
      <c r="B148" s="38"/>
      <c r="C148" s="33"/>
      <c r="D148" s="40"/>
      <c r="G148" s="362"/>
      <c r="M148" s="64"/>
      <c r="N148" s="64"/>
      <c r="O148" s="64"/>
      <c r="P148" s="64"/>
      <c r="Q148" s="64"/>
      <c r="R148" s="64"/>
      <c r="S148" s="64"/>
      <c r="T148" s="64"/>
      <c r="U148" s="64"/>
      <c r="V148" s="64"/>
      <c r="W148" s="64"/>
      <c r="X148" s="64"/>
      <c r="Y148" s="64"/>
      <c r="Z148" s="64"/>
      <c r="AA148" s="64"/>
      <c r="AB148" s="64"/>
      <c r="AC148" s="64"/>
      <c r="AD148" s="64"/>
      <c r="AE148" s="64"/>
    </row>
    <row r="149" spans="2:31" x14ac:dyDescent="0.25">
      <c r="B149" s="38"/>
      <c r="C149" s="33"/>
      <c r="D149" s="40"/>
      <c r="G149" s="362"/>
      <c r="M149" s="64"/>
      <c r="N149" s="64"/>
      <c r="O149" s="64"/>
      <c r="P149" s="64"/>
      <c r="Q149" s="64"/>
      <c r="R149" s="64"/>
      <c r="S149" s="64"/>
      <c r="T149" s="64"/>
      <c r="U149" s="64"/>
      <c r="V149" s="64"/>
      <c r="W149" s="64"/>
      <c r="X149" s="64"/>
      <c r="Y149" s="64"/>
      <c r="Z149" s="64"/>
      <c r="AA149" s="64"/>
      <c r="AB149" s="64"/>
      <c r="AC149" s="64"/>
      <c r="AD149" s="64"/>
      <c r="AE149" s="64"/>
    </row>
    <row r="150" spans="2:31" x14ac:dyDescent="0.25">
      <c r="B150" s="38"/>
      <c r="C150" s="33"/>
      <c r="D150" s="40"/>
      <c r="G150" s="362"/>
      <c r="M150" s="64"/>
      <c r="N150" s="64"/>
      <c r="O150" s="64"/>
      <c r="P150" s="64"/>
      <c r="Q150" s="64"/>
      <c r="R150" s="64"/>
      <c r="S150" s="64"/>
      <c r="T150" s="64"/>
      <c r="U150" s="64"/>
      <c r="V150" s="64"/>
      <c r="W150" s="64"/>
      <c r="X150" s="64"/>
      <c r="Y150" s="64"/>
      <c r="Z150" s="64"/>
      <c r="AA150" s="64"/>
      <c r="AB150" s="64"/>
      <c r="AC150" s="64"/>
      <c r="AD150" s="64"/>
      <c r="AE150" s="64"/>
    </row>
    <row r="151" spans="2:31" x14ac:dyDescent="0.25">
      <c r="B151" s="38"/>
      <c r="C151" s="33"/>
      <c r="D151" s="40"/>
      <c r="G151" s="362"/>
      <c r="M151" s="64"/>
      <c r="N151" s="64"/>
      <c r="O151" s="64"/>
      <c r="P151" s="64"/>
      <c r="Q151" s="64"/>
      <c r="R151" s="64"/>
      <c r="S151" s="64"/>
      <c r="T151" s="64"/>
      <c r="U151" s="64"/>
      <c r="V151" s="64"/>
      <c r="W151" s="64"/>
      <c r="X151" s="64"/>
      <c r="Y151" s="64"/>
      <c r="Z151" s="64"/>
      <c r="AA151" s="64"/>
      <c r="AB151" s="64"/>
      <c r="AC151" s="64"/>
      <c r="AD151" s="64"/>
      <c r="AE151" s="64"/>
    </row>
    <row r="152" spans="2:31" x14ac:dyDescent="0.25">
      <c r="B152" s="38"/>
      <c r="C152" s="33"/>
      <c r="D152" s="40"/>
      <c r="G152" s="362"/>
      <c r="M152" s="64"/>
      <c r="N152" s="64"/>
      <c r="O152" s="64"/>
      <c r="P152" s="64"/>
      <c r="Q152" s="64"/>
      <c r="R152" s="64"/>
      <c r="S152" s="64"/>
      <c r="T152" s="64"/>
      <c r="U152" s="64"/>
      <c r="V152" s="64"/>
      <c r="W152" s="64"/>
      <c r="X152" s="64"/>
      <c r="Y152" s="64"/>
      <c r="Z152" s="64"/>
      <c r="AA152" s="64"/>
      <c r="AB152" s="64"/>
      <c r="AC152" s="64"/>
      <c r="AD152" s="64"/>
      <c r="AE152" s="64"/>
    </row>
    <row r="153" spans="2:31" x14ac:dyDescent="0.25">
      <c r="B153" s="38"/>
      <c r="C153" s="33"/>
      <c r="D153" s="40"/>
      <c r="G153" s="362"/>
      <c r="M153" s="64"/>
      <c r="N153" s="64"/>
      <c r="O153" s="64"/>
      <c r="P153" s="64"/>
      <c r="Q153" s="64"/>
      <c r="R153" s="64"/>
      <c r="S153" s="64"/>
      <c r="T153" s="64"/>
      <c r="U153" s="64"/>
      <c r="V153" s="64"/>
      <c r="W153" s="64"/>
      <c r="X153" s="64"/>
      <c r="Y153" s="64"/>
      <c r="Z153" s="64"/>
      <c r="AA153" s="64"/>
      <c r="AB153" s="64"/>
      <c r="AC153" s="64"/>
      <c r="AD153" s="64"/>
      <c r="AE153" s="64"/>
    </row>
    <row r="154" spans="2:31" x14ac:dyDescent="0.25">
      <c r="B154" s="38"/>
      <c r="C154" s="33"/>
      <c r="D154" s="40"/>
      <c r="G154" s="362"/>
      <c r="M154" s="64"/>
      <c r="N154" s="64"/>
      <c r="O154" s="64"/>
      <c r="P154" s="64"/>
      <c r="Q154" s="64"/>
      <c r="R154" s="64"/>
      <c r="S154" s="64"/>
      <c r="T154" s="64"/>
      <c r="U154" s="64"/>
      <c r="V154" s="64"/>
      <c r="W154" s="64"/>
      <c r="X154" s="64"/>
      <c r="Y154" s="64"/>
      <c r="Z154" s="64"/>
      <c r="AA154" s="64"/>
      <c r="AB154" s="64"/>
      <c r="AC154" s="64"/>
      <c r="AD154" s="64"/>
      <c r="AE154" s="64"/>
    </row>
    <row r="155" spans="2:31" x14ac:dyDescent="0.25">
      <c r="B155" s="38"/>
      <c r="C155" s="33"/>
      <c r="D155" s="40"/>
      <c r="G155" s="362"/>
      <c r="M155" s="64"/>
      <c r="N155" s="64"/>
      <c r="O155" s="64"/>
      <c r="P155" s="64"/>
      <c r="Q155" s="64"/>
      <c r="R155" s="64"/>
      <c r="S155" s="64"/>
      <c r="T155" s="64"/>
      <c r="U155" s="64"/>
      <c r="V155" s="64"/>
      <c r="W155" s="64"/>
      <c r="X155" s="64"/>
      <c r="Y155" s="64"/>
      <c r="Z155" s="64"/>
      <c r="AA155" s="64"/>
      <c r="AB155" s="64"/>
      <c r="AC155" s="64"/>
      <c r="AD155" s="64"/>
      <c r="AE155" s="64"/>
    </row>
    <row r="156" spans="2:31" x14ac:dyDescent="0.25">
      <c r="B156" s="38"/>
      <c r="C156" s="33"/>
      <c r="D156" s="40"/>
      <c r="G156" s="362"/>
      <c r="M156" s="64"/>
      <c r="N156" s="64"/>
      <c r="O156" s="64"/>
      <c r="P156" s="64"/>
      <c r="Q156" s="64"/>
      <c r="R156" s="64"/>
      <c r="S156" s="64"/>
      <c r="T156" s="64"/>
      <c r="U156" s="64"/>
      <c r="V156" s="64"/>
      <c r="W156" s="64"/>
      <c r="X156" s="64"/>
      <c r="Y156" s="64"/>
      <c r="Z156" s="64"/>
      <c r="AA156" s="64"/>
      <c r="AB156" s="64"/>
      <c r="AC156" s="64"/>
      <c r="AD156" s="64"/>
      <c r="AE156" s="64"/>
    </row>
    <row r="157" spans="2:31" x14ac:dyDescent="0.25">
      <c r="B157" s="38"/>
      <c r="C157" s="33"/>
      <c r="D157" s="40"/>
      <c r="G157" s="362"/>
      <c r="M157" s="64"/>
      <c r="N157" s="64"/>
      <c r="O157" s="64"/>
      <c r="P157" s="64"/>
      <c r="Q157" s="64"/>
      <c r="R157" s="64"/>
      <c r="S157" s="64"/>
      <c r="T157" s="64"/>
      <c r="U157" s="64"/>
      <c r="V157" s="64"/>
      <c r="W157" s="64"/>
      <c r="X157" s="64"/>
      <c r="Y157" s="64"/>
      <c r="Z157" s="64"/>
      <c r="AA157" s="64"/>
      <c r="AB157" s="64"/>
      <c r="AC157" s="64"/>
      <c r="AD157" s="64"/>
      <c r="AE157" s="64"/>
    </row>
    <row r="158" spans="2:31" x14ac:dyDescent="0.25">
      <c r="B158" s="38"/>
      <c r="C158" s="33"/>
      <c r="D158" s="40"/>
      <c r="G158" s="362"/>
      <c r="M158" s="64"/>
      <c r="N158" s="64"/>
      <c r="O158" s="64"/>
      <c r="P158" s="64"/>
      <c r="Q158" s="64"/>
      <c r="R158" s="64"/>
      <c r="S158" s="64"/>
      <c r="T158" s="64"/>
      <c r="U158" s="64"/>
      <c r="V158" s="64"/>
      <c r="W158" s="64"/>
      <c r="X158" s="64"/>
      <c r="Y158" s="64"/>
      <c r="Z158" s="64"/>
      <c r="AA158" s="64"/>
      <c r="AB158" s="64"/>
      <c r="AC158" s="64"/>
      <c r="AD158" s="64"/>
      <c r="AE158" s="64"/>
    </row>
    <row r="159" spans="2:31" x14ac:dyDescent="0.25">
      <c r="B159" s="38"/>
      <c r="C159" s="33"/>
      <c r="D159" s="40"/>
      <c r="G159" s="362"/>
      <c r="M159" s="64"/>
      <c r="N159" s="64"/>
      <c r="O159" s="64"/>
      <c r="P159" s="64"/>
      <c r="Q159" s="64"/>
      <c r="R159" s="64"/>
      <c r="S159" s="64"/>
      <c r="T159" s="64"/>
      <c r="U159" s="64"/>
      <c r="V159" s="64"/>
      <c r="W159" s="64"/>
      <c r="X159" s="64"/>
      <c r="Y159" s="64"/>
      <c r="Z159" s="64"/>
      <c r="AA159" s="64"/>
      <c r="AB159" s="64"/>
      <c r="AC159" s="64"/>
      <c r="AD159" s="64"/>
      <c r="AE159" s="64"/>
    </row>
    <row r="160" spans="2:31" x14ac:dyDescent="0.25">
      <c r="B160" s="38"/>
      <c r="C160" s="33"/>
      <c r="D160" s="40"/>
      <c r="G160" s="362"/>
      <c r="M160" s="64"/>
      <c r="N160" s="64"/>
      <c r="O160" s="64"/>
      <c r="P160" s="64"/>
      <c r="Q160" s="64"/>
      <c r="R160" s="64"/>
      <c r="S160" s="64"/>
      <c r="T160" s="64"/>
      <c r="U160" s="64"/>
      <c r="V160" s="64"/>
      <c r="W160" s="64"/>
      <c r="X160" s="64"/>
      <c r="Y160" s="64"/>
      <c r="Z160" s="64"/>
      <c r="AA160" s="64"/>
      <c r="AB160" s="64"/>
      <c r="AC160" s="64"/>
      <c r="AD160" s="64"/>
      <c r="AE160" s="64"/>
    </row>
    <row r="161" spans="2:31" x14ac:dyDescent="0.25">
      <c r="B161" s="38"/>
      <c r="C161" s="33"/>
      <c r="D161" s="40"/>
      <c r="G161" s="362"/>
      <c r="M161" s="64"/>
      <c r="N161" s="64"/>
      <c r="O161" s="64"/>
      <c r="P161" s="64"/>
      <c r="Q161" s="64"/>
      <c r="R161" s="64"/>
      <c r="S161" s="64"/>
      <c r="T161" s="64"/>
      <c r="U161" s="64"/>
      <c r="V161" s="64"/>
      <c r="W161" s="64"/>
      <c r="X161" s="64"/>
      <c r="Y161" s="64"/>
      <c r="Z161" s="64"/>
      <c r="AA161" s="64"/>
      <c r="AB161" s="64"/>
      <c r="AC161" s="64"/>
      <c r="AD161" s="64"/>
      <c r="AE161" s="64"/>
    </row>
    <row r="162" spans="2:31" x14ac:dyDescent="0.25">
      <c r="B162" s="38"/>
      <c r="C162" s="33"/>
      <c r="D162" s="40"/>
      <c r="G162" s="362"/>
      <c r="M162" s="64"/>
      <c r="N162" s="64"/>
      <c r="O162" s="64"/>
      <c r="P162" s="64"/>
      <c r="Q162" s="64"/>
      <c r="R162" s="64"/>
      <c r="S162" s="64"/>
      <c r="T162" s="64"/>
      <c r="U162" s="64"/>
      <c r="V162" s="64"/>
      <c r="W162" s="64"/>
      <c r="X162" s="64"/>
      <c r="Y162" s="64"/>
      <c r="Z162" s="64"/>
      <c r="AA162" s="64"/>
      <c r="AB162" s="64"/>
      <c r="AC162" s="64"/>
      <c r="AD162" s="64"/>
      <c r="AE162" s="64"/>
    </row>
    <row r="163" spans="2:31" x14ac:dyDescent="0.25">
      <c r="B163" s="38"/>
      <c r="C163" s="33"/>
      <c r="D163" s="40"/>
      <c r="G163" s="362"/>
      <c r="M163" s="64"/>
      <c r="N163" s="64"/>
      <c r="O163" s="64"/>
      <c r="P163" s="64"/>
      <c r="Q163" s="64"/>
      <c r="R163" s="64"/>
      <c r="S163" s="64"/>
      <c r="T163" s="64"/>
      <c r="U163" s="64"/>
      <c r="V163" s="64"/>
      <c r="W163" s="64"/>
      <c r="X163" s="64"/>
      <c r="Y163" s="64"/>
      <c r="Z163" s="64"/>
      <c r="AA163" s="64"/>
      <c r="AB163" s="64"/>
      <c r="AC163" s="64"/>
      <c r="AD163" s="64"/>
      <c r="AE163" s="64"/>
    </row>
    <row r="164" spans="2:31" x14ac:dyDescent="0.25">
      <c r="B164" s="38"/>
      <c r="C164" s="33"/>
      <c r="D164" s="40"/>
      <c r="G164" s="362"/>
      <c r="M164" s="64"/>
      <c r="N164" s="64"/>
      <c r="O164" s="64"/>
      <c r="P164" s="64"/>
      <c r="Q164" s="64"/>
      <c r="R164" s="64"/>
      <c r="S164" s="64"/>
      <c r="T164" s="64"/>
      <c r="U164" s="64"/>
      <c r="V164" s="64"/>
      <c r="W164" s="64"/>
      <c r="X164" s="64"/>
      <c r="Y164" s="64"/>
      <c r="Z164" s="64"/>
      <c r="AA164" s="64"/>
      <c r="AB164" s="64"/>
      <c r="AC164" s="64"/>
      <c r="AD164" s="64"/>
      <c r="AE164" s="64"/>
    </row>
    <row r="165" spans="2:31" x14ac:dyDescent="0.25">
      <c r="B165" s="38"/>
      <c r="C165" s="33"/>
      <c r="D165" s="40"/>
      <c r="G165" s="362"/>
      <c r="M165" s="64"/>
      <c r="N165" s="64"/>
      <c r="O165" s="64"/>
      <c r="P165" s="64"/>
      <c r="Q165" s="64"/>
      <c r="R165" s="64"/>
      <c r="S165" s="64"/>
      <c r="T165" s="64"/>
      <c r="U165" s="64"/>
      <c r="V165" s="64"/>
      <c r="W165" s="64"/>
      <c r="X165" s="64"/>
      <c r="Y165" s="64"/>
      <c r="Z165" s="64"/>
      <c r="AA165" s="64"/>
      <c r="AB165" s="64"/>
      <c r="AC165" s="64"/>
      <c r="AD165" s="64"/>
      <c r="AE165" s="64"/>
    </row>
    <row r="166" spans="2:31" x14ac:dyDescent="0.25">
      <c r="B166" s="38"/>
      <c r="C166" s="33"/>
      <c r="D166" s="40"/>
      <c r="G166" s="362"/>
      <c r="M166" s="64"/>
      <c r="N166" s="64"/>
      <c r="O166" s="64"/>
      <c r="P166" s="64"/>
      <c r="Q166" s="64"/>
      <c r="R166" s="64"/>
      <c r="S166" s="64"/>
      <c r="T166" s="64"/>
      <c r="U166" s="64"/>
      <c r="V166" s="64"/>
      <c r="W166" s="64"/>
      <c r="X166" s="64"/>
      <c r="Y166" s="64"/>
      <c r="Z166" s="64"/>
      <c r="AA166" s="64"/>
      <c r="AB166" s="64"/>
      <c r="AC166" s="64"/>
      <c r="AD166" s="64"/>
      <c r="AE166" s="64"/>
    </row>
    <row r="167" spans="2:31" x14ac:dyDescent="0.25">
      <c r="B167" s="38"/>
      <c r="C167" s="33"/>
      <c r="D167" s="40"/>
      <c r="G167" s="362"/>
      <c r="M167" s="64"/>
      <c r="N167" s="64"/>
      <c r="O167" s="64"/>
      <c r="P167" s="64"/>
      <c r="Q167" s="64"/>
      <c r="R167" s="64"/>
      <c r="S167" s="64"/>
      <c r="T167" s="64"/>
      <c r="U167" s="64"/>
      <c r="V167" s="64"/>
      <c r="W167" s="64"/>
      <c r="X167" s="64"/>
      <c r="Y167" s="64"/>
      <c r="Z167" s="64"/>
      <c r="AA167" s="64"/>
      <c r="AB167" s="64"/>
      <c r="AC167" s="64"/>
      <c r="AD167" s="64"/>
      <c r="AE167" s="64"/>
    </row>
    <row r="168" spans="2:31" x14ac:dyDescent="0.25">
      <c r="B168" s="38"/>
      <c r="C168" s="33"/>
      <c r="D168" s="40"/>
      <c r="G168" s="362"/>
      <c r="M168" s="64"/>
      <c r="N168" s="64"/>
      <c r="O168" s="64"/>
      <c r="P168" s="64"/>
      <c r="Q168" s="64"/>
      <c r="R168" s="64"/>
      <c r="S168" s="64"/>
      <c r="T168" s="64"/>
      <c r="U168" s="64"/>
      <c r="V168" s="64"/>
      <c r="W168" s="64"/>
      <c r="X168" s="64"/>
      <c r="Y168" s="64"/>
      <c r="Z168" s="64"/>
      <c r="AA168" s="64"/>
      <c r="AB168" s="64"/>
      <c r="AC168" s="64"/>
      <c r="AD168" s="64"/>
      <c r="AE168" s="64"/>
    </row>
    <row r="169" spans="2:31" x14ac:dyDescent="0.25">
      <c r="B169" s="38"/>
      <c r="C169" s="33"/>
      <c r="D169" s="40"/>
      <c r="G169" s="362"/>
      <c r="M169" s="64"/>
      <c r="N169" s="64"/>
      <c r="O169" s="64"/>
      <c r="P169" s="64"/>
      <c r="Q169" s="64"/>
      <c r="R169" s="64"/>
      <c r="S169" s="64"/>
      <c r="T169" s="64"/>
      <c r="U169" s="64"/>
      <c r="V169" s="64"/>
      <c r="W169" s="64"/>
      <c r="X169" s="64"/>
      <c r="Y169" s="64"/>
      <c r="Z169" s="64"/>
      <c r="AA169" s="64"/>
      <c r="AB169" s="64"/>
      <c r="AC169" s="64"/>
      <c r="AD169" s="64"/>
      <c r="AE169" s="64"/>
    </row>
    <row r="170" spans="2:31" x14ac:dyDescent="0.25">
      <c r="B170" s="38"/>
      <c r="C170" s="33"/>
      <c r="D170" s="40"/>
      <c r="G170" s="362"/>
      <c r="M170" s="64"/>
      <c r="N170" s="64"/>
      <c r="O170" s="64"/>
      <c r="P170" s="64"/>
      <c r="Q170" s="64"/>
      <c r="R170" s="64"/>
      <c r="S170" s="64"/>
      <c r="T170" s="64"/>
      <c r="U170" s="64"/>
      <c r="V170" s="64"/>
      <c r="W170" s="64"/>
      <c r="X170" s="64"/>
      <c r="Y170" s="64"/>
      <c r="Z170" s="64"/>
      <c r="AA170" s="64"/>
      <c r="AB170" s="64"/>
      <c r="AC170" s="64"/>
      <c r="AD170" s="64"/>
      <c r="AE170" s="64"/>
    </row>
    <row r="171" spans="2:31" x14ac:dyDescent="0.25">
      <c r="B171" s="38"/>
      <c r="C171" s="33"/>
      <c r="D171" s="40"/>
      <c r="G171" s="362"/>
      <c r="M171" s="64"/>
      <c r="N171" s="64"/>
      <c r="O171" s="64"/>
      <c r="P171" s="64"/>
      <c r="Q171" s="64"/>
      <c r="R171" s="64"/>
      <c r="S171" s="64"/>
      <c r="T171" s="64"/>
      <c r="U171" s="64"/>
      <c r="V171" s="64"/>
      <c r="W171" s="64"/>
      <c r="X171" s="64"/>
      <c r="Y171" s="64"/>
      <c r="Z171" s="64"/>
      <c r="AA171" s="64"/>
      <c r="AB171" s="64"/>
      <c r="AC171" s="64"/>
      <c r="AD171" s="64"/>
      <c r="AE171" s="64"/>
    </row>
    <row r="172" spans="2:31" x14ac:dyDescent="0.25">
      <c r="B172" s="38"/>
      <c r="C172" s="33"/>
      <c r="D172" s="40"/>
      <c r="G172" s="362"/>
      <c r="M172" s="64"/>
      <c r="N172" s="64"/>
      <c r="O172" s="64"/>
      <c r="P172" s="64"/>
      <c r="Q172" s="64"/>
      <c r="R172" s="64"/>
      <c r="S172" s="64"/>
      <c r="T172" s="64"/>
      <c r="U172" s="64"/>
      <c r="V172" s="64"/>
      <c r="W172" s="64"/>
      <c r="X172" s="64"/>
      <c r="Y172" s="64"/>
      <c r="Z172" s="64"/>
      <c r="AA172" s="64"/>
      <c r="AB172" s="64"/>
      <c r="AC172" s="64"/>
      <c r="AD172" s="64"/>
      <c r="AE172" s="64"/>
    </row>
    <row r="173" spans="2:31" x14ac:dyDescent="0.25">
      <c r="B173" s="38"/>
      <c r="C173" s="33"/>
      <c r="D173" s="40"/>
      <c r="G173" s="362"/>
      <c r="M173" s="64"/>
      <c r="N173" s="64"/>
      <c r="O173" s="64"/>
      <c r="P173" s="64"/>
      <c r="Q173" s="64"/>
      <c r="R173" s="64"/>
      <c r="S173" s="64"/>
      <c r="T173" s="64"/>
      <c r="U173" s="64"/>
      <c r="V173" s="64"/>
      <c r="W173" s="64"/>
      <c r="X173" s="64"/>
      <c r="Y173" s="64"/>
      <c r="Z173" s="64"/>
      <c r="AA173" s="64"/>
      <c r="AB173" s="64"/>
      <c r="AC173" s="64"/>
      <c r="AD173" s="64"/>
      <c r="AE173" s="64"/>
    </row>
    <row r="174" spans="2:31" x14ac:dyDescent="0.25">
      <c r="B174" s="38"/>
      <c r="C174" s="33"/>
      <c r="D174" s="40"/>
      <c r="G174" s="362"/>
      <c r="M174" s="64"/>
      <c r="N174" s="64"/>
      <c r="O174" s="64"/>
      <c r="P174" s="64"/>
      <c r="Q174" s="64"/>
      <c r="R174" s="64"/>
      <c r="S174" s="64"/>
      <c r="T174" s="64"/>
      <c r="U174" s="64"/>
      <c r="V174" s="64"/>
      <c r="W174" s="64"/>
      <c r="X174" s="64"/>
      <c r="Y174" s="64"/>
      <c r="Z174" s="64"/>
      <c r="AA174" s="64"/>
      <c r="AB174" s="64"/>
      <c r="AC174" s="64"/>
      <c r="AD174" s="64"/>
      <c r="AE174" s="64"/>
    </row>
    <row r="175" spans="2:31" x14ac:dyDescent="0.25">
      <c r="B175" s="38"/>
      <c r="C175" s="33"/>
      <c r="D175" s="40"/>
      <c r="G175" s="362"/>
      <c r="M175" s="64"/>
      <c r="N175" s="64"/>
      <c r="O175" s="64"/>
      <c r="P175" s="64"/>
      <c r="Q175" s="64"/>
      <c r="R175" s="64"/>
      <c r="S175" s="64"/>
      <c r="T175" s="64"/>
      <c r="U175" s="64"/>
      <c r="V175" s="64"/>
      <c r="W175" s="64"/>
      <c r="X175" s="64"/>
      <c r="Y175" s="64"/>
      <c r="Z175" s="64"/>
      <c r="AA175" s="64"/>
      <c r="AB175" s="64"/>
      <c r="AC175" s="64"/>
      <c r="AD175" s="64"/>
      <c r="AE175" s="64"/>
    </row>
    <row r="176" spans="2:31" x14ac:dyDescent="0.25">
      <c r="B176" s="38"/>
      <c r="C176" s="33"/>
      <c r="D176" s="40"/>
      <c r="G176" s="362"/>
      <c r="M176" s="64"/>
      <c r="N176" s="64"/>
      <c r="O176" s="64"/>
      <c r="P176" s="64"/>
      <c r="Q176" s="64"/>
      <c r="R176" s="64"/>
      <c r="S176" s="64"/>
      <c r="T176" s="64"/>
      <c r="U176" s="64"/>
      <c r="V176" s="64"/>
      <c r="W176" s="64"/>
      <c r="X176" s="64"/>
      <c r="Y176" s="64"/>
      <c r="Z176" s="64"/>
      <c r="AA176" s="64"/>
      <c r="AB176" s="64"/>
      <c r="AC176" s="64"/>
      <c r="AD176" s="64"/>
      <c r="AE176" s="64"/>
    </row>
    <row r="177" spans="2:31" x14ac:dyDescent="0.25">
      <c r="B177" s="38"/>
      <c r="C177" s="33"/>
      <c r="D177" s="40"/>
      <c r="G177" s="362"/>
      <c r="M177" s="64"/>
      <c r="N177" s="64"/>
      <c r="O177" s="64"/>
      <c r="P177" s="64"/>
      <c r="Q177" s="64"/>
      <c r="R177" s="64"/>
      <c r="S177" s="64"/>
      <c r="T177" s="64"/>
      <c r="U177" s="64"/>
      <c r="V177" s="64"/>
      <c r="W177" s="64"/>
      <c r="X177" s="64"/>
      <c r="Y177" s="64"/>
      <c r="Z177" s="64"/>
      <c r="AA177" s="64"/>
      <c r="AB177" s="64"/>
      <c r="AC177" s="64"/>
      <c r="AD177" s="64"/>
      <c r="AE177" s="64"/>
    </row>
    <row r="178" spans="2:31" x14ac:dyDescent="0.25">
      <c r="B178" s="38"/>
      <c r="C178" s="33"/>
      <c r="D178" s="40"/>
      <c r="G178" s="362"/>
      <c r="M178" s="64"/>
      <c r="N178" s="64"/>
      <c r="O178" s="64"/>
      <c r="P178" s="64"/>
      <c r="Q178" s="64"/>
      <c r="R178" s="64"/>
      <c r="S178" s="64"/>
      <c r="T178" s="64"/>
      <c r="U178" s="64"/>
      <c r="V178" s="64"/>
      <c r="W178" s="64"/>
      <c r="X178" s="64"/>
      <c r="Y178" s="64"/>
      <c r="Z178" s="64"/>
      <c r="AA178" s="64"/>
      <c r="AB178" s="64"/>
      <c r="AC178" s="64"/>
      <c r="AD178" s="64"/>
      <c r="AE178" s="64"/>
    </row>
    <row r="179" spans="2:31" x14ac:dyDescent="0.25">
      <c r="B179" s="38"/>
      <c r="C179" s="33"/>
      <c r="D179" s="40"/>
      <c r="G179" s="362"/>
      <c r="M179" s="64"/>
      <c r="N179" s="64"/>
      <c r="O179" s="64"/>
      <c r="P179" s="64"/>
      <c r="Q179" s="64"/>
      <c r="R179" s="64"/>
      <c r="S179" s="64"/>
      <c r="T179" s="64"/>
      <c r="U179" s="64"/>
      <c r="V179" s="64"/>
      <c r="W179" s="64"/>
      <c r="X179" s="64"/>
      <c r="Y179" s="64"/>
      <c r="Z179" s="64"/>
      <c r="AA179" s="64"/>
      <c r="AB179" s="64"/>
      <c r="AC179" s="64"/>
      <c r="AD179" s="64"/>
      <c r="AE179" s="64"/>
    </row>
    <row r="180" spans="2:31" x14ac:dyDescent="0.25">
      <c r="B180" s="38"/>
      <c r="C180" s="33"/>
      <c r="D180" s="40"/>
      <c r="G180" s="362"/>
      <c r="M180" s="64"/>
      <c r="N180" s="64"/>
      <c r="O180" s="64"/>
      <c r="P180" s="64"/>
      <c r="Q180" s="64"/>
      <c r="R180" s="64"/>
      <c r="S180" s="64"/>
      <c r="T180" s="64"/>
      <c r="U180" s="64"/>
      <c r="V180" s="64"/>
      <c r="W180" s="64"/>
      <c r="X180" s="64"/>
      <c r="Y180" s="64"/>
      <c r="Z180" s="64"/>
      <c r="AA180" s="64"/>
      <c r="AB180" s="64"/>
      <c r="AC180" s="64"/>
      <c r="AD180" s="64"/>
      <c r="AE180" s="64"/>
    </row>
    <row r="181" spans="2:31" x14ac:dyDescent="0.25">
      <c r="B181" s="38"/>
      <c r="C181" s="33"/>
      <c r="D181" s="40"/>
      <c r="G181" s="362"/>
      <c r="M181" s="64"/>
      <c r="N181" s="64"/>
      <c r="O181" s="64"/>
      <c r="P181" s="64"/>
      <c r="Q181" s="64"/>
      <c r="R181" s="64"/>
      <c r="S181" s="64"/>
      <c r="T181" s="64"/>
      <c r="U181" s="64"/>
      <c r="V181" s="64"/>
      <c r="W181" s="64"/>
      <c r="X181" s="64"/>
      <c r="Y181" s="64"/>
      <c r="Z181" s="64"/>
      <c r="AA181" s="64"/>
      <c r="AB181" s="64"/>
      <c r="AC181" s="64"/>
      <c r="AD181" s="64"/>
      <c r="AE181" s="64"/>
    </row>
    <row r="182" spans="2:31" x14ac:dyDescent="0.25">
      <c r="B182" s="38"/>
      <c r="C182" s="33"/>
      <c r="D182" s="40"/>
      <c r="G182" s="362"/>
      <c r="M182" s="64"/>
      <c r="N182" s="64"/>
      <c r="O182" s="64"/>
      <c r="P182" s="64"/>
      <c r="Q182" s="64"/>
      <c r="R182" s="64"/>
      <c r="S182" s="64"/>
      <c r="T182" s="64"/>
      <c r="U182" s="64"/>
      <c r="V182" s="64"/>
      <c r="W182" s="64"/>
      <c r="X182" s="64"/>
      <c r="Y182" s="64"/>
      <c r="Z182" s="64"/>
      <c r="AA182" s="64"/>
      <c r="AB182" s="64"/>
      <c r="AC182" s="64"/>
      <c r="AD182" s="64"/>
      <c r="AE182" s="64"/>
    </row>
    <row r="183" spans="2:31" x14ac:dyDescent="0.25">
      <c r="B183" s="38"/>
      <c r="C183" s="33"/>
      <c r="D183" s="40"/>
      <c r="G183" s="362"/>
      <c r="M183" s="64"/>
      <c r="N183" s="64"/>
      <c r="O183" s="64"/>
      <c r="P183" s="64"/>
      <c r="Q183" s="64"/>
      <c r="R183" s="64"/>
      <c r="S183" s="64"/>
      <c r="T183" s="64"/>
      <c r="U183" s="64"/>
      <c r="V183" s="64"/>
      <c r="W183" s="64"/>
      <c r="X183" s="64"/>
      <c r="Y183" s="64"/>
      <c r="Z183" s="64"/>
      <c r="AA183" s="64"/>
      <c r="AB183" s="64"/>
      <c r="AC183" s="64"/>
      <c r="AD183" s="64"/>
      <c r="AE183" s="64"/>
    </row>
    <row r="184" spans="2:31" x14ac:dyDescent="0.25">
      <c r="B184" s="38"/>
      <c r="C184" s="33"/>
      <c r="D184" s="40"/>
      <c r="G184" s="362"/>
      <c r="M184" s="64"/>
      <c r="N184" s="64"/>
      <c r="O184" s="64"/>
      <c r="P184" s="64"/>
      <c r="Q184" s="64"/>
      <c r="R184" s="64"/>
      <c r="S184" s="64"/>
      <c r="T184" s="64"/>
      <c r="U184" s="64"/>
      <c r="V184" s="64"/>
      <c r="W184" s="64"/>
      <c r="X184" s="64"/>
      <c r="Y184" s="64"/>
      <c r="Z184" s="64"/>
      <c r="AA184" s="64"/>
      <c r="AB184" s="64"/>
      <c r="AC184" s="64"/>
      <c r="AD184" s="64"/>
      <c r="AE184" s="64"/>
    </row>
    <row r="185" spans="2:31" x14ac:dyDescent="0.25">
      <c r="B185" s="38"/>
      <c r="C185" s="33"/>
      <c r="D185" s="40"/>
      <c r="G185" s="362"/>
      <c r="M185" s="64"/>
      <c r="N185" s="64"/>
      <c r="O185" s="64"/>
      <c r="P185" s="64"/>
      <c r="Q185" s="64"/>
      <c r="R185" s="64"/>
      <c r="S185" s="64"/>
      <c r="T185" s="64"/>
      <c r="U185" s="64"/>
      <c r="V185" s="64"/>
      <c r="W185" s="64"/>
      <c r="X185" s="64"/>
      <c r="Y185" s="64"/>
      <c r="Z185" s="64"/>
      <c r="AA185" s="64"/>
      <c r="AB185" s="64"/>
      <c r="AC185" s="64"/>
      <c r="AD185" s="64"/>
      <c r="AE185" s="64"/>
    </row>
    <row r="186" spans="2:31" x14ac:dyDescent="0.25">
      <c r="B186" s="38"/>
      <c r="C186" s="33"/>
      <c r="D186" s="40"/>
      <c r="G186" s="362"/>
      <c r="M186" s="64"/>
      <c r="N186" s="64"/>
      <c r="O186" s="64"/>
      <c r="P186" s="64"/>
      <c r="Q186" s="64"/>
      <c r="R186" s="64"/>
      <c r="S186" s="64"/>
      <c r="T186" s="64"/>
      <c r="U186" s="64"/>
      <c r="V186" s="64"/>
      <c r="W186" s="64"/>
      <c r="X186" s="64"/>
      <c r="Y186" s="64"/>
      <c r="Z186" s="64"/>
      <c r="AA186" s="64"/>
      <c r="AB186" s="64"/>
      <c r="AC186" s="64"/>
      <c r="AD186" s="64"/>
      <c r="AE186" s="64"/>
    </row>
    <row r="187" spans="2:31" x14ac:dyDescent="0.25">
      <c r="B187" s="38"/>
      <c r="C187" s="33"/>
      <c r="D187" s="40"/>
      <c r="G187" s="362"/>
      <c r="M187" s="64"/>
      <c r="N187" s="64"/>
      <c r="O187" s="64"/>
      <c r="P187" s="64"/>
      <c r="Q187" s="64"/>
      <c r="R187" s="64"/>
      <c r="S187" s="64"/>
      <c r="T187" s="64"/>
      <c r="U187" s="64"/>
      <c r="V187" s="64"/>
      <c r="W187" s="64"/>
      <c r="X187" s="64"/>
      <c r="Y187" s="64"/>
      <c r="Z187" s="64"/>
      <c r="AA187" s="64"/>
      <c r="AB187" s="64"/>
      <c r="AC187" s="64"/>
      <c r="AD187" s="64"/>
      <c r="AE187" s="64"/>
    </row>
    <row r="188" spans="2:31" x14ac:dyDescent="0.25">
      <c r="B188" s="38"/>
      <c r="C188" s="33"/>
      <c r="D188" s="40"/>
      <c r="G188" s="362"/>
      <c r="M188" s="64"/>
      <c r="N188" s="64"/>
      <c r="O188" s="64"/>
      <c r="P188" s="64"/>
      <c r="Q188" s="64"/>
      <c r="R188" s="64"/>
      <c r="S188" s="64"/>
      <c r="T188" s="64"/>
      <c r="U188" s="64"/>
      <c r="V188" s="64"/>
      <c r="W188" s="64"/>
      <c r="X188" s="64"/>
      <c r="Y188" s="64"/>
      <c r="Z188" s="64"/>
      <c r="AA188" s="64"/>
      <c r="AB188" s="64"/>
      <c r="AC188" s="64"/>
      <c r="AD188" s="64"/>
      <c r="AE188" s="64"/>
    </row>
    <row r="189" spans="2:31" x14ac:dyDescent="0.25">
      <c r="B189" s="38"/>
      <c r="C189" s="33"/>
      <c r="D189" s="40"/>
      <c r="G189" s="362"/>
      <c r="M189" s="64"/>
      <c r="N189" s="64"/>
      <c r="O189" s="64"/>
      <c r="P189" s="64"/>
      <c r="Q189" s="64"/>
      <c r="R189" s="64"/>
      <c r="S189" s="64"/>
      <c r="T189" s="64"/>
      <c r="U189" s="64"/>
      <c r="V189" s="64"/>
      <c r="W189" s="64"/>
      <c r="X189" s="64"/>
      <c r="Y189" s="64"/>
      <c r="Z189" s="64"/>
      <c r="AA189" s="64"/>
      <c r="AB189" s="64"/>
      <c r="AC189" s="64"/>
      <c r="AD189" s="64"/>
      <c r="AE189" s="64"/>
    </row>
    <row r="190" spans="2:31" x14ac:dyDescent="0.25">
      <c r="B190" s="38"/>
      <c r="C190" s="33"/>
      <c r="D190" s="40"/>
      <c r="G190" s="362"/>
      <c r="M190" s="64"/>
      <c r="N190" s="64"/>
      <c r="O190" s="64"/>
      <c r="P190" s="64"/>
      <c r="Q190" s="64"/>
      <c r="R190" s="64"/>
      <c r="S190" s="64"/>
      <c r="T190" s="64"/>
      <c r="U190" s="64"/>
      <c r="V190" s="64"/>
      <c r="W190" s="64"/>
      <c r="X190" s="64"/>
      <c r="Y190" s="64"/>
      <c r="Z190" s="64"/>
      <c r="AA190" s="64"/>
      <c r="AB190" s="64"/>
      <c r="AC190" s="64"/>
      <c r="AD190" s="64"/>
      <c r="AE190" s="64"/>
    </row>
    <row r="191" spans="2:31" x14ac:dyDescent="0.25">
      <c r="B191" s="38"/>
      <c r="C191" s="33"/>
      <c r="D191" s="40"/>
      <c r="G191" s="362"/>
      <c r="M191" s="64"/>
      <c r="N191" s="64"/>
      <c r="O191" s="64"/>
      <c r="P191" s="64"/>
      <c r="Q191" s="64"/>
      <c r="R191" s="64"/>
      <c r="S191" s="64"/>
      <c r="T191" s="64"/>
      <c r="U191" s="64"/>
      <c r="V191" s="64"/>
      <c r="W191" s="64"/>
      <c r="X191" s="64"/>
      <c r="Y191" s="64"/>
      <c r="Z191" s="64"/>
      <c r="AA191" s="64"/>
      <c r="AB191" s="64"/>
      <c r="AC191" s="64"/>
      <c r="AD191" s="64"/>
      <c r="AE191" s="64"/>
    </row>
    <row r="192" spans="2:31" x14ac:dyDescent="0.25">
      <c r="B192" s="38"/>
      <c r="C192" s="33"/>
      <c r="D192" s="40"/>
      <c r="G192" s="362"/>
      <c r="M192" s="64"/>
      <c r="N192" s="64"/>
      <c r="O192" s="64"/>
      <c r="P192" s="64"/>
      <c r="Q192" s="64"/>
      <c r="R192" s="64"/>
      <c r="S192" s="64"/>
      <c r="T192" s="64"/>
      <c r="U192" s="64"/>
      <c r="V192" s="64"/>
      <c r="W192" s="64"/>
      <c r="X192" s="64"/>
      <c r="Y192" s="64"/>
      <c r="Z192" s="64"/>
      <c r="AA192" s="64"/>
      <c r="AB192" s="64"/>
      <c r="AC192" s="64"/>
      <c r="AD192" s="64"/>
      <c r="AE192" s="64"/>
    </row>
    <row r="193" spans="2:31" x14ac:dyDescent="0.25">
      <c r="B193" s="38"/>
      <c r="C193" s="33"/>
      <c r="D193" s="40"/>
      <c r="G193" s="362"/>
      <c r="M193" s="64"/>
      <c r="N193" s="64"/>
      <c r="O193" s="64"/>
      <c r="P193" s="64"/>
      <c r="Q193" s="64"/>
      <c r="R193" s="64"/>
      <c r="S193" s="64"/>
      <c r="T193" s="64"/>
      <c r="U193" s="64"/>
      <c r="V193" s="64"/>
      <c r="W193" s="64"/>
      <c r="X193" s="64"/>
      <c r="Y193" s="64"/>
      <c r="Z193" s="64"/>
      <c r="AA193" s="64"/>
      <c r="AB193" s="64"/>
      <c r="AC193" s="64"/>
      <c r="AD193" s="64"/>
      <c r="AE193" s="64"/>
    </row>
    <row r="194" spans="2:31" x14ac:dyDescent="0.25">
      <c r="B194" s="38"/>
      <c r="C194" s="33"/>
      <c r="D194" s="40"/>
      <c r="G194" s="362"/>
      <c r="M194" s="64"/>
      <c r="N194" s="64"/>
      <c r="O194" s="64"/>
      <c r="P194" s="64"/>
      <c r="Q194" s="64"/>
      <c r="R194" s="64"/>
      <c r="S194" s="64"/>
      <c r="T194" s="64"/>
      <c r="U194" s="64"/>
      <c r="V194" s="64"/>
      <c r="W194" s="64"/>
      <c r="X194" s="64"/>
      <c r="Y194" s="64"/>
      <c r="Z194" s="64"/>
      <c r="AA194" s="64"/>
      <c r="AB194" s="64"/>
      <c r="AC194" s="64"/>
      <c r="AD194" s="64"/>
      <c r="AE194" s="64"/>
    </row>
    <row r="195" spans="2:31" x14ac:dyDescent="0.25">
      <c r="B195" s="38"/>
      <c r="C195" s="33"/>
      <c r="D195" s="40"/>
      <c r="G195" s="362"/>
      <c r="M195" s="64"/>
      <c r="N195" s="64"/>
      <c r="O195" s="64"/>
      <c r="P195" s="64"/>
      <c r="Q195" s="64"/>
      <c r="R195" s="64"/>
      <c r="S195" s="64"/>
      <c r="T195" s="64"/>
      <c r="U195" s="64"/>
      <c r="V195" s="64"/>
      <c r="W195" s="64"/>
      <c r="X195" s="64"/>
      <c r="Y195" s="64"/>
      <c r="Z195" s="64"/>
      <c r="AA195" s="64"/>
      <c r="AB195" s="64"/>
      <c r="AC195" s="64"/>
      <c r="AD195" s="64"/>
      <c r="AE195" s="64"/>
    </row>
    <row r="196" spans="2:31" x14ac:dyDescent="0.25">
      <c r="B196" s="38"/>
      <c r="C196" s="33"/>
      <c r="D196" s="40"/>
      <c r="G196" s="362"/>
      <c r="M196" s="64"/>
      <c r="N196" s="64"/>
      <c r="O196" s="64"/>
      <c r="P196" s="64"/>
      <c r="Q196" s="64"/>
      <c r="R196" s="64"/>
      <c r="S196" s="64"/>
      <c r="T196" s="64"/>
      <c r="U196" s="64"/>
      <c r="V196" s="64"/>
      <c r="W196" s="64"/>
      <c r="X196" s="64"/>
      <c r="Y196" s="64"/>
      <c r="Z196" s="64"/>
      <c r="AA196" s="64"/>
      <c r="AB196" s="64"/>
      <c r="AC196" s="64"/>
      <c r="AD196" s="64"/>
      <c r="AE196" s="64"/>
    </row>
    <row r="197" spans="2:31" x14ac:dyDescent="0.25">
      <c r="B197" s="38"/>
      <c r="C197" s="33"/>
      <c r="D197" s="40"/>
      <c r="G197" s="362"/>
      <c r="M197" s="64"/>
      <c r="N197" s="64"/>
      <c r="O197" s="64"/>
      <c r="P197" s="64"/>
      <c r="Q197" s="64"/>
      <c r="R197" s="64"/>
      <c r="S197" s="64"/>
      <c r="T197" s="64"/>
      <c r="U197" s="64"/>
      <c r="V197" s="64"/>
      <c r="W197" s="64"/>
      <c r="X197" s="64"/>
      <c r="Y197" s="64"/>
      <c r="Z197" s="64"/>
      <c r="AA197" s="64"/>
      <c r="AB197" s="64"/>
      <c r="AC197" s="64"/>
      <c r="AD197" s="64"/>
      <c r="AE197" s="64"/>
    </row>
    <row r="198" spans="2:31" x14ac:dyDescent="0.25">
      <c r="B198" s="38"/>
      <c r="C198" s="33"/>
      <c r="D198" s="40"/>
      <c r="G198" s="362"/>
      <c r="M198" s="64"/>
      <c r="N198" s="64"/>
      <c r="O198" s="64"/>
      <c r="P198" s="64"/>
      <c r="Q198" s="64"/>
      <c r="R198" s="64"/>
      <c r="S198" s="64"/>
      <c r="T198" s="64"/>
      <c r="U198" s="64"/>
      <c r="V198" s="64"/>
      <c r="W198" s="64"/>
      <c r="X198" s="64"/>
      <c r="Y198" s="64"/>
      <c r="Z198" s="64"/>
      <c r="AA198" s="64"/>
      <c r="AB198" s="64"/>
      <c r="AC198" s="64"/>
      <c r="AD198" s="64"/>
      <c r="AE198" s="64"/>
    </row>
    <row r="199" spans="2:31" x14ac:dyDescent="0.25">
      <c r="B199" s="38"/>
      <c r="C199" s="33"/>
      <c r="D199" s="40"/>
      <c r="G199" s="362"/>
      <c r="M199" s="64"/>
      <c r="N199" s="64"/>
      <c r="O199" s="64"/>
      <c r="P199" s="64"/>
      <c r="Q199" s="64"/>
      <c r="R199" s="64"/>
      <c r="S199" s="64"/>
      <c r="T199" s="64"/>
      <c r="U199" s="64"/>
      <c r="V199" s="64"/>
      <c r="W199" s="64"/>
      <c r="X199" s="64"/>
      <c r="Y199" s="64"/>
      <c r="Z199" s="64"/>
      <c r="AA199" s="64"/>
      <c r="AB199" s="64"/>
      <c r="AC199" s="64"/>
      <c r="AD199" s="64"/>
      <c r="AE199" s="64"/>
    </row>
    <row r="200" spans="2:31" x14ac:dyDescent="0.25">
      <c r="B200" s="38"/>
      <c r="C200" s="33"/>
      <c r="D200" s="40"/>
      <c r="G200" s="362"/>
      <c r="M200" s="64"/>
      <c r="N200" s="64"/>
      <c r="O200" s="64"/>
      <c r="P200" s="64"/>
      <c r="Q200" s="64"/>
      <c r="R200" s="64"/>
      <c r="S200" s="64"/>
      <c r="T200" s="64"/>
      <c r="U200" s="64"/>
      <c r="V200" s="64"/>
      <c r="W200" s="64"/>
      <c r="X200" s="64"/>
      <c r="Y200" s="64"/>
      <c r="Z200" s="64"/>
      <c r="AA200" s="64"/>
      <c r="AB200" s="64"/>
      <c r="AC200" s="64"/>
      <c r="AD200" s="64"/>
      <c r="AE200" s="64"/>
    </row>
    <row r="201" spans="2:31" x14ac:dyDescent="0.25">
      <c r="B201" s="38"/>
      <c r="C201" s="33"/>
      <c r="D201" s="40"/>
      <c r="G201" s="362"/>
      <c r="M201" s="64"/>
      <c r="N201" s="64"/>
      <c r="O201" s="64"/>
      <c r="P201" s="64"/>
      <c r="Q201" s="64"/>
      <c r="R201" s="64"/>
      <c r="S201" s="64"/>
      <c r="T201" s="64"/>
      <c r="U201" s="64"/>
      <c r="V201" s="64"/>
      <c r="W201" s="64"/>
      <c r="X201" s="64"/>
      <c r="Y201" s="64"/>
      <c r="Z201" s="64"/>
      <c r="AA201" s="64"/>
      <c r="AB201" s="64"/>
      <c r="AC201" s="64"/>
      <c r="AD201" s="64"/>
      <c r="AE201" s="64"/>
    </row>
    <row r="202" spans="2:31" x14ac:dyDescent="0.25">
      <c r="B202" s="38"/>
      <c r="C202" s="33"/>
      <c r="D202" s="40"/>
      <c r="G202" s="362"/>
      <c r="M202" s="64"/>
      <c r="N202" s="64"/>
      <c r="O202" s="64"/>
      <c r="P202" s="64"/>
      <c r="Q202" s="64"/>
      <c r="R202" s="64"/>
      <c r="S202" s="64"/>
      <c r="T202" s="64"/>
      <c r="U202" s="64"/>
      <c r="V202" s="64"/>
      <c r="W202" s="64"/>
      <c r="X202" s="64"/>
      <c r="Y202" s="64"/>
      <c r="Z202" s="64"/>
      <c r="AA202" s="64"/>
      <c r="AB202" s="64"/>
      <c r="AC202" s="64"/>
      <c r="AD202" s="64"/>
      <c r="AE202" s="64"/>
    </row>
    <row r="203" spans="2:31" x14ac:dyDescent="0.25">
      <c r="B203" s="38"/>
      <c r="C203" s="33"/>
      <c r="D203" s="40"/>
      <c r="G203" s="362"/>
      <c r="M203" s="64"/>
      <c r="N203" s="64"/>
      <c r="O203" s="64"/>
      <c r="P203" s="64"/>
      <c r="Q203" s="64"/>
      <c r="R203" s="64"/>
      <c r="S203" s="64"/>
      <c r="T203" s="64"/>
      <c r="U203" s="64"/>
      <c r="V203" s="64"/>
      <c r="W203" s="64"/>
      <c r="X203" s="64"/>
      <c r="Y203" s="64"/>
      <c r="Z203" s="64"/>
      <c r="AA203" s="64"/>
      <c r="AB203" s="64"/>
      <c r="AC203" s="64"/>
      <c r="AD203" s="64"/>
      <c r="AE203" s="64"/>
    </row>
    <row r="204" spans="2:31" x14ac:dyDescent="0.25">
      <c r="B204" s="38"/>
      <c r="C204" s="33"/>
      <c r="D204" s="40"/>
      <c r="G204" s="362"/>
      <c r="M204" s="64"/>
      <c r="N204" s="64"/>
      <c r="O204" s="64"/>
      <c r="P204" s="64"/>
      <c r="Q204" s="64"/>
      <c r="R204" s="64"/>
      <c r="S204" s="64"/>
      <c r="T204" s="64"/>
      <c r="U204" s="64"/>
      <c r="V204" s="64"/>
      <c r="W204" s="64"/>
      <c r="X204" s="64"/>
      <c r="Y204" s="64"/>
      <c r="Z204" s="64"/>
      <c r="AA204" s="64"/>
      <c r="AB204" s="64"/>
      <c r="AC204" s="64"/>
      <c r="AD204" s="64"/>
      <c r="AE204" s="64"/>
    </row>
    <row r="205" spans="2:31" x14ac:dyDescent="0.25">
      <c r="B205" s="38"/>
      <c r="C205" s="33"/>
      <c r="D205" s="40"/>
      <c r="G205" s="362"/>
      <c r="M205" s="64"/>
      <c r="N205" s="64"/>
      <c r="O205" s="64"/>
      <c r="P205" s="64"/>
      <c r="Q205" s="64"/>
      <c r="R205" s="64"/>
      <c r="S205" s="64"/>
      <c r="T205" s="64"/>
      <c r="U205" s="64"/>
      <c r="V205" s="64"/>
      <c r="W205" s="64"/>
      <c r="X205" s="64"/>
      <c r="Y205" s="64"/>
      <c r="Z205" s="64"/>
      <c r="AA205" s="64"/>
      <c r="AB205" s="64"/>
      <c r="AC205" s="64"/>
      <c r="AD205" s="64"/>
      <c r="AE205" s="64"/>
    </row>
    <row r="206" spans="2:31" x14ac:dyDescent="0.25">
      <c r="B206" s="38"/>
      <c r="C206" s="33"/>
      <c r="D206" s="40"/>
      <c r="G206" s="362"/>
      <c r="M206" s="64"/>
      <c r="N206" s="64"/>
      <c r="O206" s="64"/>
      <c r="P206" s="64"/>
      <c r="Q206" s="64"/>
      <c r="R206" s="64"/>
      <c r="S206" s="64"/>
      <c r="T206" s="64"/>
      <c r="U206" s="64"/>
      <c r="V206" s="64"/>
      <c r="W206" s="64"/>
      <c r="X206" s="64"/>
      <c r="Y206" s="64"/>
      <c r="Z206" s="64"/>
      <c r="AA206" s="64"/>
      <c r="AB206" s="64"/>
      <c r="AC206" s="64"/>
      <c r="AD206" s="64"/>
      <c r="AE206" s="64"/>
    </row>
    <row r="207" spans="2:31" x14ac:dyDescent="0.25">
      <c r="B207" s="38"/>
      <c r="C207" s="33"/>
      <c r="D207" s="40"/>
      <c r="G207" s="362"/>
      <c r="M207" s="64"/>
      <c r="N207" s="64"/>
      <c r="O207" s="64"/>
      <c r="P207" s="64"/>
      <c r="Q207" s="64"/>
      <c r="R207" s="64"/>
      <c r="S207" s="64"/>
      <c r="T207" s="64"/>
      <c r="U207" s="64"/>
      <c r="V207" s="64"/>
      <c r="W207" s="64"/>
      <c r="X207" s="64"/>
      <c r="Y207" s="64"/>
      <c r="Z207" s="64"/>
      <c r="AA207" s="64"/>
      <c r="AB207" s="64"/>
      <c r="AC207" s="64"/>
      <c r="AD207" s="64"/>
      <c r="AE207" s="64"/>
    </row>
    <row r="208" spans="2:31" x14ac:dyDescent="0.25">
      <c r="B208" s="38"/>
      <c r="C208" s="33"/>
      <c r="D208" s="40"/>
      <c r="G208" s="362"/>
      <c r="M208" s="64"/>
      <c r="N208" s="64"/>
      <c r="O208" s="64"/>
      <c r="P208" s="64"/>
      <c r="Q208" s="64"/>
      <c r="R208" s="64"/>
      <c r="S208" s="64"/>
      <c r="T208" s="64"/>
      <c r="U208" s="64"/>
      <c r="V208" s="64"/>
      <c r="W208" s="64"/>
      <c r="X208" s="64"/>
      <c r="Y208" s="64"/>
      <c r="Z208" s="64"/>
      <c r="AA208" s="64"/>
      <c r="AB208" s="64"/>
      <c r="AC208" s="64"/>
      <c r="AD208" s="64"/>
      <c r="AE208" s="64"/>
    </row>
    <row r="209" spans="2:31" x14ac:dyDescent="0.25">
      <c r="B209" s="38"/>
      <c r="C209" s="33"/>
      <c r="D209" s="40"/>
      <c r="G209" s="362"/>
      <c r="M209" s="64"/>
      <c r="N209" s="64"/>
      <c r="O209" s="64"/>
      <c r="P209" s="64"/>
      <c r="Q209" s="64"/>
      <c r="R209" s="64"/>
      <c r="S209" s="64"/>
      <c r="T209" s="64"/>
      <c r="U209" s="64"/>
      <c r="V209" s="64"/>
      <c r="W209" s="64"/>
      <c r="X209" s="64"/>
      <c r="Y209" s="64"/>
      <c r="Z209" s="64"/>
      <c r="AA209" s="64"/>
      <c r="AB209" s="64"/>
      <c r="AC209" s="64"/>
      <c r="AD209" s="64"/>
      <c r="AE209" s="64"/>
    </row>
    <row r="210" spans="2:31" x14ac:dyDescent="0.25">
      <c r="B210" s="38"/>
      <c r="C210" s="33"/>
      <c r="D210" s="40"/>
      <c r="G210" s="362"/>
      <c r="M210" s="64"/>
      <c r="N210" s="64"/>
      <c r="O210" s="64"/>
      <c r="P210" s="64"/>
      <c r="Q210" s="64"/>
      <c r="R210" s="64"/>
      <c r="S210" s="64"/>
      <c r="T210" s="64"/>
      <c r="U210" s="64"/>
      <c r="V210" s="64"/>
      <c r="W210" s="64"/>
      <c r="X210" s="64"/>
      <c r="Y210" s="64"/>
      <c r="Z210" s="64"/>
      <c r="AA210" s="64"/>
      <c r="AB210" s="64"/>
      <c r="AC210" s="64"/>
      <c r="AD210" s="64"/>
      <c r="AE210" s="64"/>
    </row>
    <row r="211" spans="2:31" x14ac:dyDescent="0.25">
      <c r="B211" s="38"/>
      <c r="C211" s="33"/>
      <c r="D211" s="40"/>
      <c r="G211" s="362"/>
      <c r="M211" s="64"/>
      <c r="N211" s="64"/>
      <c r="O211" s="64"/>
      <c r="P211" s="64"/>
      <c r="Q211" s="64"/>
      <c r="R211" s="64"/>
      <c r="S211" s="64"/>
      <c r="T211" s="64"/>
      <c r="U211" s="64"/>
      <c r="V211" s="64"/>
      <c r="W211" s="64"/>
      <c r="X211" s="64"/>
      <c r="Y211" s="64"/>
      <c r="Z211" s="64"/>
      <c r="AA211" s="64"/>
      <c r="AB211" s="64"/>
      <c r="AC211" s="64"/>
      <c r="AD211" s="64"/>
      <c r="AE211" s="64"/>
    </row>
    <row r="212" spans="2:31" x14ac:dyDescent="0.25">
      <c r="B212" s="38"/>
      <c r="C212" s="33"/>
      <c r="D212" s="40"/>
      <c r="G212" s="362"/>
      <c r="M212" s="64"/>
      <c r="N212" s="64"/>
      <c r="O212" s="64"/>
      <c r="P212" s="64"/>
      <c r="Q212" s="64"/>
      <c r="R212" s="64"/>
      <c r="S212" s="64"/>
      <c r="T212" s="64"/>
      <c r="U212" s="64"/>
      <c r="V212" s="64"/>
      <c r="W212" s="64"/>
      <c r="X212" s="64"/>
      <c r="Y212" s="64"/>
      <c r="Z212" s="64"/>
      <c r="AA212" s="64"/>
      <c r="AB212" s="64"/>
      <c r="AC212" s="64"/>
      <c r="AD212" s="64"/>
      <c r="AE212" s="64"/>
    </row>
    <row r="213" spans="2:31" x14ac:dyDescent="0.25">
      <c r="B213" s="38"/>
      <c r="C213" s="33"/>
      <c r="D213" s="40"/>
      <c r="G213" s="362"/>
      <c r="M213" s="64"/>
      <c r="N213" s="64"/>
      <c r="O213" s="64"/>
      <c r="P213" s="64"/>
      <c r="Q213" s="64"/>
      <c r="R213" s="64"/>
      <c r="S213" s="64"/>
      <c r="T213" s="64"/>
      <c r="U213" s="64"/>
      <c r="V213" s="64"/>
      <c r="W213" s="64"/>
      <c r="X213" s="64"/>
      <c r="Y213" s="64"/>
      <c r="Z213" s="64"/>
      <c r="AA213" s="64"/>
      <c r="AB213" s="64"/>
      <c r="AC213" s="64"/>
      <c r="AD213" s="64"/>
      <c r="AE213" s="64"/>
    </row>
    <row r="214" spans="2:31" x14ac:dyDescent="0.25">
      <c r="B214" s="38"/>
      <c r="C214" s="33"/>
      <c r="D214" s="40"/>
      <c r="G214" s="362"/>
      <c r="M214" s="64"/>
      <c r="N214" s="64"/>
      <c r="O214" s="64"/>
      <c r="P214" s="64"/>
      <c r="Q214" s="64"/>
      <c r="R214" s="64"/>
      <c r="S214" s="64"/>
      <c r="T214" s="64"/>
      <c r="U214" s="64"/>
      <c r="V214" s="64"/>
      <c r="W214" s="64"/>
      <c r="X214" s="64"/>
      <c r="Y214" s="64"/>
      <c r="Z214" s="64"/>
      <c r="AA214" s="64"/>
      <c r="AB214" s="64"/>
      <c r="AC214" s="64"/>
      <c r="AD214" s="64"/>
      <c r="AE214" s="64"/>
    </row>
    <row r="215" spans="2:31" x14ac:dyDescent="0.25">
      <c r="B215" s="38"/>
      <c r="C215" s="33"/>
      <c r="D215" s="40"/>
      <c r="G215" s="362"/>
      <c r="M215" s="64"/>
      <c r="N215" s="64"/>
      <c r="O215" s="64"/>
      <c r="P215" s="64"/>
      <c r="Q215" s="64"/>
      <c r="R215" s="64"/>
      <c r="S215" s="64"/>
      <c r="T215" s="64"/>
      <c r="U215" s="64"/>
      <c r="V215" s="64"/>
      <c r="W215" s="64"/>
      <c r="X215" s="64"/>
      <c r="Y215" s="64"/>
      <c r="Z215" s="64"/>
      <c r="AA215" s="64"/>
      <c r="AB215" s="64"/>
      <c r="AC215" s="64"/>
      <c r="AD215" s="64"/>
      <c r="AE215" s="64"/>
    </row>
    <row r="216" spans="2:31" x14ac:dyDescent="0.25">
      <c r="B216" s="38"/>
      <c r="C216" s="33"/>
      <c r="D216" s="40"/>
      <c r="G216" s="362"/>
      <c r="M216" s="64"/>
      <c r="N216" s="64"/>
      <c r="O216" s="64"/>
      <c r="P216" s="64"/>
      <c r="Q216" s="64"/>
      <c r="R216" s="64"/>
      <c r="S216" s="64"/>
      <c r="T216" s="64"/>
      <c r="U216" s="64"/>
      <c r="V216" s="64"/>
      <c r="W216" s="64"/>
      <c r="X216" s="64"/>
      <c r="Y216" s="64"/>
      <c r="Z216" s="64"/>
      <c r="AA216" s="64"/>
      <c r="AB216" s="64"/>
      <c r="AC216" s="64"/>
      <c r="AD216" s="64"/>
      <c r="AE216" s="64"/>
    </row>
    <row r="217" spans="2:31" x14ac:dyDescent="0.25">
      <c r="B217" s="38"/>
      <c r="C217" s="33"/>
      <c r="D217" s="40"/>
      <c r="G217" s="362"/>
      <c r="M217" s="64"/>
      <c r="N217" s="64"/>
      <c r="O217" s="64"/>
      <c r="P217" s="64"/>
      <c r="Q217" s="64"/>
      <c r="R217" s="64"/>
      <c r="S217" s="64"/>
      <c r="T217" s="64"/>
      <c r="U217" s="64"/>
      <c r="V217" s="64"/>
      <c r="W217" s="64"/>
      <c r="X217" s="64"/>
      <c r="Y217" s="64"/>
      <c r="Z217" s="64"/>
      <c r="AA217" s="64"/>
      <c r="AB217" s="64"/>
      <c r="AC217" s="64"/>
      <c r="AD217" s="64"/>
      <c r="AE217" s="64"/>
    </row>
    <row r="218" spans="2:31" x14ac:dyDescent="0.25">
      <c r="B218" s="38"/>
      <c r="C218" s="33"/>
      <c r="D218" s="40"/>
      <c r="G218" s="362"/>
      <c r="M218" s="64"/>
      <c r="N218" s="64"/>
      <c r="O218" s="64"/>
      <c r="P218" s="64"/>
      <c r="Q218" s="64"/>
      <c r="R218" s="64"/>
      <c r="S218" s="64"/>
      <c r="T218" s="64"/>
      <c r="U218" s="64"/>
      <c r="V218" s="64"/>
      <c r="W218" s="64"/>
      <c r="X218" s="64"/>
      <c r="Y218" s="64"/>
      <c r="Z218" s="64"/>
      <c r="AA218" s="64"/>
      <c r="AB218" s="64"/>
      <c r="AC218" s="64"/>
      <c r="AD218" s="64"/>
      <c r="AE218" s="64"/>
    </row>
    <row r="219" spans="2:31" x14ac:dyDescent="0.25">
      <c r="B219" s="38"/>
      <c r="C219" s="33"/>
      <c r="D219" s="40"/>
      <c r="G219" s="362"/>
      <c r="M219" s="64"/>
      <c r="N219" s="64"/>
      <c r="O219" s="64"/>
      <c r="P219" s="64"/>
      <c r="Q219" s="64"/>
      <c r="R219" s="64"/>
      <c r="S219" s="64"/>
      <c r="T219" s="64"/>
      <c r="U219" s="64"/>
      <c r="V219" s="64"/>
      <c r="W219" s="64"/>
      <c r="X219" s="64"/>
      <c r="Y219" s="64"/>
      <c r="Z219" s="64"/>
      <c r="AA219" s="64"/>
      <c r="AB219" s="64"/>
      <c r="AC219" s="64"/>
      <c r="AD219" s="64"/>
      <c r="AE219" s="64"/>
    </row>
    <row r="220" spans="2:31" x14ac:dyDescent="0.25">
      <c r="B220" s="38"/>
      <c r="C220" s="33"/>
      <c r="D220" s="40"/>
      <c r="G220" s="362"/>
      <c r="M220" s="64"/>
      <c r="N220" s="64"/>
      <c r="O220" s="64"/>
      <c r="P220" s="64"/>
      <c r="Q220" s="64"/>
      <c r="R220" s="64"/>
      <c r="S220" s="64"/>
      <c r="T220" s="64"/>
      <c r="U220" s="64"/>
      <c r="V220" s="64"/>
      <c r="W220" s="64"/>
      <c r="X220" s="64"/>
      <c r="Y220" s="64"/>
      <c r="Z220" s="64"/>
      <c r="AA220" s="64"/>
      <c r="AB220" s="64"/>
      <c r="AC220" s="64"/>
      <c r="AD220" s="64"/>
      <c r="AE220" s="64"/>
    </row>
    <row r="221" spans="2:31" x14ac:dyDescent="0.25">
      <c r="B221" s="38"/>
      <c r="C221" s="33"/>
      <c r="D221" s="40"/>
      <c r="G221" s="362"/>
      <c r="M221" s="64"/>
      <c r="N221" s="64"/>
      <c r="O221" s="64"/>
      <c r="P221" s="64"/>
      <c r="Q221" s="64"/>
      <c r="R221" s="64"/>
      <c r="S221" s="64"/>
      <c r="T221" s="64"/>
      <c r="U221" s="64"/>
      <c r="V221" s="64"/>
      <c r="W221" s="64"/>
      <c r="X221" s="64"/>
      <c r="Y221" s="64"/>
      <c r="Z221" s="64"/>
      <c r="AA221" s="64"/>
      <c r="AB221" s="64"/>
      <c r="AC221" s="64"/>
      <c r="AD221" s="64"/>
      <c r="AE221" s="64"/>
    </row>
    <row r="222" spans="2:31" x14ac:dyDescent="0.25">
      <c r="B222" s="38"/>
      <c r="C222" s="33"/>
      <c r="D222" s="40"/>
      <c r="G222" s="362"/>
      <c r="M222" s="64"/>
      <c r="N222" s="64"/>
      <c r="O222" s="64"/>
      <c r="P222" s="64"/>
      <c r="Q222" s="64"/>
      <c r="R222" s="64"/>
      <c r="S222" s="64"/>
      <c r="T222" s="64"/>
      <c r="U222" s="64"/>
      <c r="V222" s="64"/>
      <c r="W222" s="64"/>
      <c r="X222" s="64"/>
      <c r="Y222" s="64"/>
      <c r="Z222" s="64"/>
      <c r="AA222" s="64"/>
      <c r="AB222" s="64"/>
      <c r="AC222" s="64"/>
      <c r="AD222" s="64"/>
      <c r="AE222" s="64"/>
    </row>
    <row r="223" spans="2:31" x14ac:dyDescent="0.25">
      <c r="B223" s="38"/>
      <c r="C223" s="33"/>
      <c r="D223" s="40"/>
      <c r="G223" s="362"/>
      <c r="M223" s="64"/>
      <c r="N223" s="64"/>
      <c r="O223" s="64"/>
      <c r="P223" s="64"/>
      <c r="Q223" s="64"/>
      <c r="R223" s="64"/>
      <c r="S223" s="64"/>
      <c r="T223" s="64"/>
      <c r="U223" s="64"/>
      <c r="V223" s="64"/>
      <c r="W223" s="64"/>
      <c r="X223" s="64"/>
      <c r="Y223" s="64"/>
      <c r="Z223" s="64"/>
      <c r="AA223" s="64"/>
      <c r="AB223" s="64"/>
      <c r="AC223" s="64"/>
      <c r="AD223" s="64"/>
      <c r="AE223" s="64"/>
    </row>
    <row r="224" spans="2:31" x14ac:dyDescent="0.25">
      <c r="B224" s="38"/>
      <c r="C224" s="33"/>
      <c r="D224" s="40"/>
      <c r="G224" s="362"/>
      <c r="M224" s="64"/>
      <c r="N224" s="64"/>
      <c r="O224" s="64"/>
      <c r="P224" s="64"/>
      <c r="Q224" s="64"/>
      <c r="R224" s="64"/>
      <c r="S224" s="64"/>
      <c r="T224" s="64"/>
      <c r="U224" s="64"/>
      <c r="V224" s="64"/>
      <c r="W224" s="64"/>
      <c r="X224" s="64"/>
      <c r="Y224" s="64"/>
      <c r="Z224" s="64"/>
      <c r="AA224" s="64"/>
      <c r="AB224" s="64"/>
      <c r="AC224" s="64"/>
      <c r="AD224" s="64"/>
      <c r="AE224" s="64"/>
    </row>
    <row r="225" spans="2:31" x14ac:dyDescent="0.25">
      <c r="B225" s="38"/>
      <c r="C225" s="33"/>
      <c r="D225" s="40"/>
      <c r="G225" s="362"/>
      <c r="M225" s="64"/>
      <c r="N225" s="64"/>
      <c r="O225" s="64"/>
      <c r="P225" s="64"/>
      <c r="Q225" s="64"/>
      <c r="R225" s="64"/>
      <c r="S225" s="64"/>
      <c r="T225" s="64"/>
      <c r="U225" s="64"/>
      <c r="V225" s="64"/>
      <c r="W225" s="64"/>
      <c r="X225" s="64"/>
      <c r="Y225" s="64"/>
      <c r="Z225" s="64"/>
      <c r="AA225" s="64"/>
      <c r="AB225" s="64"/>
      <c r="AC225" s="64"/>
      <c r="AD225" s="64"/>
      <c r="AE225" s="64"/>
    </row>
    <row r="226" spans="2:31" x14ac:dyDescent="0.25">
      <c r="B226" s="38"/>
      <c r="C226" s="33"/>
      <c r="D226" s="40"/>
      <c r="G226" s="362"/>
      <c r="M226" s="64"/>
      <c r="N226" s="64"/>
      <c r="O226" s="64"/>
      <c r="P226" s="64"/>
      <c r="Q226" s="64"/>
      <c r="R226" s="64"/>
      <c r="S226" s="64"/>
      <c r="T226" s="64"/>
      <c r="U226" s="64"/>
      <c r="V226" s="64"/>
      <c r="W226" s="64"/>
      <c r="X226" s="64"/>
      <c r="Y226" s="64"/>
      <c r="Z226" s="64"/>
      <c r="AA226" s="64"/>
      <c r="AB226" s="64"/>
      <c r="AC226" s="64"/>
      <c r="AD226" s="64"/>
      <c r="AE226" s="64"/>
    </row>
    <row r="227" spans="2:31" x14ac:dyDescent="0.25">
      <c r="B227" s="38"/>
      <c r="C227" s="33"/>
      <c r="D227" s="40"/>
      <c r="G227" s="362"/>
      <c r="M227" s="64"/>
      <c r="N227" s="64"/>
      <c r="O227" s="64"/>
      <c r="P227" s="64"/>
      <c r="Q227" s="64"/>
      <c r="R227" s="64"/>
      <c r="S227" s="64"/>
      <c r="T227" s="64"/>
      <c r="U227" s="64"/>
      <c r="V227" s="64"/>
      <c r="W227" s="64"/>
      <c r="X227" s="64"/>
      <c r="Y227" s="64"/>
      <c r="Z227" s="64"/>
      <c r="AA227" s="64"/>
      <c r="AB227" s="64"/>
      <c r="AC227" s="64"/>
      <c r="AD227" s="64"/>
      <c r="AE227" s="64"/>
    </row>
    <row r="228" spans="2:31" x14ac:dyDescent="0.25">
      <c r="B228" s="38"/>
      <c r="C228" s="33"/>
      <c r="D228" s="40"/>
      <c r="G228" s="362"/>
      <c r="M228" s="64"/>
      <c r="N228" s="64"/>
      <c r="O228" s="64"/>
      <c r="P228" s="64"/>
      <c r="Q228" s="64"/>
      <c r="R228" s="64"/>
      <c r="S228" s="64"/>
      <c r="T228" s="64"/>
      <c r="U228" s="64"/>
      <c r="V228" s="64"/>
      <c r="W228" s="64"/>
      <c r="X228" s="64"/>
      <c r="Y228" s="64"/>
      <c r="Z228" s="64"/>
      <c r="AA228" s="64"/>
      <c r="AB228" s="64"/>
      <c r="AC228" s="64"/>
      <c r="AD228" s="64"/>
      <c r="AE228" s="64"/>
    </row>
    <row r="229" spans="2:31" x14ac:dyDescent="0.25">
      <c r="B229" s="38"/>
      <c r="C229" s="33"/>
      <c r="D229" s="40"/>
      <c r="G229" s="362"/>
    </row>
    <row r="230" spans="2:31" x14ac:dyDescent="0.25">
      <c r="B230" s="38"/>
      <c r="C230" s="33"/>
      <c r="D230" s="40"/>
      <c r="G230" s="362"/>
    </row>
    <row r="231" spans="2:31" x14ac:dyDescent="0.25">
      <c r="B231" s="38"/>
      <c r="C231" s="33"/>
      <c r="D231" s="40"/>
      <c r="G231" s="362"/>
    </row>
    <row r="232" spans="2:31" x14ac:dyDescent="0.25">
      <c r="B232" s="38"/>
      <c r="C232" s="33"/>
      <c r="D232" s="40"/>
      <c r="G232" s="362"/>
    </row>
    <row r="233" spans="2:31" x14ac:dyDescent="0.25">
      <c r="B233" s="38"/>
      <c r="C233" s="33"/>
      <c r="D233" s="40"/>
      <c r="G233" s="362"/>
    </row>
    <row r="234" spans="2:31" x14ac:dyDescent="0.25">
      <c r="B234" s="38"/>
      <c r="C234" s="33"/>
      <c r="D234" s="40"/>
      <c r="G234" s="362"/>
    </row>
    <row r="235" spans="2:31" x14ac:dyDescent="0.25">
      <c r="B235" s="38"/>
      <c r="C235" s="33"/>
      <c r="D235" s="40"/>
      <c r="G235" s="362"/>
    </row>
    <row r="236" spans="2:31" x14ac:dyDescent="0.25">
      <c r="B236" s="38"/>
      <c r="C236" s="33"/>
      <c r="D236" s="40"/>
      <c r="G236" s="362"/>
    </row>
    <row r="237" spans="2:31" x14ac:dyDescent="0.25">
      <c r="B237" s="38"/>
      <c r="C237" s="33"/>
      <c r="D237" s="40"/>
      <c r="G237" s="362"/>
    </row>
    <row r="238" spans="2:31" x14ac:dyDescent="0.25">
      <c r="B238" s="38"/>
      <c r="C238" s="33"/>
      <c r="D238" s="40"/>
      <c r="G238" s="362"/>
    </row>
    <row r="239" spans="2:31" x14ac:dyDescent="0.25">
      <c r="B239" s="38"/>
      <c r="C239" s="33"/>
      <c r="D239" s="40"/>
      <c r="G239" s="362"/>
    </row>
    <row r="240" spans="2:31" x14ac:dyDescent="0.25">
      <c r="B240" s="38"/>
      <c r="C240" s="33"/>
      <c r="D240" s="40"/>
      <c r="G240" s="362"/>
    </row>
    <row r="241" spans="2:7" x14ac:dyDescent="0.25">
      <c r="B241" s="38"/>
      <c r="C241" s="33"/>
      <c r="D241" s="40"/>
      <c r="G241" s="362"/>
    </row>
    <row r="242" spans="2:7" x14ac:dyDescent="0.25">
      <c r="B242" s="38"/>
      <c r="C242" s="33"/>
      <c r="D242" s="40"/>
      <c r="G242" s="362"/>
    </row>
    <row r="243" spans="2:7" x14ac:dyDescent="0.25">
      <c r="B243" s="38"/>
      <c r="C243" s="33"/>
      <c r="D243" s="40"/>
      <c r="G243" s="362"/>
    </row>
    <row r="244" spans="2:7" x14ac:dyDescent="0.25">
      <c r="B244" s="38"/>
      <c r="C244" s="33"/>
      <c r="D244" s="40"/>
      <c r="G244" s="362"/>
    </row>
    <row r="245" spans="2:7" x14ac:dyDescent="0.25">
      <c r="B245" s="38"/>
      <c r="C245" s="33"/>
      <c r="D245" s="40"/>
      <c r="G245" s="362"/>
    </row>
    <row r="246" spans="2:7" x14ac:dyDescent="0.25">
      <c r="B246" s="38"/>
      <c r="C246" s="33"/>
      <c r="D246" s="40"/>
      <c r="G246" s="362"/>
    </row>
    <row r="247" spans="2:7" x14ac:dyDescent="0.25">
      <c r="B247" s="38"/>
      <c r="C247" s="33"/>
      <c r="D247" s="40"/>
      <c r="G247" s="362"/>
    </row>
    <row r="248" spans="2:7" x14ac:dyDescent="0.25">
      <c r="B248" s="38"/>
      <c r="C248" s="33"/>
      <c r="D248" s="40"/>
      <c r="G248" s="362"/>
    </row>
    <row r="249" spans="2:7" x14ac:dyDescent="0.25">
      <c r="B249" s="38"/>
      <c r="C249" s="33"/>
      <c r="D249" s="40"/>
      <c r="G249" s="362"/>
    </row>
    <row r="250" spans="2:7" x14ac:dyDescent="0.25">
      <c r="B250" s="38"/>
      <c r="C250" s="33"/>
      <c r="D250" s="40"/>
      <c r="G250" s="362"/>
    </row>
    <row r="251" spans="2:7" x14ac:dyDescent="0.25">
      <c r="B251" s="38"/>
      <c r="C251" s="33"/>
      <c r="D251" s="40"/>
      <c r="G251" s="362"/>
    </row>
    <row r="252" spans="2:7" x14ac:dyDescent="0.25">
      <c r="B252" s="38"/>
      <c r="C252" s="33"/>
      <c r="D252" s="40"/>
      <c r="G252" s="362"/>
    </row>
    <row r="253" spans="2:7" x14ac:dyDescent="0.25">
      <c r="B253" s="38"/>
      <c r="C253" s="33"/>
      <c r="D253" s="40"/>
      <c r="G253" s="362"/>
    </row>
    <row r="254" spans="2:7" x14ac:dyDescent="0.25">
      <c r="B254" s="38"/>
      <c r="C254" s="33"/>
      <c r="D254" s="40"/>
      <c r="G254" s="362"/>
    </row>
    <row r="255" spans="2:7" x14ac:dyDescent="0.25">
      <c r="B255" s="38"/>
      <c r="C255" s="33"/>
      <c r="D255" s="40"/>
      <c r="G255" s="362"/>
    </row>
    <row r="256" spans="2:7" x14ac:dyDescent="0.25">
      <c r="B256" s="38"/>
      <c r="C256" s="33"/>
      <c r="D256" s="40"/>
      <c r="G256" s="362"/>
    </row>
    <row r="257" spans="2:7" x14ac:dyDescent="0.25">
      <c r="B257" s="38"/>
      <c r="C257" s="33"/>
      <c r="D257" s="40"/>
      <c r="G257" s="362"/>
    </row>
    <row r="258" spans="2:7" x14ac:dyDescent="0.25">
      <c r="B258" s="38"/>
      <c r="C258" s="33"/>
      <c r="D258" s="40"/>
      <c r="G258" s="362"/>
    </row>
    <row r="259" spans="2:7" x14ac:dyDescent="0.25">
      <c r="B259" s="38"/>
      <c r="C259" s="33"/>
      <c r="D259" s="40"/>
      <c r="G259" s="362"/>
    </row>
    <row r="260" spans="2:7" x14ac:dyDescent="0.25">
      <c r="B260" s="38"/>
      <c r="C260" s="33"/>
      <c r="D260" s="40"/>
      <c r="G260" s="362"/>
    </row>
    <row r="261" spans="2:7" x14ac:dyDescent="0.25">
      <c r="B261" s="38"/>
      <c r="C261" s="33"/>
      <c r="D261" s="40"/>
      <c r="G261" s="362"/>
    </row>
    <row r="262" spans="2:7" x14ac:dyDescent="0.25">
      <c r="B262" s="38"/>
      <c r="C262" s="33"/>
      <c r="D262" s="40"/>
      <c r="G262" s="362"/>
    </row>
    <row r="263" spans="2:7" x14ac:dyDescent="0.25">
      <c r="B263" s="38"/>
      <c r="C263" s="33"/>
      <c r="D263" s="40"/>
      <c r="G263" s="362"/>
    </row>
    <row r="264" spans="2:7" x14ac:dyDescent="0.25">
      <c r="B264" s="38"/>
      <c r="C264" s="33"/>
      <c r="D264" s="40"/>
      <c r="G264" s="362"/>
    </row>
    <row r="265" spans="2:7" x14ac:dyDescent="0.25">
      <c r="B265" s="38"/>
      <c r="C265" s="33"/>
      <c r="D265" s="40"/>
      <c r="G265" s="362"/>
    </row>
    <row r="266" spans="2:7" x14ac:dyDescent="0.25">
      <c r="B266" s="38"/>
      <c r="C266" s="33"/>
      <c r="D266" s="40"/>
      <c r="G266" s="362"/>
    </row>
    <row r="267" spans="2:7" x14ac:dyDescent="0.25">
      <c r="B267" s="38"/>
      <c r="C267" s="33"/>
      <c r="D267" s="40"/>
      <c r="G267" s="362"/>
    </row>
    <row r="268" spans="2:7" x14ac:dyDescent="0.25">
      <c r="B268" s="38"/>
      <c r="C268" s="33"/>
      <c r="D268" s="40"/>
      <c r="G268" s="362"/>
    </row>
    <row r="269" spans="2:7" x14ac:dyDescent="0.25">
      <c r="B269" s="38"/>
      <c r="C269" s="33"/>
      <c r="D269" s="40"/>
      <c r="G269" s="362"/>
    </row>
    <row r="270" spans="2:7" x14ac:dyDescent="0.25">
      <c r="B270" s="38"/>
      <c r="C270" s="33"/>
      <c r="D270" s="40"/>
      <c r="G270" s="362"/>
    </row>
    <row r="271" spans="2:7" x14ac:dyDescent="0.25">
      <c r="B271" s="38"/>
      <c r="C271" s="33"/>
      <c r="D271" s="40"/>
      <c r="G271" s="362"/>
    </row>
    <row r="272" spans="2:7" x14ac:dyDescent="0.25">
      <c r="B272" s="38"/>
      <c r="C272" s="33"/>
      <c r="D272" s="40"/>
      <c r="G272" s="362"/>
    </row>
    <row r="273" spans="2:7" x14ac:dyDescent="0.25">
      <c r="B273" s="38"/>
      <c r="C273" s="33"/>
      <c r="D273" s="40"/>
      <c r="G273" s="362"/>
    </row>
    <row r="274" spans="2:7" x14ac:dyDescent="0.25">
      <c r="B274" s="38"/>
      <c r="C274" s="33"/>
      <c r="D274" s="40"/>
      <c r="G274" s="362"/>
    </row>
    <row r="275" spans="2:7" x14ac:dyDescent="0.25">
      <c r="B275" s="38"/>
      <c r="C275" s="33"/>
      <c r="D275" s="40"/>
      <c r="G275" s="362"/>
    </row>
    <row r="276" spans="2:7" x14ac:dyDescent="0.25">
      <c r="B276" s="38"/>
      <c r="C276" s="33"/>
      <c r="D276" s="40"/>
      <c r="G276" s="362"/>
    </row>
    <row r="277" spans="2:7" x14ac:dyDescent="0.25">
      <c r="B277" s="38"/>
      <c r="C277" s="33"/>
      <c r="D277" s="40"/>
      <c r="G277" s="362"/>
    </row>
    <row r="278" spans="2:7" x14ac:dyDescent="0.25">
      <c r="B278" s="38"/>
      <c r="C278" s="33"/>
      <c r="D278" s="40"/>
      <c r="G278" s="362"/>
    </row>
    <row r="279" spans="2:7" x14ac:dyDescent="0.25">
      <c r="B279" s="38"/>
      <c r="C279" s="33"/>
      <c r="D279" s="40"/>
      <c r="G279" s="362"/>
    </row>
    <row r="280" spans="2:7" x14ac:dyDescent="0.25">
      <c r="B280" s="38"/>
      <c r="C280" s="33"/>
      <c r="D280" s="40"/>
      <c r="G280" s="362"/>
    </row>
    <row r="281" spans="2:7" x14ac:dyDescent="0.25">
      <c r="B281" s="38"/>
      <c r="C281" s="33"/>
      <c r="D281" s="40"/>
      <c r="G281" s="362"/>
    </row>
    <row r="282" spans="2:7" x14ac:dyDescent="0.25">
      <c r="B282" s="38"/>
      <c r="C282" s="33"/>
      <c r="D282" s="40"/>
      <c r="G282" s="362"/>
    </row>
    <row r="283" spans="2:7" x14ac:dyDescent="0.25">
      <c r="B283" s="38"/>
      <c r="C283" s="33"/>
      <c r="D283" s="40"/>
      <c r="G283" s="362"/>
    </row>
    <row r="284" spans="2:7" x14ac:dyDescent="0.25">
      <c r="B284" s="38"/>
      <c r="C284" s="33"/>
      <c r="D284" s="40"/>
      <c r="G284" s="362"/>
    </row>
    <row r="285" spans="2:7" x14ac:dyDescent="0.25">
      <c r="B285" s="38"/>
      <c r="C285" s="33"/>
      <c r="D285" s="40"/>
      <c r="G285" s="362"/>
    </row>
    <row r="286" spans="2:7" x14ac:dyDescent="0.25">
      <c r="B286" s="38"/>
      <c r="C286" s="33"/>
      <c r="D286" s="40"/>
      <c r="G286" s="362"/>
    </row>
    <row r="287" spans="2:7" x14ac:dyDescent="0.25">
      <c r="B287" s="38"/>
      <c r="C287" s="33"/>
      <c r="D287" s="40"/>
      <c r="G287" s="362"/>
    </row>
    <row r="288" spans="2:7" x14ac:dyDescent="0.25">
      <c r="B288" s="38"/>
      <c r="C288" s="33"/>
      <c r="D288" s="40"/>
      <c r="G288" s="362"/>
    </row>
    <row r="289" spans="2:7" x14ac:dyDescent="0.25">
      <c r="B289" s="38"/>
      <c r="C289" s="33"/>
      <c r="D289" s="40"/>
      <c r="G289" s="362"/>
    </row>
    <row r="290" spans="2:7" x14ac:dyDescent="0.25">
      <c r="B290" s="38"/>
      <c r="C290" s="33"/>
      <c r="D290" s="40"/>
      <c r="G290" s="362"/>
    </row>
    <row r="291" spans="2:7" x14ac:dyDescent="0.25">
      <c r="B291" s="38"/>
      <c r="C291" s="33"/>
      <c r="D291" s="40"/>
      <c r="G291" s="362"/>
    </row>
    <row r="292" spans="2:7" x14ac:dyDescent="0.25">
      <c r="B292" s="38"/>
      <c r="C292" s="33"/>
      <c r="D292" s="40"/>
      <c r="G292" s="362"/>
    </row>
    <row r="293" spans="2:7" x14ac:dyDescent="0.25">
      <c r="B293" s="38"/>
      <c r="C293" s="33"/>
      <c r="D293" s="40"/>
      <c r="G293" s="362"/>
    </row>
    <row r="294" spans="2:7" x14ac:dyDescent="0.25">
      <c r="B294" s="38"/>
      <c r="C294" s="33"/>
      <c r="D294" s="40"/>
      <c r="G294" s="362"/>
    </row>
    <row r="295" spans="2:7" x14ac:dyDescent="0.25">
      <c r="B295" s="38"/>
      <c r="C295" s="33"/>
      <c r="D295" s="40"/>
      <c r="G295" s="362"/>
    </row>
    <row r="296" spans="2:7" x14ac:dyDescent="0.25">
      <c r="B296" s="38"/>
      <c r="C296" s="33"/>
      <c r="D296" s="40"/>
      <c r="G296" s="362"/>
    </row>
    <row r="297" spans="2:7" x14ac:dyDescent="0.25">
      <c r="B297" s="38"/>
      <c r="C297" s="33"/>
      <c r="D297" s="40"/>
      <c r="G297" s="362"/>
    </row>
    <row r="298" spans="2:7" x14ac:dyDescent="0.25">
      <c r="B298" s="38"/>
      <c r="C298" s="33"/>
      <c r="D298" s="40"/>
      <c r="G298" s="362"/>
    </row>
    <row r="299" spans="2:7" x14ac:dyDescent="0.25">
      <c r="B299" s="38"/>
      <c r="C299" s="33"/>
      <c r="D299" s="40"/>
      <c r="G299" s="362"/>
    </row>
    <row r="300" spans="2:7" x14ac:dyDescent="0.25">
      <c r="B300" s="38"/>
      <c r="C300" s="33"/>
      <c r="D300" s="40"/>
      <c r="G300" s="362"/>
    </row>
    <row r="301" spans="2:7" x14ac:dyDescent="0.25">
      <c r="B301" s="38"/>
      <c r="C301" s="33"/>
      <c r="D301" s="40"/>
      <c r="G301" s="362"/>
    </row>
    <row r="302" spans="2:7" x14ac:dyDescent="0.25">
      <c r="B302" s="38"/>
      <c r="C302" s="33"/>
      <c r="D302" s="40"/>
      <c r="G302" s="362"/>
    </row>
    <row r="303" spans="2:7" x14ac:dyDescent="0.25">
      <c r="B303" s="38"/>
      <c r="C303" s="33"/>
      <c r="D303" s="40"/>
      <c r="G303" s="362"/>
    </row>
    <row r="304" spans="2:7" x14ac:dyDescent="0.25">
      <c r="B304" s="38"/>
      <c r="C304" s="33"/>
      <c r="D304" s="40"/>
      <c r="G304" s="362"/>
    </row>
    <row r="305" spans="2:7" x14ac:dyDescent="0.25">
      <c r="B305" s="38"/>
      <c r="C305" s="33"/>
      <c r="D305" s="40"/>
      <c r="G305" s="362"/>
    </row>
    <row r="306" spans="2:7" x14ac:dyDescent="0.25">
      <c r="B306" s="38"/>
      <c r="C306" s="33"/>
      <c r="D306" s="40"/>
      <c r="G306" s="362"/>
    </row>
    <row r="307" spans="2:7" x14ac:dyDescent="0.25">
      <c r="B307" s="38"/>
      <c r="C307" s="33"/>
      <c r="D307" s="40"/>
      <c r="G307" s="362"/>
    </row>
    <row r="308" spans="2:7" x14ac:dyDescent="0.25">
      <c r="B308" s="38"/>
      <c r="C308" s="33"/>
      <c r="D308" s="40"/>
      <c r="G308" s="362"/>
    </row>
    <row r="309" spans="2:7" x14ac:dyDescent="0.25">
      <c r="B309" s="38"/>
      <c r="C309" s="33"/>
      <c r="D309" s="40"/>
      <c r="G309" s="362"/>
    </row>
    <row r="310" spans="2:7" x14ac:dyDescent="0.25">
      <c r="B310" s="38"/>
      <c r="C310" s="33"/>
      <c r="D310" s="40"/>
      <c r="G310" s="362"/>
    </row>
    <row r="311" spans="2:7" x14ac:dyDescent="0.25">
      <c r="B311" s="38"/>
      <c r="C311" s="33"/>
      <c r="D311" s="40"/>
      <c r="G311" s="362"/>
    </row>
    <row r="312" spans="2:7" x14ac:dyDescent="0.25">
      <c r="B312" s="38"/>
      <c r="C312" s="33"/>
      <c r="D312" s="40"/>
      <c r="G312" s="362"/>
    </row>
    <row r="313" spans="2:7" x14ac:dyDescent="0.25">
      <c r="B313" s="38"/>
      <c r="C313" s="33"/>
      <c r="D313" s="40"/>
      <c r="G313" s="362"/>
    </row>
    <row r="314" spans="2:7" x14ac:dyDescent="0.25">
      <c r="B314" s="38"/>
      <c r="C314" s="33"/>
      <c r="D314" s="40"/>
      <c r="G314" s="362"/>
    </row>
    <row r="315" spans="2:7" x14ac:dyDescent="0.25">
      <c r="B315" s="38"/>
      <c r="C315" s="33"/>
      <c r="D315" s="40"/>
      <c r="G315" s="362"/>
    </row>
    <row r="316" spans="2:7" x14ac:dyDescent="0.25">
      <c r="B316" s="38"/>
      <c r="C316" s="33"/>
      <c r="D316" s="40"/>
      <c r="G316" s="362"/>
    </row>
    <row r="317" spans="2:7" x14ac:dyDescent="0.25">
      <c r="B317" s="38"/>
      <c r="C317" s="33"/>
      <c r="D317" s="40"/>
      <c r="G317" s="362"/>
    </row>
    <row r="318" spans="2:7" x14ac:dyDescent="0.25">
      <c r="B318" s="38"/>
      <c r="C318" s="33"/>
      <c r="D318" s="40"/>
      <c r="G318" s="362"/>
    </row>
    <row r="319" spans="2:7" x14ac:dyDescent="0.25">
      <c r="B319" s="38"/>
      <c r="C319" s="33"/>
      <c r="D319" s="40"/>
      <c r="G319" s="362"/>
    </row>
    <row r="320" spans="2:7" x14ac:dyDescent="0.25">
      <c r="B320" s="38"/>
      <c r="C320" s="33"/>
      <c r="D320" s="40"/>
      <c r="G320" s="362"/>
    </row>
    <row r="321" spans="2:7" x14ac:dyDescent="0.25">
      <c r="B321" s="38"/>
      <c r="C321" s="33"/>
      <c r="D321" s="40"/>
      <c r="G321" s="362"/>
    </row>
    <row r="322" spans="2:7" x14ac:dyDescent="0.25">
      <c r="B322" s="38"/>
      <c r="C322" s="33"/>
      <c r="D322" s="40"/>
      <c r="G322" s="362"/>
    </row>
    <row r="323" spans="2:7" x14ac:dyDescent="0.25">
      <c r="B323" s="38"/>
      <c r="C323" s="33"/>
      <c r="D323" s="40"/>
      <c r="G323" s="362"/>
    </row>
    <row r="324" spans="2:7" x14ac:dyDescent="0.25">
      <c r="B324" s="38"/>
      <c r="C324" s="33"/>
      <c r="D324" s="40"/>
      <c r="G324" s="362"/>
    </row>
    <row r="325" spans="2:7" x14ac:dyDescent="0.25">
      <c r="B325" s="38"/>
      <c r="C325" s="33"/>
      <c r="D325" s="40"/>
      <c r="G325" s="362"/>
    </row>
    <row r="326" spans="2:7" x14ac:dyDescent="0.25">
      <c r="B326" s="38"/>
      <c r="C326" s="33"/>
      <c r="D326" s="40"/>
      <c r="G326" s="362"/>
    </row>
    <row r="327" spans="2:7" x14ac:dyDescent="0.25">
      <c r="B327" s="38"/>
      <c r="C327" s="33"/>
      <c r="D327" s="40"/>
      <c r="G327" s="362"/>
    </row>
    <row r="328" spans="2:7" x14ac:dyDescent="0.25">
      <c r="B328" s="38"/>
      <c r="C328" s="33"/>
      <c r="D328" s="40"/>
      <c r="G328" s="362"/>
    </row>
    <row r="329" spans="2:7" x14ac:dyDescent="0.25">
      <c r="B329" s="38"/>
      <c r="C329" s="33"/>
      <c r="D329" s="40"/>
      <c r="G329" s="362"/>
    </row>
    <row r="330" spans="2:7" x14ac:dyDescent="0.25">
      <c r="B330" s="38"/>
      <c r="C330" s="33"/>
      <c r="D330" s="40"/>
      <c r="G330" s="362"/>
    </row>
    <row r="331" spans="2:7" x14ac:dyDescent="0.25">
      <c r="B331" s="38"/>
      <c r="C331" s="33"/>
      <c r="D331" s="40"/>
      <c r="G331" s="362"/>
    </row>
    <row r="332" spans="2:7" x14ac:dyDescent="0.25">
      <c r="B332" s="38"/>
      <c r="C332" s="33"/>
      <c r="D332" s="40"/>
      <c r="G332" s="362"/>
    </row>
    <row r="333" spans="2:7" x14ac:dyDescent="0.25">
      <c r="B333" s="38"/>
      <c r="C333" s="33"/>
      <c r="D333" s="40"/>
      <c r="G333" s="362"/>
    </row>
    <row r="334" spans="2:7" x14ac:dyDescent="0.25">
      <c r="B334" s="38"/>
      <c r="C334" s="33"/>
      <c r="D334" s="40"/>
      <c r="G334" s="362"/>
    </row>
    <row r="335" spans="2:7" x14ac:dyDescent="0.25">
      <c r="B335" s="38"/>
      <c r="C335" s="33"/>
      <c r="D335" s="40"/>
      <c r="G335" s="362"/>
    </row>
    <row r="336" spans="2:7" x14ac:dyDescent="0.25">
      <c r="B336" s="38"/>
      <c r="C336" s="33"/>
      <c r="D336" s="40"/>
      <c r="G336" s="362"/>
    </row>
    <row r="337" spans="2:7" x14ac:dyDescent="0.25">
      <c r="B337" s="38"/>
      <c r="C337" s="33"/>
      <c r="D337" s="40"/>
      <c r="G337" s="362"/>
    </row>
    <row r="338" spans="2:7" x14ac:dyDescent="0.25">
      <c r="B338" s="38"/>
      <c r="C338" s="33"/>
      <c r="D338" s="40"/>
      <c r="G338" s="362"/>
    </row>
    <row r="339" spans="2:7" x14ac:dyDescent="0.25">
      <c r="B339" s="38"/>
      <c r="C339" s="33"/>
      <c r="D339" s="40"/>
      <c r="G339" s="362"/>
    </row>
    <row r="340" spans="2:7" x14ac:dyDescent="0.25">
      <c r="B340" s="38"/>
      <c r="C340" s="33"/>
      <c r="D340" s="40"/>
      <c r="G340" s="362"/>
    </row>
    <row r="341" spans="2:7" x14ac:dyDescent="0.25">
      <c r="B341" s="38"/>
      <c r="C341" s="33"/>
      <c r="D341" s="40"/>
      <c r="G341" s="362"/>
    </row>
    <row r="342" spans="2:7" x14ac:dyDescent="0.25">
      <c r="B342" s="38"/>
      <c r="C342" s="33"/>
      <c r="D342" s="40"/>
      <c r="G342" s="362"/>
    </row>
    <row r="343" spans="2:7" x14ac:dyDescent="0.25">
      <c r="B343" s="38"/>
      <c r="C343" s="33"/>
      <c r="D343" s="40"/>
      <c r="G343" s="362"/>
    </row>
    <row r="344" spans="2:7" x14ac:dyDescent="0.25">
      <c r="B344" s="38"/>
      <c r="C344" s="33"/>
      <c r="D344" s="40"/>
      <c r="G344" s="362"/>
    </row>
    <row r="345" spans="2:7" x14ac:dyDescent="0.25">
      <c r="B345" s="38"/>
      <c r="C345" s="33"/>
      <c r="D345" s="40"/>
      <c r="G345" s="362"/>
    </row>
    <row r="346" spans="2:7" x14ac:dyDescent="0.25">
      <c r="B346" s="38"/>
      <c r="C346" s="33"/>
      <c r="D346" s="40"/>
      <c r="G346" s="362"/>
    </row>
    <row r="347" spans="2:7" x14ac:dyDescent="0.25">
      <c r="B347" s="38"/>
      <c r="C347" s="33"/>
      <c r="D347" s="40"/>
      <c r="G347" s="362"/>
    </row>
    <row r="348" spans="2:7" x14ac:dyDescent="0.25">
      <c r="B348" s="38"/>
      <c r="C348" s="33"/>
      <c r="D348" s="40"/>
      <c r="G348" s="362"/>
    </row>
    <row r="349" spans="2:7" x14ac:dyDescent="0.25">
      <c r="B349" s="38"/>
      <c r="C349" s="33"/>
      <c r="D349" s="40"/>
      <c r="G349" s="362"/>
    </row>
    <row r="350" spans="2:7" x14ac:dyDescent="0.25">
      <c r="B350" s="38"/>
      <c r="C350" s="33"/>
      <c r="D350" s="40"/>
      <c r="G350" s="362"/>
    </row>
    <row r="351" spans="2:7" x14ac:dyDescent="0.25">
      <c r="B351" s="38"/>
      <c r="C351" s="33"/>
      <c r="D351" s="40"/>
      <c r="G351" s="362"/>
    </row>
    <row r="352" spans="2:7" x14ac:dyDescent="0.25">
      <c r="B352" s="38"/>
      <c r="C352" s="33"/>
      <c r="D352" s="40"/>
      <c r="G352" s="362"/>
    </row>
    <row r="353" spans="2:7" x14ac:dyDescent="0.25">
      <c r="B353" s="38"/>
      <c r="C353" s="33"/>
      <c r="D353" s="40"/>
      <c r="G353" s="362"/>
    </row>
    <row r="354" spans="2:7" x14ac:dyDescent="0.25">
      <c r="B354" s="38"/>
      <c r="C354" s="33"/>
      <c r="D354" s="40"/>
      <c r="G354" s="362"/>
    </row>
    <row r="355" spans="2:7" x14ac:dyDescent="0.25">
      <c r="B355" s="38"/>
      <c r="C355" s="33"/>
      <c r="D355" s="40"/>
      <c r="G355" s="362"/>
    </row>
    <row r="356" spans="2:7" x14ac:dyDescent="0.25">
      <c r="B356" s="38"/>
      <c r="C356" s="33"/>
      <c r="D356" s="40"/>
      <c r="G356" s="362"/>
    </row>
    <row r="357" spans="2:7" x14ac:dyDescent="0.25">
      <c r="B357" s="38"/>
      <c r="C357" s="33"/>
      <c r="D357" s="40"/>
      <c r="G357" s="362"/>
    </row>
    <row r="358" spans="2:7" x14ac:dyDescent="0.25">
      <c r="B358" s="38"/>
      <c r="C358" s="33"/>
      <c r="D358" s="40"/>
      <c r="G358" s="362"/>
    </row>
    <row r="359" spans="2:7" x14ac:dyDescent="0.25">
      <c r="B359" s="38"/>
      <c r="C359" s="33"/>
      <c r="D359" s="40"/>
      <c r="G359" s="362"/>
    </row>
    <row r="360" spans="2:7" x14ac:dyDescent="0.25">
      <c r="B360" s="38"/>
      <c r="C360" s="33"/>
      <c r="D360" s="40"/>
      <c r="G360" s="362"/>
    </row>
    <row r="361" spans="2:7" x14ac:dyDescent="0.25">
      <c r="B361" s="38"/>
      <c r="C361" s="33"/>
      <c r="D361" s="40"/>
      <c r="G361" s="362"/>
    </row>
    <row r="362" spans="2:7" x14ac:dyDescent="0.25">
      <c r="B362" s="38"/>
      <c r="C362" s="33"/>
      <c r="D362" s="40"/>
      <c r="G362" s="362"/>
    </row>
    <row r="363" spans="2:7" x14ac:dyDescent="0.25">
      <c r="B363" s="38"/>
      <c r="C363" s="33"/>
      <c r="D363" s="40"/>
      <c r="G363" s="362"/>
    </row>
    <row r="364" spans="2:7" x14ac:dyDescent="0.25">
      <c r="B364" s="38"/>
      <c r="C364" s="33"/>
      <c r="D364" s="40"/>
      <c r="G364" s="362"/>
    </row>
    <row r="365" spans="2:7" x14ac:dyDescent="0.25">
      <c r="B365" s="38"/>
      <c r="C365" s="33"/>
      <c r="D365" s="40"/>
      <c r="G365" s="362"/>
    </row>
    <row r="366" spans="2:7" x14ac:dyDescent="0.25">
      <c r="B366" s="38"/>
      <c r="C366" s="33"/>
      <c r="D366" s="40"/>
      <c r="G366" s="362"/>
    </row>
    <row r="367" spans="2:7" x14ac:dyDescent="0.25">
      <c r="B367" s="38"/>
      <c r="C367" s="33"/>
      <c r="D367" s="40"/>
      <c r="G367" s="362"/>
    </row>
    <row r="368" spans="2:7" x14ac:dyDescent="0.25">
      <c r="B368" s="38"/>
      <c r="C368" s="33"/>
      <c r="D368" s="40"/>
      <c r="G368" s="362"/>
    </row>
    <row r="369" spans="2:7" x14ac:dyDescent="0.25">
      <c r="B369" s="38"/>
      <c r="C369" s="33"/>
      <c r="D369" s="40"/>
      <c r="G369" s="362"/>
    </row>
    <row r="370" spans="2:7" x14ac:dyDescent="0.25">
      <c r="B370" s="38"/>
      <c r="C370" s="33"/>
      <c r="D370" s="40"/>
      <c r="G370" s="362"/>
    </row>
    <row r="371" spans="2:7" x14ac:dyDescent="0.25">
      <c r="B371" s="38"/>
      <c r="C371" s="33"/>
      <c r="D371" s="40"/>
      <c r="G371" s="362"/>
    </row>
    <row r="372" spans="2:7" x14ac:dyDescent="0.25">
      <c r="B372" s="38"/>
      <c r="C372" s="33"/>
      <c r="D372" s="40"/>
      <c r="G372" s="362"/>
    </row>
    <row r="373" spans="2:7" x14ac:dyDescent="0.25">
      <c r="B373" s="38"/>
      <c r="C373" s="33"/>
      <c r="D373" s="40"/>
      <c r="G373" s="362"/>
    </row>
    <row r="374" spans="2:7" x14ac:dyDescent="0.25">
      <c r="B374" s="38"/>
      <c r="C374" s="33"/>
      <c r="D374" s="40"/>
      <c r="G374" s="362"/>
    </row>
    <row r="375" spans="2:7" x14ac:dyDescent="0.25">
      <c r="B375" s="38"/>
      <c r="C375" s="33"/>
      <c r="D375" s="40"/>
      <c r="G375" s="362"/>
    </row>
    <row r="376" spans="2:7" x14ac:dyDescent="0.25">
      <c r="B376" s="38"/>
      <c r="C376" s="33"/>
      <c r="D376" s="40"/>
      <c r="G376" s="362"/>
    </row>
    <row r="377" spans="2:7" x14ac:dyDescent="0.25">
      <c r="B377" s="38"/>
      <c r="C377" s="33"/>
      <c r="D377" s="40"/>
      <c r="G377" s="362"/>
    </row>
    <row r="378" spans="2:7" x14ac:dyDescent="0.25">
      <c r="B378" s="38"/>
      <c r="C378" s="33"/>
      <c r="D378" s="40"/>
      <c r="G378" s="362"/>
    </row>
    <row r="379" spans="2:7" x14ac:dyDescent="0.25">
      <c r="B379" s="38"/>
      <c r="C379" s="33"/>
      <c r="D379" s="40"/>
      <c r="G379" s="362"/>
    </row>
    <row r="380" spans="2:7" x14ac:dyDescent="0.25">
      <c r="B380" s="38"/>
      <c r="C380" s="33"/>
      <c r="D380" s="40"/>
      <c r="G380" s="362"/>
    </row>
    <row r="381" spans="2:7" x14ac:dyDescent="0.25">
      <c r="B381" s="38"/>
      <c r="C381" s="33"/>
      <c r="D381" s="40"/>
      <c r="G381" s="362"/>
    </row>
    <row r="382" spans="2:7" x14ac:dyDescent="0.25">
      <c r="B382" s="38"/>
      <c r="C382" s="33"/>
      <c r="D382" s="40"/>
      <c r="G382" s="362"/>
    </row>
    <row r="383" spans="2:7" x14ac:dyDescent="0.25">
      <c r="B383" s="38"/>
      <c r="C383" s="33"/>
      <c r="D383" s="40"/>
      <c r="G383" s="362"/>
    </row>
    <row r="384" spans="2:7" x14ac:dyDescent="0.25">
      <c r="B384" s="38"/>
      <c r="C384" s="33"/>
      <c r="D384" s="40"/>
      <c r="G384" s="362"/>
    </row>
    <row r="385" spans="2:7" x14ac:dyDescent="0.25">
      <c r="B385" s="38"/>
      <c r="C385" s="33"/>
      <c r="D385" s="40"/>
      <c r="G385" s="362"/>
    </row>
    <row r="386" spans="2:7" x14ac:dyDescent="0.25">
      <c r="B386" s="38"/>
      <c r="C386" s="33"/>
      <c r="D386" s="40"/>
      <c r="G386" s="362"/>
    </row>
    <row r="387" spans="2:7" x14ac:dyDescent="0.25">
      <c r="B387" s="38"/>
      <c r="C387" s="33"/>
      <c r="D387" s="40"/>
      <c r="G387" s="362"/>
    </row>
    <row r="388" spans="2:7" x14ac:dyDescent="0.25">
      <c r="B388" s="38"/>
      <c r="C388" s="33"/>
      <c r="D388" s="40"/>
      <c r="G388" s="362"/>
    </row>
    <row r="389" spans="2:7" x14ac:dyDescent="0.25">
      <c r="B389" s="38"/>
      <c r="C389" s="33"/>
      <c r="D389" s="40"/>
      <c r="G389" s="362"/>
    </row>
    <row r="390" spans="2:7" x14ac:dyDescent="0.25">
      <c r="B390" s="38"/>
      <c r="C390" s="33"/>
      <c r="D390" s="40"/>
      <c r="G390" s="362"/>
    </row>
    <row r="391" spans="2:7" x14ac:dyDescent="0.25">
      <c r="B391" s="38"/>
      <c r="C391" s="33"/>
      <c r="D391" s="40"/>
      <c r="G391" s="362"/>
    </row>
    <row r="392" spans="2:7" x14ac:dyDescent="0.25">
      <c r="B392" s="38"/>
      <c r="C392" s="33"/>
      <c r="D392" s="40"/>
      <c r="G392" s="362"/>
    </row>
    <row r="393" spans="2:7" x14ac:dyDescent="0.25">
      <c r="B393" s="38"/>
      <c r="C393" s="33"/>
      <c r="D393" s="40"/>
      <c r="G393" s="362"/>
    </row>
    <row r="394" spans="2:7" x14ac:dyDescent="0.25">
      <c r="B394" s="38"/>
      <c r="C394" s="33"/>
      <c r="D394" s="40"/>
      <c r="G394" s="362"/>
    </row>
    <row r="395" spans="2:7" x14ac:dyDescent="0.25">
      <c r="B395" s="38"/>
      <c r="C395" s="33"/>
      <c r="D395" s="40"/>
      <c r="G395" s="362"/>
    </row>
    <row r="396" spans="2:7" x14ac:dyDescent="0.25">
      <c r="B396" s="38"/>
      <c r="C396" s="33"/>
      <c r="D396" s="40"/>
      <c r="G396" s="362"/>
    </row>
    <row r="397" spans="2:7" x14ac:dyDescent="0.25">
      <c r="B397" s="38"/>
      <c r="C397" s="33"/>
      <c r="D397" s="40"/>
      <c r="G397" s="362"/>
    </row>
    <row r="398" spans="2:7" x14ac:dyDescent="0.25">
      <c r="B398" s="38"/>
      <c r="C398" s="33"/>
      <c r="D398" s="40"/>
      <c r="G398" s="362"/>
    </row>
    <row r="399" spans="2:7" x14ac:dyDescent="0.25">
      <c r="B399" s="38"/>
      <c r="C399" s="33"/>
      <c r="D399" s="40"/>
      <c r="G399" s="362"/>
    </row>
    <row r="400" spans="2:7" x14ac:dyDescent="0.25">
      <c r="B400" s="38"/>
      <c r="C400" s="33"/>
      <c r="D400" s="40"/>
      <c r="G400" s="362"/>
    </row>
    <row r="401" spans="2:7" x14ac:dyDescent="0.25">
      <c r="B401" s="38"/>
      <c r="C401" s="33"/>
      <c r="D401" s="40"/>
      <c r="G401" s="362"/>
    </row>
    <row r="402" spans="2:7" x14ac:dyDescent="0.25">
      <c r="B402" s="38"/>
      <c r="C402" s="33"/>
      <c r="D402" s="40"/>
      <c r="G402" s="362"/>
    </row>
    <row r="403" spans="2:7" x14ac:dyDescent="0.25">
      <c r="B403" s="38"/>
      <c r="C403" s="33"/>
      <c r="D403" s="40"/>
      <c r="G403" s="362"/>
    </row>
    <row r="404" spans="2:7" x14ac:dyDescent="0.25">
      <c r="B404" s="38"/>
      <c r="C404" s="33"/>
      <c r="D404" s="40"/>
      <c r="G404" s="362"/>
    </row>
    <row r="405" spans="2:7" x14ac:dyDescent="0.25">
      <c r="B405" s="38"/>
      <c r="C405" s="33"/>
      <c r="D405" s="40"/>
      <c r="G405" s="362"/>
    </row>
    <row r="406" spans="2:7" x14ac:dyDescent="0.25">
      <c r="B406" s="38"/>
      <c r="C406" s="33"/>
      <c r="D406" s="40"/>
      <c r="G406" s="362"/>
    </row>
    <row r="407" spans="2:7" x14ac:dyDescent="0.25">
      <c r="B407" s="38"/>
      <c r="C407" s="33"/>
      <c r="D407" s="40"/>
      <c r="G407" s="362"/>
    </row>
    <row r="408" spans="2:7" x14ac:dyDescent="0.25">
      <c r="B408" s="38"/>
      <c r="C408" s="33"/>
      <c r="D408" s="40"/>
      <c r="G408" s="362"/>
    </row>
    <row r="409" spans="2:7" x14ac:dyDescent="0.25">
      <c r="B409" s="38"/>
      <c r="C409" s="33"/>
      <c r="D409" s="40"/>
      <c r="G409" s="362"/>
    </row>
    <row r="410" spans="2:7" x14ac:dyDescent="0.25">
      <c r="B410" s="38"/>
      <c r="C410" s="33"/>
      <c r="D410" s="40"/>
      <c r="G410" s="362"/>
    </row>
    <row r="411" spans="2:7" x14ac:dyDescent="0.25">
      <c r="B411" s="38"/>
      <c r="C411" s="33"/>
      <c r="D411" s="40"/>
      <c r="G411" s="362"/>
    </row>
    <row r="412" spans="2:7" x14ac:dyDescent="0.25">
      <c r="B412" s="38"/>
      <c r="C412" s="33"/>
      <c r="D412" s="40"/>
      <c r="G412" s="362"/>
    </row>
    <row r="413" spans="2:7" x14ac:dyDescent="0.25">
      <c r="B413" s="38"/>
      <c r="C413" s="33"/>
      <c r="D413" s="40"/>
      <c r="G413" s="362"/>
    </row>
    <row r="414" spans="2:7" x14ac:dyDescent="0.25">
      <c r="B414" s="38"/>
      <c r="C414" s="33"/>
      <c r="D414" s="40"/>
      <c r="G414" s="362"/>
    </row>
    <row r="415" spans="2:7" x14ac:dyDescent="0.25">
      <c r="B415" s="38"/>
      <c r="C415" s="33"/>
      <c r="D415" s="40"/>
      <c r="G415" s="362"/>
    </row>
    <row r="416" spans="2:7" x14ac:dyDescent="0.25">
      <c r="B416" s="38"/>
      <c r="C416" s="33"/>
      <c r="D416" s="40"/>
      <c r="G416" s="362"/>
    </row>
    <row r="417" spans="2:7" x14ac:dyDescent="0.25">
      <c r="B417" s="38"/>
      <c r="C417" s="33"/>
      <c r="D417" s="40"/>
      <c r="G417" s="362"/>
    </row>
    <row r="418" spans="2:7" x14ac:dyDescent="0.25">
      <c r="B418" s="38"/>
      <c r="C418" s="33"/>
      <c r="D418" s="40"/>
      <c r="G418" s="362"/>
    </row>
    <row r="419" spans="2:7" x14ac:dyDescent="0.25">
      <c r="B419" s="38"/>
      <c r="C419" s="33"/>
      <c r="D419" s="40"/>
      <c r="G419" s="362"/>
    </row>
    <row r="420" spans="2:7" x14ac:dyDescent="0.25">
      <c r="B420" s="38"/>
      <c r="C420" s="33"/>
      <c r="D420" s="40"/>
      <c r="G420" s="362"/>
    </row>
    <row r="421" spans="2:7" x14ac:dyDescent="0.25">
      <c r="B421" s="38"/>
      <c r="C421" s="33"/>
      <c r="D421" s="40"/>
      <c r="G421" s="362"/>
    </row>
    <row r="422" spans="2:7" x14ac:dyDescent="0.25">
      <c r="B422" s="38"/>
      <c r="C422" s="33"/>
      <c r="D422" s="40"/>
      <c r="G422" s="362"/>
    </row>
    <row r="423" spans="2:7" x14ac:dyDescent="0.25">
      <c r="B423" s="38"/>
      <c r="C423" s="33"/>
      <c r="D423" s="40"/>
      <c r="G423" s="362"/>
    </row>
    <row r="424" spans="2:7" x14ac:dyDescent="0.25">
      <c r="B424" s="38"/>
      <c r="C424" s="33"/>
      <c r="D424" s="40"/>
      <c r="G424" s="362"/>
    </row>
    <row r="425" spans="2:7" x14ac:dyDescent="0.25">
      <c r="B425" s="38"/>
      <c r="C425" s="33"/>
      <c r="D425" s="40"/>
      <c r="G425" s="362"/>
    </row>
    <row r="426" spans="2:7" x14ac:dyDescent="0.25">
      <c r="B426" s="38"/>
      <c r="C426" s="33"/>
      <c r="D426" s="40"/>
      <c r="G426" s="362"/>
    </row>
    <row r="427" spans="2:7" x14ac:dyDescent="0.25">
      <c r="B427" s="38"/>
      <c r="C427" s="33"/>
      <c r="D427" s="40"/>
      <c r="G427" s="362"/>
    </row>
    <row r="428" spans="2:7" x14ac:dyDescent="0.25">
      <c r="B428" s="38"/>
      <c r="C428" s="33"/>
      <c r="D428" s="40"/>
      <c r="G428" s="362"/>
    </row>
    <row r="429" spans="2:7" x14ac:dyDescent="0.25">
      <c r="B429" s="38"/>
      <c r="C429" s="33"/>
      <c r="D429" s="40"/>
      <c r="G429" s="362"/>
    </row>
    <row r="430" spans="2:7" x14ac:dyDescent="0.25">
      <c r="B430" s="38"/>
      <c r="C430" s="33"/>
      <c r="D430" s="40"/>
      <c r="G430" s="362"/>
    </row>
    <row r="431" spans="2:7" x14ac:dyDescent="0.25">
      <c r="B431" s="38"/>
      <c r="C431" s="33"/>
      <c r="D431" s="40"/>
      <c r="G431" s="362"/>
    </row>
    <row r="432" spans="2:7" x14ac:dyDescent="0.25">
      <c r="B432" s="38"/>
      <c r="C432" s="33"/>
      <c r="D432" s="40"/>
      <c r="G432" s="362"/>
    </row>
    <row r="433" spans="2:7" x14ac:dyDescent="0.25">
      <c r="B433" s="38"/>
      <c r="C433" s="33"/>
      <c r="D433" s="40"/>
      <c r="G433" s="362"/>
    </row>
    <row r="434" spans="2:7" x14ac:dyDescent="0.25">
      <c r="B434" s="38"/>
      <c r="C434" s="33"/>
      <c r="D434" s="40"/>
      <c r="G434" s="362"/>
    </row>
    <row r="435" spans="2:7" x14ac:dyDescent="0.25">
      <c r="B435" s="38"/>
      <c r="C435" s="33"/>
      <c r="D435" s="40"/>
      <c r="G435" s="362"/>
    </row>
    <row r="436" spans="2:7" x14ac:dyDescent="0.25">
      <c r="B436" s="38"/>
      <c r="C436" s="33"/>
      <c r="D436" s="40"/>
      <c r="G436" s="362"/>
    </row>
    <row r="437" spans="2:7" x14ac:dyDescent="0.25">
      <c r="B437" s="38"/>
      <c r="C437" s="33"/>
      <c r="D437" s="40"/>
      <c r="G437" s="362"/>
    </row>
    <row r="438" spans="2:7" x14ac:dyDescent="0.25">
      <c r="B438" s="38"/>
      <c r="C438" s="33"/>
      <c r="D438" s="40"/>
      <c r="G438" s="362"/>
    </row>
    <row r="439" spans="2:7" x14ac:dyDescent="0.25">
      <c r="B439" s="38"/>
      <c r="C439" s="33"/>
      <c r="D439" s="40"/>
      <c r="G439" s="362"/>
    </row>
    <row r="440" spans="2:7" x14ac:dyDescent="0.25">
      <c r="B440" s="38"/>
      <c r="C440" s="33"/>
      <c r="D440" s="40"/>
      <c r="G440" s="362"/>
    </row>
    <row r="441" spans="2:7" x14ac:dyDescent="0.25">
      <c r="B441" s="38"/>
      <c r="C441" s="33"/>
      <c r="D441" s="40"/>
      <c r="G441" s="362"/>
    </row>
    <row r="442" spans="2:7" x14ac:dyDescent="0.25">
      <c r="B442" s="38"/>
      <c r="C442" s="33"/>
      <c r="D442" s="40"/>
      <c r="G442" s="362"/>
    </row>
    <row r="443" spans="2:7" x14ac:dyDescent="0.25">
      <c r="B443" s="38"/>
      <c r="C443" s="33"/>
      <c r="D443" s="40"/>
      <c r="G443" s="362"/>
    </row>
    <row r="444" spans="2:7" x14ac:dyDescent="0.25">
      <c r="B444" s="38"/>
      <c r="C444" s="33"/>
      <c r="D444" s="40"/>
      <c r="G444" s="362"/>
    </row>
    <row r="445" spans="2:7" x14ac:dyDescent="0.25">
      <c r="B445" s="38"/>
      <c r="C445" s="33"/>
      <c r="D445" s="40"/>
      <c r="G445" s="362"/>
    </row>
    <row r="446" spans="2:7" x14ac:dyDescent="0.25">
      <c r="B446" s="38"/>
      <c r="C446" s="33"/>
      <c r="D446" s="40"/>
      <c r="G446" s="362"/>
    </row>
    <row r="447" spans="2:7" x14ac:dyDescent="0.25">
      <c r="B447" s="38"/>
      <c r="C447" s="33"/>
      <c r="D447" s="40"/>
      <c r="G447" s="362"/>
    </row>
    <row r="448" spans="2:7" x14ac:dyDescent="0.25">
      <c r="B448" s="38"/>
      <c r="C448" s="33"/>
      <c r="D448" s="40"/>
      <c r="G448" s="362"/>
    </row>
    <row r="449" spans="2:7" x14ac:dyDescent="0.25">
      <c r="B449" s="38"/>
      <c r="C449" s="33"/>
      <c r="D449" s="40"/>
      <c r="G449" s="362"/>
    </row>
    <row r="450" spans="2:7" x14ac:dyDescent="0.25">
      <c r="B450" s="38"/>
      <c r="C450" s="33"/>
      <c r="D450" s="40"/>
      <c r="G450" s="362"/>
    </row>
    <row r="451" spans="2:7" x14ac:dyDescent="0.25">
      <c r="B451" s="38"/>
      <c r="C451" s="33"/>
      <c r="D451" s="40"/>
      <c r="G451" s="362"/>
    </row>
    <row r="452" spans="2:7" x14ac:dyDescent="0.25">
      <c r="B452" s="38"/>
      <c r="C452" s="33"/>
      <c r="D452" s="40"/>
      <c r="G452" s="362"/>
    </row>
    <row r="453" spans="2:7" x14ac:dyDescent="0.25">
      <c r="B453" s="38"/>
      <c r="C453" s="33"/>
      <c r="D453" s="40"/>
      <c r="G453" s="362"/>
    </row>
    <row r="454" spans="2:7" x14ac:dyDescent="0.25">
      <c r="B454" s="38"/>
      <c r="C454" s="33"/>
      <c r="D454" s="40"/>
      <c r="G454" s="362"/>
    </row>
    <row r="455" spans="2:7" x14ac:dyDescent="0.25">
      <c r="B455" s="38"/>
      <c r="C455" s="33"/>
      <c r="D455" s="40"/>
      <c r="G455" s="362"/>
    </row>
    <row r="456" spans="2:7" x14ac:dyDescent="0.25">
      <c r="B456" s="38"/>
      <c r="C456" s="33"/>
      <c r="D456" s="40"/>
      <c r="G456" s="362"/>
    </row>
    <row r="457" spans="2:7" x14ac:dyDescent="0.25">
      <c r="B457" s="38"/>
      <c r="C457" s="33"/>
      <c r="D457" s="40"/>
      <c r="G457" s="362"/>
    </row>
    <row r="458" spans="2:7" x14ac:dyDescent="0.25">
      <c r="B458" s="38"/>
      <c r="C458" s="33"/>
      <c r="D458" s="40"/>
      <c r="G458" s="362"/>
    </row>
    <row r="459" spans="2:7" x14ac:dyDescent="0.25">
      <c r="B459" s="38"/>
      <c r="C459" s="33"/>
      <c r="D459" s="40"/>
      <c r="G459" s="362"/>
    </row>
    <row r="460" spans="2:7" x14ac:dyDescent="0.25">
      <c r="B460" s="38"/>
      <c r="C460" s="33"/>
      <c r="D460" s="40"/>
      <c r="G460" s="362"/>
    </row>
    <row r="461" spans="2:7" x14ac:dyDescent="0.25">
      <c r="B461" s="38"/>
      <c r="C461" s="33"/>
      <c r="D461" s="40"/>
      <c r="G461" s="362"/>
    </row>
    <row r="462" spans="2:7" x14ac:dyDescent="0.25">
      <c r="B462" s="38"/>
      <c r="C462" s="33"/>
      <c r="D462" s="40"/>
      <c r="G462" s="362"/>
    </row>
    <row r="463" spans="2:7" x14ac:dyDescent="0.25">
      <c r="B463" s="38"/>
      <c r="C463" s="33"/>
      <c r="D463" s="40"/>
      <c r="G463" s="362"/>
    </row>
    <row r="464" spans="2:7" x14ac:dyDescent="0.25">
      <c r="B464" s="38"/>
      <c r="C464" s="33"/>
      <c r="D464" s="40"/>
      <c r="G464" s="362"/>
    </row>
    <row r="465" spans="2:7" x14ac:dyDescent="0.25">
      <c r="B465" s="38"/>
      <c r="C465" s="33"/>
      <c r="D465" s="40"/>
      <c r="G465" s="362"/>
    </row>
    <row r="466" spans="2:7" x14ac:dyDescent="0.25">
      <c r="B466" s="38"/>
      <c r="C466" s="33"/>
      <c r="D466" s="40"/>
      <c r="G466" s="362"/>
    </row>
    <row r="467" spans="2:7" x14ac:dyDescent="0.25">
      <c r="B467" s="38"/>
      <c r="C467" s="33"/>
      <c r="D467" s="40"/>
      <c r="G467" s="362"/>
    </row>
    <row r="468" spans="2:7" x14ac:dyDescent="0.25">
      <c r="B468" s="38"/>
      <c r="C468" s="33"/>
      <c r="D468" s="40"/>
      <c r="G468" s="362"/>
    </row>
    <row r="469" spans="2:7" x14ac:dyDescent="0.25">
      <c r="B469" s="38"/>
      <c r="C469" s="33"/>
      <c r="D469" s="40"/>
      <c r="G469" s="362"/>
    </row>
    <row r="470" spans="2:7" x14ac:dyDescent="0.25">
      <c r="B470" s="38"/>
      <c r="C470" s="33"/>
      <c r="D470" s="40"/>
      <c r="G470" s="362"/>
    </row>
    <row r="471" spans="2:7" x14ac:dyDescent="0.25">
      <c r="B471" s="38"/>
      <c r="C471" s="33"/>
      <c r="D471" s="40"/>
      <c r="G471" s="362"/>
    </row>
    <row r="472" spans="2:7" x14ac:dyDescent="0.25">
      <c r="B472" s="38"/>
      <c r="C472" s="33"/>
      <c r="D472" s="40"/>
      <c r="G472" s="362"/>
    </row>
    <row r="473" spans="2:7" x14ac:dyDescent="0.25">
      <c r="B473" s="38"/>
      <c r="C473" s="33"/>
      <c r="D473" s="40"/>
      <c r="G473" s="362"/>
    </row>
    <row r="474" spans="2:7" x14ac:dyDescent="0.25">
      <c r="B474" s="38"/>
      <c r="C474" s="33"/>
      <c r="D474" s="40"/>
      <c r="G474" s="362"/>
    </row>
    <row r="475" spans="2:7" x14ac:dyDescent="0.25">
      <c r="B475" s="38"/>
      <c r="C475" s="33"/>
      <c r="D475" s="40"/>
      <c r="G475" s="362"/>
    </row>
    <row r="476" spans="2:7" x14ac:dyDescent="0.25">
      <c r="B476" s="38"/>
      <c r="C476" s="33"/>
      <c r="D476" s="40"/>
      <c r="G476" s="362"/>
    </row>
    <row r="477" spans="2:7" x14ac:dyDescent="0.25">
      <c r="B477" s="38"/>
      <c r="C477" s="33"/>
      <c r="D477" s="40"/>
      <c r="G477" s="362"/>
    </row>
    <row r="478" spans="2:7" x14ac:dyDescent="0.25">
      <c r="B478" s="38"/>
      <c r="C478" s="33"/>
      <c r="D478" s="40"/>
      <c r="G478" s="362"/>
    </row>
    <row r="479" spans="2:7" x14ac:dyDescent="0.25">
      <c r="B479" s="38"/>
      <c r="C479" s="33"/>
      <c r="D479" s="40"/>
      <c r="G479" s="362"/>
    </row>
    <row r="480" spans="2:7" x14ac:dyDescent="0.25">
      <c r="B480" s="38"/>
      <c r="C480" s="33"/>
      <c r="D480" s="40"/>
      <c r="G480" s="362"/>
    </row>
    <row r="481" spans="2:7" x14ac:dyDescent="0.25">
      <c r="B481" s="38"/>
      <c r="C481" s="33"/>
      <c r="D481" s="40"/>
      <c r="G481" s="362"/>
    </row>
    <row r="482" spans="2:7" x14ac:dyDescent="0.25">
      <c r="B482" s="38"/>
      <c r="C482" s="33"/>
      <c r="D482" s="40"/>
      <c r="G482" s="362"/>
    </row>
    <row r="483" spans="2:7" x14ac:dyDescent="0.25">
      <c r="B483" s="38"/>
      <c r="C483" s="33"/>
      <c r="D483" s="40"/>
      <c r="G483" s="362"/>
    </row>
    <row r="484" spans="2:7" x14ac:dyDescent="0.25">
      <c r="B484" s="38"/>
      <c r="C484" s="33"/>
      <c r="D484" s="40"/>
      <c r="G484" s="362"/>
    </row>
    <row r="485" spans="2:7" x14ac:dyDescent="0.25">
      <c r="B485" s="38"/>
      <c r="C485" s="33"/>
      <c r="D485" s="40"/>
      <c r="G485" s="362"/>
    </row>
    <row r="486" spans="2:7" x14ac:dyDescent="0.25">
      <c r="B486" s="38"/>
      <c r="C486" s="33"/>
      <c r="D486" s="40"/>
      <c r="G486" s="362"/>
    </row>
    <row r="487" spans="2:7" x14ac:dyDescent="0.25">
      <c r="B487" s="38"/>
      <c r="C487" s="33"/>
      <c r="D487" s="40"/>
      <c r="G487" s="362"/>
    </row>
    <row r="488" spans="2:7" x14ac:dyDescent="0.25">
      <c r="B488" s="38"/>
      <c r="C488" s="33"/>
      <c r="D488" s="40"/>
      <c r="G488" s="362"/>
    </row>
    <row r="489" spans="2:7" x14ac:dyDescent="0.25">
      <c r="B489" s="38"/>
      <c r="C489" s="33"/>
      <c r="D489" s="40"/>
      <c r="G489" s="362"/>
    </row>
    <row r="490" spans="2:7" x14ac:dyDescent="0.25">
      <c r="B490" s="38"/>
      <c r="C490" s="33"/>
      <c r="D490" s="40"/>
      <c r="G490" s="362"/>
    </row>
    <row r="491" spans="2:7" x14ac:dyDescent="0.25">
      <c r="B491" s="38"/>
      <c r="C491" s="33"/>
      <c r="D491" s="40"/>
      <c r="G491" s="362"/>
    </row>
    <row r="492" spans="2:7" x14ac:dyDescent="0.25">
      <c r="B492" s="38"/>
      <c r="C492" s="33"/>
      <c r="D492" s="40"/>
      <c r="G492" s="362"/>
    </row>
    <row r="493" spans="2:7" x14ac:dyDescent="0.25">
      <c r="B493" s="38"/>
      <c r="C493" s="33"/>
      <c r="D493" s="40"/>
      <c r="G493" s="362"/>
    </row>
    <row r="494" spans="2:7" x14ac:dyDescent="0.25">
      <c r="B494" s="38"/>
      <c r="C494" s="33"/>
      <c r="D494" s="40"/>
      <c r="G494" s="362"/>
    </row>
    <row r="495" spans="2:7" x14ac:dyDescent="0.25">
      <c r="B495" s="38"/>
      <c r="C495" s="33"/>
      <c r="D495" s="40"/>
      <c r="G495" s="362"/>
    </row>
    <row r="496" spans="2:7" x14ac:dyDescent="0.25">
      <c r="B496" s="38"/>
      <c r="C496" s="33"/>
      <c r="D496" s="40"/>
      <c r="G496" s="362"/>
    </row>
    <row r="497" spans="2:7" x14ac:dyDescent="0.25">
      <c r="B497" s="38"/>
      <c r="C497" s="33"/>
      <c r="D497" s="40"/>
      <c r="G497" s="362"/>
    </row>
    <row r="498" spans="2:7" x14ac:dyDescent="0.25">
      <c r="B498" s="38"/>
      <c r="C498" s="33"/>
      <c r="D498" s="40"/>
      <c r="G498" s="362"/>
    </row>
    <row r="499" spans="2:7" x14ac:dyDescent="0.25">
      <c r="B499" s="38"/>
      <c r="C499" s="33"/>
      <c r="D499" s="40"/>
      <c r="G499" s="362"/>
    </row>
    <row r="500" spans="2:7" x14ac:dyDescent="0.25">
      <c r="B500" s="38"/>
      <c r="C500" s="33"/>
      <c r="D500" s="40"/>
      <c r="G500" s="362"/>
    </row>
    <row r="501" spans="2:7" x14ac:dyDescent="0.25">
      <c r="B501" s="38"/>
      <c r="C501" s="33"/>
      <c r="D501" s="40"/>
      <c r="G501" s="362"/>
    </row>
    <row r="502" spans="2:7" x14ac:dyDescent="0.25">
      <c r="B502" s="38"/>
      <c r="C502" s="33"/>
      <c r="D502" s="40"/>
      <c r="G502" s="362"/>
    </row>
    <row r="503" spans="2:7" x14ac:dyDescent="0.25">
      <c r="B503" s="38"/>
      <c r="C503" s="33"/>
      <c r="D503" s="40"/>
      <c r="G503" s="362"/>
    </row>
    <row r="504" spans="2:7" x14ac:dyDescent="0.25">
      <c r="B504" s="38"/>
      <c r="C504" s="33"/>
      <c r="D504" s="40"/>
      <c r="G504" s="362"/>
    </row>
    <row r="505" spans="2:7" x14ac:dyDescent="0.25">
      <c r="B505" s="38"/>
      <c r="C505" s="33"/>
      <c r="D505" s="40"/>
      <c r="G505" s="362"/>
    </row>
    <row r="506" spans="2:7" x14ac:dyDescent="0.25">
      <c r="B506" s="38"/>
      <c r="C506" s="33"/>
      <c r="D506" s="40"/>
      <c r="G506" s="362"/>
    </row>
    <row r="507" spans="2:7" x14ac:dyDescent="0.25">
      <c r="B507" s="38"/>
      <c r="C507" s="33"/>
      <c r="D507" s="40"/>
      <c r="G507" s="362"/>
    </row>
    <row r="508" spans="2:7" x14ac:dyDescent="0.25">
      <c r="B508" s="38"/>
      <c r="C508" s="33"/>
      <c r="D508" s="40"/>
      <c r="G508" s="362"/>
    </row>
    <row r="509" spans="2:7" x14ac:dyDescent="0.25">
      <c r="B509" s="38"/>
      <c r="C509" s="33"/>
      <c r="D509" s="40"/>
      <c r="G509" s="362"/>
    </row>
    <row r="510" spans="2:7" x14ac:dyDescent="0.25">
      <c r="B510" s="38"/>
      <c r="C510" s="33"/>
      <c r="D510" s="40"/>
      <c r="G510" s="362"/>
    </row>
    <row r="511" spans="2:7" x14ac:dyDescent="0.25">
      <c r="B511" s="38"/>
      <c r="C511" s="33"/>
      <c r="D511" s="40"/>
      <c r="G511" s="362"/>
    </row>
    <row r="512" spans="2:7" x14ac:dyDescent="0.25">
      <c r="B512" s="38"/>
      <c r="C512" s="33"/>
      <c r="D512" s="40"/>
      <c r="G512" s="362"/>
    </row>
    <row r="513" spans="2:7" x14ac:dyDescent="0.25">
      <c r="B513" s="38"/>
      <c r="C513" s="33"/>
      <c r="D513" s="40"/>
      <c r="G513" s="362"/>
    </row>
    <row r="514" spans="2:7" x14ac:dyDescent="0.25">
      <c r="B514" s="38"/>
      <c r="C514" s="33"/>
      <c r="D514" s="40"/>
      <c r="G514" s="362"/>
    </row>
    <row r="515" spans="2:7" x14ac:dyDescent="0.25">
      <c r="B515" s="38"/>
      <c r="C515" s="33"/>
      <c r="D515" s="40"/>
      <c r="G515" s="362"/>
    </row>
    <row r="516" spans="2:7" x14ac:dyDescent="0.25">
      <c r="B516" s="38"/>
      <c r="C516" s="33"/>
      <c r="D516" s="40"/>
      <c r="G516" s="362"/>
    </row>
    <row r="517" spans="2:7" x14ac:dyDescent="0.25">
      <c r="B517" s="38"/>
      <c r="C517" s="33"/>
      <c r="D517" s="40"/>
      <c r="G517" s="362"/>
    </row>
    <row r="518" spans="2:7" x14ac:dyDescent="0.25">
      <c r="B518" s="38"/>
      <c r="C518" s="33"/>
      <c r="D518" s="40"/>
      <c r="G518" s="362"/>
    </row>
    <row r="519" spans="2:7" x14ac:dyDescent="0.25">
      <c r="B519" s="38"/>
      <c r="C519" s="33"/>
      <c r="D519" s="40"/>
      <c r="G519" s="362"/>
    </row>
    <row r="520" spans="2:7" x14ac:dyDescent="0.25">
      <c r="B520" s="38"/>
      <c r="C520" s="33"/>
      <c r="D520" s="40"/>
      <c r="G520" s="362"/>
    </row>
    <row r="521" spans="2:7" x14ac:dyDescent="0.25">
      <c r="B521" s="38"/>
      <c r="C521" s="33"/>
      <c r="D521" s="40"/>
      <c r="G521" s="362"/>
    </row>
    <row r="522" spans="2:7" x14ac:dyDescent="0.25">
      <c r="B522" s="38"/>
      <c r="C522" s="33"/>
      <c r="D522" s="40"/>
      <c r="G522" s="362"/>
    </row>
    <row r="523" spans="2:7" x14ac:dyDescent="0.25">
      <c r="B523" s="38"/>
      <c r="C523" s="33"/>
      <c r="D523" s="40"/>
      <c r="G523" s="362"/>
    </row>
    <row r="524" spans="2:7" x14ac:dyDescent="0.25">
      <c r="B524" s="38"/>
      <c r="C524" s="33"/>
      <c r="D524" s="40"/>
      <c r="G524" s="362"/>
    </row>
    <row r="525" spans="2:7" x14ac:dyDescent="0.25">
      <c r="B525" s="38"/>
      <c r="C525" s="33"/>
      <c r="D525" s="40"/>
      <c r="G525" s="362"/>
    </row>
    <row r="526" spans="2:7" x14ac:dyDescent="0.25">
      <c r="B526" s="38"/>
      <c r="C526" s="33"/>
      <c r="D526" s="40"/>
      <c r="G526" s="362"/>
    </row>
    <row r="527" spans="2:7" x14ac:dyDescent="0.25">
      <c r="B527" s="38"/>
      <c r="C527" s="33"/>
      <c r="D527" s="40"/>
      <c r="G527" s="362"/>
    </row>
    <row r="528" spans="2:7" x14ac:dyDescent="0.25">
      <c r="B528" s="38"/>
      <c r="C528" s="33"/>
      <c r="D528" s="40"/>
      <c r="G528" s="362"/>
    </row>
    <row r="529" spans="2:7" x14ac:dyDescent="0.25">
      <c r="B529" s="38"/>
      <c r="C529" s="33"/>
      <c r="D529" s="40"/>
      <c r="G529" s="362"/>
    </row>
    <row r="530" spans="2:7" x14ac:dyDescent="0.25">
      <c r="B530" s="38"/>
      <c r="C530" s="33"/>
      <c r="D530" s="40"/>
      <c r="G530" s="362"/>
    </row>
    <row r="531" spans="2:7" x14ac:dyDescent="0.25">
      <c r="B531" s="38"/>
      <c r="C531" s="33"/>
      <c r="D531" s="40"/>
      <c r="G531" s="362"/>
    </row>
    <row r="532" spans="2:7" x14ac:dyDescent="0.25">
      <c r="B532" s="38"/>
      <c r="C532" s="33"/>
      <c r="D532" s="40"/>
      <c r="G532" s="362"/>
    </row>
    <row r="533" spans="2:7" x14ac:dyDescent="0.25">
      <c r="B533" s="38"/>
      <c r="C533" s="33"/>
      <c r="D533" s="40"/>
      <c r="G533" s="362"/>
    </row>
    <row r="534" spans="2:7" x14ac:dyDescent="0.25">
      <c r="B534" s="38"/>
      <c r="C534" s="33"/>
      <c r="D534" s="40"/>
      <c r="G534" s="362"/>
    </row>
    <row r="535" spans="2:7" x14ac:dyDescent="0.25">
      <c r="B535" s="38"/>
      <c r="C535" s="33"/>
      <c r="D535" s="40"/>
      <c r="G535" s="362"/>
    </row>
    <row r="536" spans="2:7" x14ac:dyDescent="0.25">
      <c r="B536" s="38"/>
      <c r="C536" s="33"/>
      <c r="D536" s="40"/>
      <c r="G536" s="362"/>
    </row>
    <row r="537" spans="2:7" x14ac:dyDescent="0.25">
      <c r="B537" s="38"/>
      <c r="C537" s="33"/>
      <c r="D537" s="40"/>
      <c r="G537" s="362"/>
    </row>
    <row r="538" spans="2:7" x14ac:dyDescent="0.25">
      <c r="B538" s="38"/>
      <c r="C538" s="33"/>
      <c r="D538" s="40"/>
      <c r="G538" s="362"/>
    </row>
    <row r="539" spans="2:7" x14ac:dyDescent="0.25">
      <c r="B539" s="38"/>
      <c r="C539" s="33"/>
      <c r="D539" s="40"/>
      <c r="G539" s="362"/>
    </row>
    <row r="540" spans="2:7" x14ac:dyDescent="0.25">
      <c r="B540" s="38"/>
      <c r="C540" s="33"/>
      <c r="D540" s="40"/>
      <c r="G540" s="362"/>
    </row>
    <row r="541" spans="2:7" x14ac:dyDescent="0.25">
      <c r="B541" s="38"/>
      <c r="C541" s="33"/>
      <c r="D541" s="40"/>
      <c r="G541" s="362"/>
    </row>
    <row r="542" spans="2:7" x14ac:dyDescent="0.25">
      <c r="B542" s="38"/>
      <c r="C542" s="33"/>
      <c r="D542" s="40"/>
      <c r="G542" s="362"/>
    </row>
    <row r="543" spans="2:7" x14ac:dyDescent="0.25">
      <c r="B543" s="38"/>
      <c r="C543" s="33"/>
      <c r="D543" s="40"/>
      <c r="G543" s="362"/>
    </row>
    <row r="544" spans="2:7" x14ac:dyDescent="0.25">
      <c r="B544" s="38"/>
      <c r="C544" s="33"/>
      <c r="D544" s="40"/>
      <c r="G544" s="362"/>
    </row>
    <row r="545" spans="2:7" x14ac:dyDescent="0.25">
      <c r="B545" s="38"/>
      <c r="C545" s="33"/>
      <c r="D545" s="40"/>
      <c r="G545" s="362"/>
    </row>
    <row r="546" spans="2:7" x14ac:dyDescent="0.25">
      <c r="B546" s="38"/>
      <c r="C546" s="33"/>
      <c r="D546" s="40"/>
      <c r="G546" s="362"/>
    </row>
    <row r="547" spans="2:7" x14ac:dyDescent="0.25">
      <c r="B547" s="38"/>
      <c r="C547" s="33"/>
      <c r="D547" s="40"/>
      <c r="G547" s="362"/>
    </row>
    <row r="548" spans="2:7" x14ac:dyDescent="0.25">
      <c r="B548" s="38"/>
      <c r="C548" s="33"/>
      <c r="D548" s="40"/>
      <c r="G548" s="362"/>
    </row>
    <row r="549" spans="2:7" x14ac:dyDescent="0.25">
      <c r="B549" s="38"/>
      <c r="C549" s="33"/>
      <c r="D549" s="40"/>
      <c r="G549" s="362"/>
    </row>
    <row r="550" spans="2:7" x14ac:dyDescent="0.25">
      <c r="B550" s="38"/>
      <c r="C550" s="33"/>
      <c r="D550" s="40"/>
      <c r="G550" s="362"/>
    </row>
    <row r="551" spans="2:7" x14ac:dyDescent="0.25">
      <c r="B551" s="38"/>
      <c r="C551" s="33"/>
      <c r="D551" s="40"/>
      <c r="G551" s="362"/>
    </row>
    <row r="552" spans="2:7" x14ac:dyDescent="0.25">
      <c r="B552" s="38"/>
      <c r="C552" s="33"/>
      <c r="D552" s="40"/>
      <c r="G552" s="362"/>
    </row>
    <row r="553" spans="2:7" x14ac:dyDescent="0.25">
      <c r="B553" s="38"/>
      <c r="C553" s="33"/>
      <c r="D553" s="40"/>
      <c r="G553" s="362"/>
    </row>
    <row r="554" spans="2:7" x14ac:dyDescent="0.25">
      <c r="B554" s="38"/>
      <c r="C554" s="33"/>
      <c r="D554" s="40"/>
      <c r="G554" s="362"/>
    </row>
    <row r="555" spans="2:7" x14ac:dyDescent="0.25">
      <c r="B555" s="38"/>
      <c r="C555" s="33"/>
      <c r="D555" s="40"/>
      <c r="G555" s="362"/>
    </row>
    <row r="556" spans="2:7" x14ac:dyDescent="0.25">
      <c r="B556" s="38"/>
      <c r="C556" s="33"/>
      <c r="D556" s="40"/>
      <c r="G556" s="362"/>
    </row>
    <row r="557" spans="2:7" x14ac:dyDescent="0.25">
      <c r="B557" s="38"/>
      <c r="C557" s="33"/>
      <c r="D557" s="40"/>
      <c r="G557" s="362"/>
    </row>
    <row r="558" spans="2:7" x14ac:dyDescent="0.25">
      <c r="B558" s="38"/>
      <c r="C558" s="33"/>
      <c r="D558" s="40"/>
      <c r="G558" s="362"/>
    </row>
    <row r="559" spans="2:7" x14ac:dyDescent="0.25">
      <c r="B559" s="38"/>
      <c r="C559" s="33"/>
      <c r="D559" s="40"/>
      <c r="G559" s="362"/>
    </row>
    <row r="560" spans="2:7" x14ac:dyDescent="0.25">
      <c r="B560" s="38"/>
      <c r="C560" s="33"/>
      <c r="D560" s="40"/>
      <c r="G560" s="362"/>
    </row>
    <row r="561" spans="2:7" x14ac:dyDescent="0.25">
      <c r="B561" s="38"/>
      <c r="C561" s="33"/>
      <c r="D561" s="40"/>
      <c r="G561" s="362"/>
    </row>
    <row r="562" spans="2:7" x14ac:dyDescent="0.25">
      <c r="B562" s="38"/>
      <c r="C562" s="33"/>
      <c r="D562" s="40"/>
      <c r="G562" s="362"/>
    </row>
    <row r="563" spans="2:7" x14ac:dyDescent="0.25">
      <c r="B563" s="38"/>
      <c r="C563" s="33"/>
      <c r="D563" s="40"/>
      <c r="G563" s="362"/>
    </row>
    <row r="564" spans="2:7" x14ac:dyDescent="0.25">
      <c r="B564" s="38"/>
      <c r="C564" s="33"/>
      <c r="D564" s="40"/>
      <c r="G564" s="362"/>
    </row>
    <row r="565" spans="2:7" x14ac:dyDescent="0.25">
      <c r="B565" s="38"/>
      <c r="C565" s="33"/>
      <c r="D565" s="40"/>
      <c r="G565" s="362"/>
    </row>
    <row r="566" spans="2:7" x14ac:dyDescent="0.25">
      <c r="B566" s="38"/>
      <c r="C566" s="33"/>
      <c r="D566" s="40"/>
      <c r="G566" s="362"/>
    </row>
    <row r="567" spans="2:7" x14ac:dyDescent="0.25">
      <c r="B567" s="38"/>
      <c r="C567" s="33"/>
      <c r="D567" s="40"/>
      <c r="G567" s="362"/>
    </row>
    <row r="568" spans="2:7" x14ac:dyDescent="0.25">
      <c r="B568" s="38"/>
      <c r="C568" s="33"/>
      <c r="D568" s="40"/>
      <c r="G568" s="362"/>
    </row>
    <row r="569" spans="2:7" x14ac:dyDescent="0.25">
      <c r="B569" s="38"/>
      <c r="C569" s="33"/>
      <c r="D569" s="40"/>
      <c r="G569" s="362"/>
    </row>
    <row r="570" spans="2:7" x14ac:dyDescent="0.25">
      <c r="B570" s="38"/>
      <c r="C570" s="33"/>
      <c r="D570" s="40"/>
      <c r="G570" s="362"/>
    </row>
    <row r="571" spans="2:7" x14ac:dyDescent="0.25">
      <c r="B571" s="38"/>
      <c r="C571" s="33"/>
      <c r="D571" s="40"/>
      <c r="G571" s="362"/>
    </row>
    <row r="572" spans="2:7" x14ac:dyDescent="0.25">
      <c r="B572" s="38"/>
      <c r="C572" s="33"/>
      <c r="D572" s="40"/>
      <c r="G572" s="362"/>
    </row>
    <row r="573" spans="2:7" x14ac:dyDescent="0.25">
      <c r="B573" s="38"/>
      <c r="C573" s="33"/>
      <c r="D573" s="40"/>
      <c r="G573" s="362"/>
    </row>
    <row r="574" spans="2:7" x14ac:dyDescent="0.25">
      <c r="B574" s="38"/>
      <c r="C574" s="33"/>
      <c r="D574" s="40"/>
      <c r="G574" s="362"/>
    </row>
    <row r="575" spans="2:7" x14ac:dyDescent="0.25">
      <c r="B575" s="38"/>
      <c r="C575" s="33"/>
      <c r="D575" s="40"/>
      <c r="G575" s="362"/>
    </row>
    <row r="576" spans="2:7" x14ac:dyDescent="0.25">
      <c r="B576" s="38"/>
      <c r="C576" s="33"/>
      <c r="D576" s="40"/>
      <c r="G576" s="362"/>
    </row>
    <row r="577" spans="2:7" x14ac:dyDescent="0.25">
      <c r="B577" s="38"/>
      <c r="C577" s="33"/>
      <c r="D577" s="40"/>
      <c r="G577" s="362"/>
    </row>
    <row r="578" spans="2:7" x14ac:dyDescent="0.25">
      <c r="B578" s="38"/>
      <c r="C578" s="33"/>
      <c r="D578" s="40"/>
      <c r="G578" s="362"/>
    </row>
    <row r="579" spans="2:7" x14ac:dyDescent="0.25">
      <c r="B579" s="38"/>
      <c r="C579" s="33"/>
      <c r="D579" s="40"/>
      <c r="G579" s="362"/>
    </row>
    <row r="580" spans="2:7" x14ac:dyDescent="0.25">
      <c r="B580" s="38"/>
      <c r="C580" s="33"/>
      <c r="D580" s="40"/>
      <c r="G580" s="362"/>
    </row>
    <row r="581" spans="2:7" x14ac:dyDescent="0.25">
      <c r="B581" s="38"/>
      <c r="C581" s="33"/>
      <c r="D581" s="40"/>
      <c r="G581" s="362"/>
    </row>
    <row r="582" spans="2:7" x14ac:dyDescent="0.25">
      <c r="B582" s="38"/>
      <c r="C582" s="33"/>
      <c r="D582" s="40"/>
      <c r="G582" s="362"/>
    </row>
    <row r="583" spans="2:7" x14ac:dyDescent="0.25">
      <c r="B583" s="38"/>
      <c r="C583" s="33"/>
      <c r="D583" s="40"/>
      <c r="G583" s="362"/>
    </row>
    <row r="584" spans="2:7" x14ac:dyDescent="0.25">
      <c r="B584" s="38"/>
      <c r="C584" s="33"/>
      <c r="D584" s="40"/>
      <c r="G584" s="362"/>
    </row>
    <row r="585" spans="2:7" x14ac:dyDescent="0.25">
      <c r="B585" s="38"/>
      <c r="C585" s="33"/>
      <c r="D585" s="40"/>
      <c r="G585" s="362"/>
    </row>
    <row r="586" spans="2:7" x14ac:dyDescent="0.25">
      <c r="B586" s="38"/>
      <c r="C586" s="33"/>
      <c r="D586" s="40"/>
      <c r="G586" s="362"/>
    </row>
    <row r="587" spans="2:7" x14ac:dyDescent="0.25">
      <c r="B587" s="38"/>
      <c r="C587" s="33"/>
      <c r="D587" s="40"/>
      <c r="G587" s="362"/>
    </row>
    <row r="588" spans="2:7" x14ac:dyDescent="0.25">
      <c r="B588" s="38"/>
      <c r="C588" s="33"/>
      <c r="D588" s="40"/>
      <c r="G588" s="362"/>
    </row>
    <row r="589" spans="2:7" x14ac:dyDescent="0.25">
      <c r="B589" s="38"/>
      <c r="C589" s="33"/>
      <c r="D589" s="40"/>
      <c r="G589" s="362"/>
    </row>
    <row r="590" spans="2:7" x14ac:dyDescent="0.25">
      <c r="B590" s="38"/>
      <c r="C590" s="33"/>
      <c r="D590" s="40"/>
      <c r="G590" s="362"/>
    </row>
    <row r="591" spans="2:7" x14ac:dyDescent="0.25">
      <c r="B591" s="38"/>
      <c r="C591" s="33"/>
      <c r="D591" s="40"/>
      <c r="G591" s="362"/>
    </row>
    <row r="592" spans="2:7" x14ac:dyDescent="0.25">
      <c r="B592" s="38"/>
      <c r="C592" s="33"/>
      <c r="D592" s="40"/>
      <c r="G592" s="362"/>
    </row>
    <row r="593" spans="2:7" x14ac:dyDescent="0.25">
      <c r="B593" s="38"/>
      <c r="C593" s="33"/>
      <c r="D593" s="40"/>
      <c r="G593" s="362"/>
    </row>
    <row r="594" spans="2:7" x14ac:dyDescent="0.25">
      <c r="B594" s="38"/>
      <c r="C594" s="33"/>
      <c r="D594" s="40"/>
      <c r="G594" s="362"/>
    </row>
    <row r="595" spans="2:7" x14ac:dyDescent="0.25">
      <c r="B595" s="38"/>
      <c r="C595" s="33"/>
      <c r="D595" s="40"/>
      <c r="G595" s="362"/>
    </row>
    <row r="596" spans="2:7" x14ac:dyDescent="0.25">
      <c r="B596" s="38"/>
      <c r="C596" s="33"/>
      <c r="D596" s="40"/>
      <c r="G596" s="362"/>
    </row>
    <row r="597" spans="2:7" x14ac:dyDescent="0.25">
      <c r="B597" s="38"/>
      <c r="C597" s="33"/>
      <c r="D597" s="40"/>
      <c r="G597" s="362"/>
    </row>
    <row r="598" spans="2:7" x14ac:dyDescent="0.25">
      <c r="B598" s="38"/>
      <c r="C598" s="33"/>
      <c r="D598" s="40"/>
      <c r="G598" s="362"/>
    </row>
    <row r="599" spans="2:7" x14ac:dyDescent="0.25">
      <c r="B599" s="38"/>
      <c r="C599" s="33"/>
      <c r="D599" s="40"/>
      <c r="G599" s="362"/>
    </row>
    <row r="600" spans="2:7" x14ac:dyDescent="0.25">
      <c r="B600" s="38"/>
      <c r="C600" s="33"/>
      <c r="D600" s="40"/>
      <c r="G600" s="362"/>
    </row>
    <row r="601" spans="2:7" x14ac:dyDescent="0.25">
      <c r="B601" s="38"/>
      <c r="C601" s="33"/>
      <c r="D601" s="40"/>
      <c r="G601" s="362"/>
    </row>
    <row r="602" spans="2:7" x14ac:dyDescent="0.25">
      <c r="B602" s="38"/>
      <c r="C602" s="33"/>
      <c r="D602" s="40"/>
      <c r="G602" s="362"/>
    </row>
    <row r="603" spans="2:7" x14ac:dyDescent="0.25">
      <c r="B603" s="38"/>
      <c r="C603" s="33"/>
      <c r="D603" s="40"/>
      <c r="G603" s="362"/>
    </row>
    <row r="604" spans="2:7" x14ac:dyDescent="0.25">
      <c r="B604" s="38"/>
      <c r="C604" s="33"/>
      <c r="D604" s="40"/>
      <c r="G604" s="362"/>
    </row>
    <row r="605" spans="2:7" x14ac:dyDescent="0.25">
      <c r="B605" s="38"/>
      <c r="C605" s="33"/>
      <c r="D605" s="40"/>
      <c r="G605" s="362"/>
    </row>
    <row r="606" spans="2:7" x14ac:dyDescent="0.25">
      <c r="B606" s="38"/>
      <c r="C606" s="33"/>
      <c r="D606" s="40"/>
      <c r="G606" s="362"/>
    </row>
    <row r="607" spans="2:7" x14ac:dyDescent="0.25">
      <c r="B607" s="38"/>
      <c r="C607" s="33"/>
      <c r="D607" s="40"/>
      <c r="G607" s="362"/>
    </row>
    <row r="608" spans="2:7" x14ac:dyDescent="0.25">
      <c r="B608" s="38"/>
      <c r="C608" s="33"/>
      <c r="D608" s="40"/>
      <c r="G608" s="362"/>
    </row>
    <row r="609" spans="2:7" x14ac:dyDescent="0.25">
      <c r="B609" s="38"/>
      <c r="C609" s="33"/>
      <c r="D609" s="40"/>
      <c r="G609" s="362"/>
    </row>
    <row r="610" spans="2:7" x14ac:dyDescent="0.25">
      <c r="B610" s="38"/>
      <c r="C610" s="33"/>
      <c r="D610" s="40"/>
      <c r="G610" s="362"/>
    </row>
    <row r="611" spans="2:7" x14ac:dyDescent="0.25">
      <c r="B611" s="38"/>
      <c r="C611" s="33"/>
      <c r="D611" s="40"/>
      <c r="G611" s="362"/>
    </row>
    <row r="612" spans="2:7" x14ac:dyDescent="0.25">
      <c r="B612" s="38"/>
      <c r="C612" s="33"/>
      <c r="D612" s="40"/>
      <c r="G612" s="362"/>
    </row>
    <row r="613" spans="2:7" x14ac:dyDescent="0.25">
      <c r="B613" s="38"/>
      <c r="C613" s="33"/>
      <c r="D613" s="40"/>
      <c r="G613" s="362"/>
    </row>
    <row r="614" spans="2:7" x14ac:dyDescent="0.25">
      <c r="B614" s="38"/>
      <c r="C614" s="33"/>
      <c r="D614" s="40"/>
      <c r="G614" s="362"/>
    </row>
    <row r="615" spans="2:7" x14ac:dyDescent="0.25">
      <c r="B615" s="38"/>
      <c r="C615" s="33"/>
      <c r="D615" s="40"/>
      <c r="G615" s="362"/>
    </row>
    <row r="616" spans="2:7" x14ac:dyDescent="0.25">
      <c r="B616" s="38"/>
      <c r="C616" s="33"/>
      <c r="D616" s="40"/>
      <c r="G616" s="362"/>
    </row>
    <row r="617" spans="2:7" x14ac:dyDescent="0.25">
      <c r="B617" s="38"/>
      <c r="C617" s="33"/>
      <c r="D617" s="40"/>
      <c r="G617" s="362"/>
    </row>
    <row r="618" spans="2:7" x14ac:dyDescent="0.25">
      <c r="B618" s="38"/>
      <c r="C618" s="33"/>
      <c r="D618" s="40"/>
      <c r="G618" s="362"/>
    </row>
    <row r="619" spans="2:7" x14ac:dyDescent="0.25">
      <c r="B619" s="38"/>
      <c r="C619" s="33"/>
      <c r="D619" s="40"/>
      <c r="G619" s="362"/>
    </row>
    <row r="620" spans="2:7" x14ac:dyDescent="0.25">
      <c r="B620" s="38"/>
      <c r="C620" s="33"/>
      <c r="D620" s="40"/>
      <c r="G620" s="362"/>
    </row>
    <row r="621" spans="2:7" x14ac:dyDescent="0.25">
      <c r="B621" s="38"/>
      <c r="C621" s="33"/>
      <c r="D621" s="40"/>
      <c r="G621" s="362"/>
    </row>
    <row r="622" spans="2:7" x14ac:dyDescent="0.25">
      <c r="B622" s="38"/>
      <c r="C622" s="33"/>
      <c r="D622" s="40"/>
      <c r="G622" s="362"/>
    </row>
    <row r="623" spans="2:7" x14ac:dyDescent="0.25">
      <c r="B623" s="38"/>
      <c r="C623" s="33"/>
      <c r="D623" s="40"/>
      <c r="G623" s="362"/>
    </row>
    <row r="624" spans="2:7" x14ac:dyDescent="0.25">
      <c r="B624" s="38"/>
      <c r="C624" s="33"/>
      <c r="D624" s="40"/>
      <c r="G624" s="362"/>
    </row>
    <row r="625" spans="2:7" x14ac:dyDescent="0.25">
      <c r="B625" s="38"/>
      <c r="C625" s="33"/>
      <c r="D625" s="40"/>
      <c r="G625" s="362"/>
    </row>
    <row r="626" spans="2:7" x14ac:dyDescent="0.25">
      <c r="B626" s="38"/>
      <c r="C626" s="33"/>
      <c r="D626" s="40"/>
      <c r="G626" s="362"/>
    </row>
    <row r="627" spans="2:7" x14ac:dyDescent="0.25">
      <c r="B627" s="38"/>
      <c r="C627" s="33"/>
      <c r="D627" s="40"/>
      <c r="G627" s="362"/>
    </row>
    <row r="628" spans="2:7" x14ac:dyDescent="0.25">
      <c r="B628" s="38"/>
      <c r="C628" s="33"/>
      <c r="D628" s="40"/>
      <c r="G628" s="362"/>
    </row>
    <row r="629" spans="2:7" x14ac:dyDescent="0.25">
      <c r="B629" s="38"/>
      <c r="C629" s="33"/>
      <c r="D629" s="40"/>
      <c r="G629" s="362"/>
    </row>
    <row r="630" spans="2:7" x14ac:dyDescent="0.25">
      <c r="B630" s="38"/>
      <c r="C630" s="33"/>
      <c r="D630" s="40"/>
      <c r="G630" s="362"/>
    </row>
    <row r="631" spans="2:7" x14ac:dyDescent="0.25">
      <c r="B631" s="38"/>
      <c r="C631" s="33"/>
      <c r="D631" s="40"/>
      <c r="G631" s="362"/>
    </row>
    <row r="632" spans="2:7" x14ac:dyDescent="0.25">
      <c r="B632" s="38"/>
      <c r="C632" s="33"/>
      <c r="D632" s="40"/>
      <c r="G632" s="362"/>
    </row>
    <row r="633" spans="2:7" x14ac:dyDescent="0.25">
      <c r="B633" s="38"/>
      <c r="C633" s="33"/>
      <c r="D633" s="40"/>
      <c r="G633" s="362"/>
    </row>
    <row r="634" spans="2:7" x14ac:dyDescent="0.25">
      <c r="B634" s="38"/>
      <c r="C634" s="33"/>
      <c r="D634" s="40"/>
      <c r="G634" s="362"/>
    </row>
    <row r="635" spans="2:7" x14ac:dyDescent="0.25">
      <c r="B635" s="38"/>
      <c r="C635" s="33"/>
      <c r="D635" s="40"/>
      <c r="G635" s="362"/>
    </row>
    <row r="636" spans="2:7" x14ac:dyDescent="0.25">
      <c r="B636" s="38"/>
      <c r="C636" s="33"/>
      <c r="D636" s="40"/>
      <c r="G636" s="362"/>
    </row>
    <row r="637" spans="2:7" x14ac:dyDescent="0.25">
      <c r="B637" s="38"/>
      <c r="C637" s="33"/>
      <c r="D637" s="40"/>
      <c r="G637" s="362"/>
    </row>
    <row r="638" spans="2:7" x14ac:dyDescent="0.25">
      <c r="B638" s="38"/>
      <c r="C638" s="33"/>
      <c r="D638" s="40"/>
      <c r="G638" s="362"/>
    </row>
    <row r="639" spans="2:7" x14ac:dyDescent="0.25">
      <c r="B639" s="38"/>
      <c r="C639" s="33"/>
      <c r="D639" s="40"/>
      <c r="G639" s="362"/>
    </row>
    <row r="640" spans="2:7" x14ac:dyDescent="0.25">
      <c r="B640" s="38"/>
      <c r="C640" s="33"/>
      <c r="D640" s="40"/>
      <c r="G640" s="362"/>
    </row>
    <row r="641" spans="2:7" x14ac:dyDescent="0.25">
      <c r="B641" s="38"/>
      <c r="C641" s="33"/>
      <c r="D641" s="40"/>
      <c r="G641" s="362"/>
    </row>
    <row r="642" spans="2:7" x14ac:dyDescent="0.25">
      <c r="B642" s="38"/>
      <c r="C642" s="33"/>
      <c r="D642" s="40"/>
      <c r="G642" s="362"/>
    </row>
    <row r="643" spans="2:7" x14ac:dyDescent="0.25">
      <c r="B643" s="38"/>
      <c r="C643" s="33"/>
      <c r="D643" s="40"/>
      <c r="G643" s="362"/>
    </row>
    <row r="644" spans="2:7" x14ac:dyDescent="0.25">
      <c r="B644" s="38"/>
      <c r="C644" s="33"/>
      <c r="D644" s="40"/>
      <c r="G644" s="362"/>
    </row>
    <row r="645" spans="2:7" x14ac:dyDescent="0.25">
      <c r="B645" s="38"/>
      <c r="C645" s="33"/>
      <c r="D645" s="40"/>
      <c r="G645" s="362"/>
    </row>
    <row r="646" spans="2:7" x14ac:dyDescent="0.25">
      <c r="B646" s="38"/>
      <c r="C646" s="33"/>
      <c r="D646" s="40"/>
      <c r="G646" s="362"/>
    </row>
    <row r="647" spans="2:7" x14ac:dyDescent="0.25">
      <c r="B647" s="38"/>
      <c r="C647" s="33"/>
      <c r="D647" s="40"/>
      <c r="G647" s="362"/>
    </row>
    <row r="648" spans="2:7" x14ac:dyDescent="0.25">
      <c r="B648" s="38"/>
      <c r="C648" s="33"/>
      <c r="D648" s="40"/>
      <c r="G648" s="362"/>
    </row>
    <row r="649" spans="2:7" x14ac:dyDescent="0.25">
      <c r="B649" s="38"/>
      <c r="C649" s="33"/>
      <c r="D649" s="40"/>
      <c r="G649" s="362"/>
    </row>
    <row r="650" spans="2:7" x14ac:dyDescent="0.25">
      <c r="B650" s="38"/>
      <c r="C650" s="33"/>
      <c r="D650" s="40"/>
      <c r="G650" s="362"/>
    </row>
    <row r="651" spans="2:7" x14ac:dyDescent="0.25">
      <c r="B651" s="38"/>
      <c r="C651" s="33"/>
      <c r="D651" s="40"/>
      <c r="G651" s="362"/>
    </row>
    <row r="652" spans="2:7" x14ac:dyDescent="0.25">
      <c r="B652" s="38"/>
      <c r="C652" s="33"/>
      <c r="D652" s="40"/>
      <c r="G652" s="362"/>
    </row>
    <row r="653" spans="2:7" x14ac:dyDescent="0.25">
      <c r="B653" s="38"/>
      <c r="C653" s="33"/>
      <c r="D653" s="40"/>
      <c r="G653" s="362"/>
    </row>
    <row r="654" spans="2:7" x14ac:dyDescent="0.25">
      <c r="B654" s="38"/>
      <c r="C654" s="33"/>
      <c r="D654" s="40"/>
      <c r="G654" s="362"/>
    </row>
    <row r="655" spans="2:7" x14ac:dyDescent="0.25">
      <c r="B655" s="38"/>
      <c r="C655" s="33"/>
      <c r="D655" s="40"/>
      <c r="G655" s="362"/>
    </row>
    <row r="656" spans="2:7" x14ac:dyDescent="0.25">
      <c r="B656" s="38"/>
      <c r="C656" s="33"/>
      <c r="D656" s="40"/>
      <c r="G656" s="362"/>
    </row>
    <row r="657" spans="2:7" x14ac:dyDescent="0.25">
      <c r="B657" s="38"/>
      <c r="C657" s="33"/>
      <c r="D657" s="40"/>
      <c r="G657" s="362"/>
    </row>
    <row r="658" spans="2:7" x14ac:dyDescent="0.25">
      <c r="B658" s="38"/>
      <c r="C658" s="33"/>
      <c r="D658" s="40"/>
      <c r="G658" s="362"/>
    </row>
    <row r="659" spans="2:7" x14ac:dyDescent="0.25">
      <c r="B659" s="38"/>
      <c r="C659" s="33"/>
      <c r="D659" s="40"/>
      <c r="G659" s="362"/>
    </row>
    <row r="660" spans="2:7" x14ac:dyDescent="0.25">
      <c r="B660" s="38"/>
      <c r="C660" s="33"/>
      <c r="D660" s="40"/>
      <c r="G660" s="362"/>
    </row>
    <row r="661" spans="2:7" x14ac:dyDescent="0.25">
      <c r="B661" s="38"/>
      <c r="C661" s="33"/>
      <c r="D661" s="40"/>
      <c r="G661" s="362"/>
    </row>
    <row r="662" spans="2:7" x14ac:dyDescent="0.25">
      <c r="B662" s="38"/>
      <c r="C662" s="33"/>
      <c r="D662" s="40"/>
      <c r="G662" s="362"/>
    </row>
    <row r="663" spans="2:7" x14ac:dyDescent="0.25">
      <c r="B663" s="38"/>
      <c r="C663" s="33"/>
      <c r="D663" s="40"/>
      <c r="G663" s="362"/>
    </row>
    <row r="664" spans="2:7" x14ac:dyDescent="0.25">
      <c r="B664" s="38"/>
      <c r="C664" s="33"/>
      <c r="D664" s="40"/>
      <c r="G664" s="362"/>
    </row>
    <row r="665" spans="2:7" x14ac:dyDescent="0.25">
      <c r="B665" s="38"/>
      <c r="C665" s="33"/>
      <c r="D665" s="40"/>
      <c r="G665" s="362"/>
    </row>
    <row r="666" spans="2:7" x14ac:dyDescent="0.25">
      <c r="B666" s="38"/>
      <c r="C666" s="33"/>
      <c r="D666" s="40"/>
      <c r="G666" s="362"/>
    </row>
    <row r="667" spans="2:7" x14ac:dyDescent="0.25">
      <c r="B667" s="38"/>
      <c r="C667" s="33"/>
      <c r="D667" s="40"/>
      <c r="G667" s="362"/>
    </row>
    <row r="668" spans="2:7" x14ac:dyDescent="0.25">
      <c r="B668" s="38"/>
      <c r="C668" s="33"/>
      <c r="D668" s="40"/>
      <c r="G668" s="362"/>
    </row>
    <row r="669" spans="2:7" x14ac:dyDescent="0.25">
      <c r="B669" s="38"/>
      <c r="C669" s="33"/>
      <c r="D669" s="40"/>
      <c r="G669" s="362"/>
    </row>
    <row r="670" spans="2:7" x14ac:dyDescent="0.25">
      <c r="B670" s="38"/>
      <c r="C670" s="33"/>
      <c r="D670" s="40"/>
      <c r="G670" s="362"/>
    </row>
    <row r="671" spans="2:7" x14ac:dyDescent="0.25">
      <c r="B671" s="38"/>
      <c r="C671" s="33"/>
      <c r="D671" s="40"/>
      <c r="G671" s="362"/>
    </row>
    <row r="672" spans="2:7" x14ac:dyDescent="0.25">
      <c r="B672" s="38"/>
      <c r="C672" s="33"/>
      <c r="D672" s="40"/>
      <c r="G672" s="362"/>
    </row>
    <row r="673" spans="2:7" x14ac:dyDescent="0.25">
      <c r="B673" s="38"/>
      <c r="C673" s="33"/>
      <c r="D673" s="40"/>
      <c r="G673" s="362"/>
    </row>
    <row r="674" spans="2:7" x14ac:dyDescent="0.25">
      <c r="B674" s="38"/>
      <c r="C674" s="33"/>
      <c r="D674" s="40"/>
      <c r="G674" s="362"/>
    </row>
    <row r="675" spans="2:7" x14ac:dyDescent="0.25">
      <c r="B675" s="38"/>
      <c r="C675" s="33"/>
      <c r="D675" s="40"/>
      <c r="G675" s="362"/>
    </row>
    <row r="676" spans="2:7" x14ac:dyDescent="0.25">
      <c r="B676" s="38"/>
      <c r="C676" s="33"/>
      <c r="D676" s="40"/>
      <c r="G676" s="362"/>
    </row>
    <row r="677" spans="2:7" x14ac:dyDescent="0.25">
      <c r="B677" s="38"/>
      <c r="C677" s="33"/>
      <c r="D677" s="40"/>
      <c r="G677" s="362"/>
    </row>
    <row r="678" spans="2:7" x14ac:dyDescent="0.25">
      <c r="B678" s="38"/>
      <c r="C678" s="33"/>
      <c r="D678" s="40"/>
      <c r="G678" s="362"/>
    </row>
    <row r="679" spans="2:7" x14ac:dyDescent="0.25">
      <c r="B679" s="38"/>
      <c r="C679" s="33"/>
      <c r="D679" s="40"/>
      <c r="G679" s="362"/>
    </row>
    <row r="680" spans="2:7" x14ac:dyDescent="0.25">
      <c r="B680" s="38"/>
      <c r="C680" s="33"/>
      <c r="D680" s="40"/>
      <c r="G680" s="362"/>
    </row>
    <row r="681" spans="2:7" x14ac:dyDescent="0.25">
      <c r="B681" s="38"/>
      <c r="C681" s="33"/>
      <c r="D681" s="40"/>
      <c r="G681" s="362"/>
    </row>
    <row r="682" spans="2:7" x14ac:dyDescent="0.25">
      <c r="B682" s="38"/>
      <c r="C682" s="33"/>
      <c r="D682" s="40"/>
      <c r="G682" s="362"/>
    </row>
    <row r="683" spans="2:7" x14ac:dyDescent="0.25">
      <c r="B683" s="38"/>
      <c r="C683" s="33"/>
      <c r="D683" s="40"/>
      <c r="G683" s="362"/>
    </row>
    <row r="684" spans="2:7" x14ac:dyDescent="0.25">
      <c r="B684" s="38"/>
      <c r="C684" s="33"/>
      <c r="D684" s="40"/>
      <c r="G684" s="362"/>
    </row>
    <row r="685" spans="2:7" x14ac:dyDescent="0.25">
      <c r="B685" s="38"/>
      <c r="C685" s="33"/>
      <c r="D685" s="40"/>
      <c r="G685" s="362"/>
    </row>
    <row r="686" spans="2:7" x14ac:dyDescent="0.25">
      <c r="B686" s="38"/>
      <c r="C686" s="33"/>
      <c r="D686" s="40"/>
      <c r="G686" s="362"/>
    </row>
  </sheetData>
  <sheetProtection algorithmName="SHA-512" hashValue="o1ur2d28tGRN1iahF+Q9EAh52lZAx6QFHFX9ssXQocvv+rLWsr8bKc9P5hHOqC3pPx9+i4r05HE1YlN6ZuHAnA==" saltValue="u3B1jF4NOu6aJ0URy89fJg==" spinCount="100000" sheet="1" objects="1" scenarios="1"/>
  <dataConsolidate/>
  <customSheetViews>
    <customSheetView guid="{71323E5E-86A8-4E0E-AE01-05284AA7626F}" scale="90">
      <selection activeCell="C19" sqref="C19"/>
      <pageMargins left="0.7" right="0.7" top="0.75" bottom="0.75" header="0.3" footer="0.3"/>
      <pageSetup paperSize="9" orientation="portrait" verticalDpi="0" r:id="rId1"/>
    </customSheetView>
    <customSheetView guid="{EB327E20-48BA-49B3-A410-BCDDD39C8BBE}" topLeftCell="A27">
      <selection activeCell="D1" sqref="D1:G1048576"/>
      <pageMargins left="0.7" right="0.7" top="0.75" bottom="0.75" header="0.3" footer="0.3"/>
      <pageSetup paperSize="9" orientation="portrait" verticalDpi="0" r:id="rId2"/>
    </customSheetView>
    <customSheetView guid="{95E7A2EF-22F3-497A-BD01-9E243684BA45}" topLeftCell="A27">
      <selection activeCell="D1" sqref="D1:G1048576"/>
      <pageMargins left="0.7" right="0.7" top="0.75" bottom="0.75" header="0.3" footer="0.3"/>
      <pageSetup paperSize="9" orientation="portrait" verticalDpi="0" r:id="rId3"/>
    </customSheetView>
    <customSheetView guid="{DE20DB2A-4534-41D8-92D8-4DD9C00FE455}">
      <selection activeCell="D1" sqref="D1:G1048576"/>
      <pageMargins left="0.7" right="0.7" top="0.75" bottom="0.75" header="0.3" footer="0.3"/>
      <pageSetup paperSize="9" orientation="portrait" verticalDpi="0" r:id="rId4"/>
    </customSheetView>
    <customSheetView guid="{4E18A094-4698-4B3E-8248-BE366041ECC9}">
      <selection activeCell="F27" sqref="F27"/>
      <pageMargins left="0.7" right="0.7" top="0.75" bottom="0.75" header="0.3" footer="0.3"/>
      <pageSetup paperSize="9" orientation="portrait" verticalDpi="0" r:id="rId5"/>
    </customSheetView>
    <customSheetView guid="{5FCB75E8-FAB0-4885-B728-5FAC8FD7CBBF}" scale="90">
      <selection activeCell="B36" sqref="B36"/>
      <pageMargins left="0.7" right="0.7" top="0.75" bottom="0.75" header="0.3" footer="0.3"/>
      <pageSetup paperSize="9" orientation="portrait" verticalDpi="0" r:id="rId6"/>
    </customSheetView>
  </customSheetViews>
  <conditionalFormatting sqref="C80:C83 C85:C89 C91:C92 C6:C14 C16:C23 C25:C29 C31:C35 C37:C45 C47 C49:C57 C59:C61 C63:C69">
    <cfRule type="containsText" dxfId="224" priority="21" operator="containsText" text="Pas systématiquement">
      <formula>NOT(ISERROR(SEARCH("Pas systématiquement",C6)))</formula>
    </cfRule>
    <cfRule type="containsText" dxfId="223" priority="22" operator="containsText" text="Oui, partiellement">
      <formula>NOT(ISERROR(SEARCH("Oui, partiellement",C6)))</formula>
    </cfRule>
    <cfRule type="containsText" dxfId="222" priority="23" operator="containsText" text="Oui, totalement">
      <formula>NOT(ISERROR(SEARCH("Oui, totalement",C6)))</formula>
    </cfRule>
    <cfRule type="containsText" dxfId="221" priority="24" operator="containsText" text="Oui">
      <formula>NOT(ISERROR(SEARCH("Oui",C6)))</formula>
    </cfRule>
    <cfRule type="containsText" dxfId="220" priority="25" operator="containsText" text="Non">
      <formula>NOT(ISERROR(SEARCH("Non",C6)))</formula>
    </cfRule>
  </conditionalFormatting>
  <conditionalFormatting sqref="C80:C83 C85:C89 C91:C92 C6:C14 C16:C23 C25:C29 C31:C35 C37:C45 C47 C49:C57 C59:C61 C63:C69">
    <cfRule type="containsText" dxfId="219" priority="19" operator="containsText" text="Non concerné">
      <formula>NOT(ISERROR(SEARCH("Non concerné",C6)))</formula>
    </cfRule>
  </conditionalFormatting>
  <conditionalFormatting sqref="C3">
    <cfRule type="containsText" dxfId="218" priority="14" operator="containsText" text="Pas systématiquement">
      <formula>NOT(ISERROR(SEARCH("Pas systématiquement",C3)))</formula>
    </cfRule>
    <cfRule type="containsText" dxfId="217" priority="15" operator="containsText" text="Oui, partiellement">
      <formula>NOT(ISERROR(SEARCH("Oui, partiellement",C3)))</formula>
    </cfRule>
    <cfRule type="containsText" dxfId="216" priority="16" operator="containsText" text="Oui, totalement">
      <formula>NOT(ISERROR(SEARCH("Oui, totalement",C3)))</formula>
    </cfRule>
    <cfRule type="containsText" dxfId="215" priority="17" operator="containsText" text="Oui">
      <formula>NOT(ISERROR(SEARCH("Oui",C3)))</formula>
    </cfRule>
    <cfRule type="containsText" dxfId="214" priority="18" operator="containsText" text="Non">
      <formula>NOT(ISERROR(SEARCH("Non",C3)))</formula>
    </cfRule>
  </conditionalFormatting>
  <conditionalFormatting sqref="C3">
    <cfRule type="containsText" dxfId="213" priority="13" operator="containsText" text="Non concerné">
      <formula>NOT(ISERROR(SEARCH("Non concerné",C3)))</formula>
    </cfRule>
  </conditionalFormatting>
  <conditionalFormatting sqref="C71:C78">
    <cfRule type="containsText" dxfId="212" priority="8" operator="containsText" text="Pas systématiquement">
      <formula>NOT(ISERROR(SEARCH("Pas systématiquement",C71)))</formula>
    </cfRule>
    <cfRule type="containsText" dxfId="211" priority="9" operator="containsText" text="Oui, partiellement">
      <formula>NOT(ISERROR(SEARCH("Oui, partiellement",C71)))</formula>
    </cfRule>
    <cfRule type="containsText" dxfId="210" priority="10" operator="containsText" text="Oui, totalement">
      <formula>NOT(ISERROR(SEARCH("Oui, totalement",C71)))</formula>
    </cfRule>
    <cfRule type="containsText" dxfId="209" priority="11" operator="containsText" text="Oui">
      <formula>NOT(ISERROR(SEARCH("Oui",C71)))</formula>
    </cfRule>
    <cfRule type="containsText" dxfId="208" priority="12" operator="containsText" text="Non">
      <formula>NOT(ISERROR(SEARCH("Non",C71)))</formula>
    </cfRule>
  </conditionalFormatting>
  <conditionalFormatting sqref="C71:C78">
    <cfRule type="containsText" dxfId="207" priority="7" operator="containsText" text="Non concerné">
      <formula>NOT(ISERROR(SEARCH("Non concerné",C71)))</formula>
    </cfRule>
  </conditionalFormatting>
  <conditionalFormatting sqref="C4">
    <cfRule type="containsText" dxfId="206" priority="2" operator="containsText" text="Pas systématiquement">
      <formula>NOT(ISERROR(SEARCH("Pas systématiquement",C4)))</formula>
    </cfRule>
    <cfRule type="containsText" dxfId="205" priority="3" operator="containsText" text="Oui, partiellement">
      <formula>NOT(ISERROR(SEARCH("Oui, partiellement",C4)))</formula>
    </cfRule>
    <cfRule type="containsText" dxfId="204" priority="4" operator="containsText" text="Oui, totalement">
      <formula>NOT(ISERROR(SEARCH("Oui, totalement",C4)))</formula>
    </cfRule>
    <cfRule type="containsText" dxfId="203" priority="5" operator="containsText" text="Oui">
      <formula>NOT(ISERROR(SEARCH("Oui",C4)))</formula>
    </cfRule>
    <cfRule type="containsText" dxfId="202" priority="6" operator="containsText" text="Non">
      <formula>NOT(ISERROR(SEARCH("Non",C4)))</formula>
    </cfRule>
  </conditionalFormatting>
  <conditionalFormatting sqref="C4">
    <cfRule type="containsText" dxfId="201" priority="1" operator="containsText" text="Non concerné">
      <formula>NOT(ISERROR(SEARCH("Non concerné",C4)))</formula>
    </cfRule>
  </conditionalFormatting>
  <hyperlinks>
    <hyperlink ref="G8" r:id="rId7" xr:uid="{00000000-0004-0000-0100-000000000000}"/>
    <hyperlink ref="G9" r:id="rId8" display="https://www.cnil.fr/fr/securite-securiser-les-echanges-avec-lexterieur" xr:uid="{00000000-0004-0000-0100-000001000000}"/>
    <hyperlink ref="G10" r:id="rId9" xr:uid="{00000000-0004-0000-0100-000002000000}"/>
  </hyperlinks>
  <pageMargins left="0.7" right="0.7" top="0.75" bottom="0.75" header="0.3" footer="0.3"/>
  <pageSetup paperSize="9" orientation="portrait" verticalDpi="300" r:id="rId10"/>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'menu déroulant'!$A$3:$A$5</xm:f>
          </x14:formula1>
          <xm:sqref>C80:C83 C11:C13 C85:C89 C6:C9 C3:C4</xm:sqref>
        </x14:dataValidation>
        <x14:dataValidation type="list" allowBlank="1" showInputMessage="1" showErrorMessage="1" xr:uid="{00000000-0002-0000-0100-000001000000}">
          <x14:formula1>
            <xm:f>'menu déroulant'!$C$3:$C$4</xm:f>
          </x14:formula1>
          <xm:sqref>C25:C29 C31:C34 C71:C78 C91:C92 C16:C23</xm:sqref>
        </x14:dataValidation>
        <x14:dataValidation type="list" allowBlank="1" showInputMessage="1" showErrorMessage="1" xr:uid="{00000000-0002-0000-0100-000002000000}">
          <x14:formula1>
            <xm:f>'menu déroulant'!$F$3:$F$5</xm:f>
          </x14:formula1>
          <xm:sqref>C59:C61 C63:C68 C47 C49:C56 C37:C38 C40:C44</xm:sqref>
        </x14:dataValidation>
        <x14:dataValidation type="list" allowBlank="1" showInputMessage="1" showErrorMessage="1" xr:uid="{00000000-0002-0000-0100-000003000000}">
          <x14:formula1>
            <xm:f>'menu déroulant'!$D$3:$D$5</xm:f>
          </x14:formula1>
          <xm:sqref>C39</xm:sqref>
        </x14:dataValidation>
        <x14:dataValidation type="list" allowBlank="1" showInputMessage="1" showErrorMessage="1" xr:uid="{00000000-0002-0000-0100-000004000000}">
          <x14:formula1>
            <xm:f>'menu déroulant'!$A$9:$A$12</xm:f>
          </x14:formula1>
          <xm:sqref>C10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1:BC648"/>
  <sheetViews>
    <sheetView showGridLines="0" zoomScale="90" zoomScaleNormal="90" workbookViewId="0">
      <pane ySplit="1" topLeftCell="A2" activePane="bottomLeft" state="frozen"/>
      <selection pane="bottomLeft" activeCell="C23" sqref="C23"/>
    </sheetView>
  </sheetViews>
  <sheetFormatPr baseColWidth="10" defaultColWidth="11.42578125" defaultRowHeight="15" x14ac:dyDescent="0.25"/>
  <cols>
    <col min="1" max="1" width="11.42578125" style="235"/>
    <col min="2" max="2" width="122.5703125" style="365" customWidth="1"/>
    <col min="3" max="3" width="20.7109375" style="316" customWidth="1"/>
    <col min="4" max="4" width="42" style="235" hidden="1" customWidth="1"/>
    <col min="5" max="5" width="6.5703125" style="30" hidden="1" customWidth="1"/>
    <col min="6" max="6" width="23.140625" style="220" hidden="1" customWidth="1"/>
    <col min="7" max="7" width="32.7109375" style="368" customWidth="1"/>
    <col min="8" max="8" width="32.7109375" style="222" hidden="1" customWidth="1"/>
    <col min="9" max="9" width="11.42578125" style="30" hidden="1" customWidth="1"/>
    <col min="10" max="10" width="13" style="30" hidden="1" customWidth="1"/>
    <col min="11" max="11" width="11.42578125" style="30" hidden="1" customWidth="1"/>
    <col min="12" max="12" width="0" style="30" hidden="1" customWidth="1"/>
    <col min="13" max="29" width="11.42578125" style="213"/>
    <col min="30" max="16384" width="11.42578125" style="30"/>
  </cols>
  <sheetData>
    <row r="1" spans="1:55" s="198" customFormat="1" ht="41.25" customHeight="1" x14ac:dyDescent="0.3">
      <c r="A1" s="89"/>
      <c r="B1" s="389" t="s">
        <v>38</v>
      </c>
      <c r="C1" s="331" t="s">
        <v>91</v>
      </c>
      <c r="D1" s="322"/>
      <c r="E1" s="323"/>
      <c r="F1" s="324" t="s">
        <v>121</v>
      </c>
      <c r="G1" s="325" t="s">
        <v>341</v>
      </c>
      <c r="H1" s="196"/>
      <c r="I1" s="31"/>
      <c r="J1" s="31"/>
      <c r="K1" s="31"/>
      <c r="L1" s="31"/>
      <c r="M1" s="31"/>
      <c r="N1" s="31"/>
      <c r="O1" s="31"/>
      <c r="P1" s="31"/>
      <c r="Q1" s="31"/>
      <c r="R1" s="31"/>
      <c r="S1" s="31"/>
      <c r="T1" s="31"/>
      <c r="U1" s="31"/>
      <c r="V1" s="31"/>
      <c r="W1" s="31"/>
      <c r="X1" s="31"/>
      <c r="Y1" s="31"/>
      <c r="Z1" s="31"/>
      <c r="AA1" s="31"/>
      <c r="AB1" s="31"/>
      <c r="AC1" s="197"/>
    </row>
    <row r="2" spans="1:55" s="200" customFormat="1" ht="18.75" x14ac:dyDescent="0.25">
      <c r="A2" s="96"/>
      <c r="B2" s="320" t="s">
        <v>40</v>
      </c>
      <c r="C2" s="190"/>
      <c r="D2" s="96"/>
      <c r="E2" s="96"/>
      <c r="F2" s="96"/>
      <c r="G2" s="96"/>
      <c r="H2" s="96"/>
      <c r="I2" s="96"/>
      <c r="J2" s="96"/>
      <c r="K2" s="96"/>
      <c r="L2" s="31"/>
      <c r="M2" s="31"/>
      <c r="N2" s="31"/>
      <c r="O2" s="31"/>
      <c r="P2" s="31"/>
      <c r="Q2" s="31"/>
      <c r="R2" s="31"/>
      <c r="S2" s="31"/>
      <c r="T2" s="31"/>
      <c r="U2" s="31"/>
      <c r="V2" s="31"/>
      <c r="W2" s="31"/>
      <c r="X2" s="31"/>
      <c r="Y2" s="31"/>
      <c r="Z2" s="31"/>
      <c r="AA2" s="31"/>
      <c r="AB2" s="31"/>
      <c r="AC2" s="199"/>
    </row>
    <row r="3" spans="1:55" s="203" customFormat="1" x14ac:dyDescent="0.25">
      <c r="A3" s="209" t="s">
        <v>240</v>
      </c>
      <c r="B3" s="119" t="s">
        <v>485</v>
      </c>
      <c r="C3" s="112"/>
      <c r="D3" s="201" t="s">
        <v>0</v>
      </c>
      <c r="E3" s="116"/>
      <c r="F3" s="117"/>
      <c r="G3" s="153"/>
      <c r="H3" s="193"/>
      <c r="I3" s="202" t="str">
        <f t="shared" ref="I3:I9" si="0">IF($C3="oui, totalement",1,IF($C3="non",0,IF($C3="oui, partiellement",0.3,IF($C3="pas systématiquement",0.3,IF($C3="oui",1,"NA")))))</f>
        <v>NA</v>
      </c>
      <c r="J3" s="116"/>
      <c r="K3" s="116">
        <v>1</v>
      </c>
      <c r="L3" s="31"/>
      <c r="M3" s="31"/>
      <c r="N3" s="31"/>
      <c r="O3" s="31"/>
      <c r="P3" s="31"/>
      <c r="Q3" s="31"/>
      <c r="R3" s="31"/>
      <c r="S3" s="31"/>
      <c r="T3" s="31"/>
      <c r="U3" s="31"/>
      <c r="V3" s="31"/>
      <c r="W3" s="31"/>
      <c r="X3" s="31"/>
      <c r="Y3" s="31"/>
      <c r="Z3" s="31"/>
      <c r="AA3" s="31"/>
      <c r="AB3" s="31"/>
      <c r="AC3" s="31"/>
    </row>
    <row r="4" spans="1:55" s="206" customFormat="1" x14ac:dyDescent="0.25">
      <c r="A4" s="209" t="s">
        <v>241</v>
      </c>
      <c r="B4" s="108" t="s">
        <v>479</v>
      </c>
      <c r="C4" s="112"/>
      <c r="D4" s="201" t="s">
        <v>24</v>
      </c>
      <c r="E4" s="204"/>
      <c r="F4" s="193" t="s">
        <v>125</v>
      </c>
      <c r="G4" s="153"/>
      <c r="H4" s="193"/>
      <c r="I4" s="202" t="str">
        <f t="shared" si="0"/>
        <v>NA</v>
      </c>
      <c r="J4" s="193"/>
      <c r="K4" s="116">
        <v>1</v>
      </c>
      <c r="L4" s="205"/>
      <c r="M4" s="205"/>
      <c r="N4" s="205"/>
      <c r="O4" s="205"/>
      <c r="P4" s="205"/>
      <c r="Q4" s="205"/>
      <c r="R4" s="205"/>
      <c r="S4" s="205"/>
      <c r="T4" s="205"/>
      <c r="U4" s="205"/>
      <c r="V4" s="205"/>
      <c r="W4" s="205"/>
      <c r="X4" s="205"/>
      <c r="Y4" s="205"/>
      <c r="Z4" s="205"/>
      <c r="AA4" s="205"/>
      <c r="AB4" s="205"/>
      <c r="AC4" s="205"/>
      <c r="AD4" s="205"/>
      <c r="AE4" s="205"/>
      <c r="AF4" s="205"/>
      <c r="AG4" s="205"/>
      <c r="AH4" s="205"/>
      <c r="AI4" s="205"/>
      <c r="AJ4" s="205"/>
      <c r="AK4" s="205"/>
      <c r="AL4" s="205"/>
      <c r="AM4" s="205"/>
      <c r="AN4" s="205"/>
      <c r="AO4" s="205"/>
      <c r="AP4" s="205"/>
      <c r="AQ4" s="205"/>
      <c r="AR4" s="205"/>
      <c r="AS4" s="205"/>
      <c r="AT4" s="205"/>
      <c r="AU4" s="205"/>
      <c r="AV4" s="205"/>
      <c r="AW4" s="205"/>
      <c r="AX4" s="205"/>
      <c r="AY4" s="205"/>
      <c r="AZ4" s="205"/>
      <c r="BA4" s="205"/>
      <c r="BB4" s="205"/>
      <c r="BC4" s="205"/>
    </row>
    <row r="5" spans="1:55" s="206" customFormat="1" ht="60" x14ac:dyDescent="0.25">
      <c r="A5" s="209" t="s">
        <v>242</v>
      </c>
      <c r="B5" s="108" t="s">
        <v>480</v>
      </c>
      <c r="C5" s="112"/>
      <c r="D5" s="201"/>
      <c r="E5" s="204"/>
      <c r="F5" s="193"/>
      <c r="G5" s="108" t="s">
        <v>379</v>
      </c>
      <c r="H5" s="193"/>
      <c r="I5" s="202" t="str">
        <f t="shared" si="0"/>
        <v>NA</v>
      </c>
      <c r="J5" s="193"/>
      <c r="K5" s="116">
        <v>1</v>
      </c>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row>
    <row r="6" spans="1:55" s="206" customFormat="1" x14ac:dyDescent="0.25">
      <c r="A6" s="209" t="s">
        <v>243</v>
      </c>
      <c r="B6" s="108" t="s">
        <v>481</v>
      </c>
      <c r="C6" s="112"/>
      <c r="D6" s="201"/>
      <c r="E6" s="204"/>
      <c r="F6" s="193"/>
      <c r="G6" s="153"/>
      <c r="H6" s="193"/>
      <c r="I6" s="202" t="str">
        <f t="shared" si="0"/>
        <v>NA</v>
      </c>
      <c r="J6" s="193"/>
      <c r="K6" s="116">
        <v>1</v>
      </c>
      <c r="L6" s="205"/>
      <c r="M6" s="205"/>
      <c r="N6" s="205"/>
      <c r="O6" s="205"/>
      <c r="P6" s="205"/>
      <c r="Q6" s="205"/>
      <c r="R6" s="205"/>
      <c r="S6" s="205"/>
      <c r="T6" s="205"/>
      <c r="U6" s="205"/>
      <c r="V6" s="205"/>
      <c r="W6" s="205"/>
      <c r="X6" s="205"/>
      <c r="Y6" s="205"/>
      <c r="Z6" s="205"/>
      <c r="AA6" s="205"/>
      <c r="AB6" s="205"/>
      <c r="AC6" s="205"/>
      <c r="AD6" s="205"/>
      <c r="AE6" s="205"/>
      <c r="AF6" s="205"/>
      <c r="AG6" s="205"/>
      <c r="AH6" s="205"/>
      <c r="AI6" s="205"/>
      <c r="AJ6" s="205"/>
      <c r="AK6" s="205"/>
      <c r="AL6" s="205"/>
      <c r="AM6" s="205"/>
      <c r="AN6" s="205"/>
      <c r="AO6" s="205"/>
      <c r="AP6" s="205"/>
      <c r="AQ6" s="205"/>
      <c r="AR6" s="205"/>
      <c r="AS6" s="205"/>
      <c r="AT6" s="205"/>
      <c r="AU6" s="205"/>
      <c r="AV6" s="205"/>
      <c r="AW6" s="205"/>
      <c r="AX6" s="205"/>
      <c r="AY6" s="205"/>
      <c r="AZ6" s="205"/>
      <c r="BA6" s="205"/>
      <c r="BB6" s="205"/>
      <c r="BC6" s="205"/>
    </row>
    <row r="7" spans="1:55" s="203" customFormat="1" x14ac:dyDescent="0.25">
      <c r="A7" s="209" t="s">
        <v>244</v>
      </c>
      <c r="B7" s="119" t="s">
        <v>482</v>
      </c>
      <c r="C7" s="112"/>
      <c r="D7" s="201" t="s">
        <v>0</v>
      </c>
      <c r="E7" s="116"/>
      <c r="F7" s="117"/>
      <c r="G7" s="153"/>
      <c r="H7" s="193"/>
      <c r="I7" s="202" t="str">
        <f t="shared" si="0"/>
        <v>NA</v>
      </c>
      <c r="J7" s="116"/>
      <c r="K7" s="116">
        <v>1</v>
      </c>
      <c r="L7" s="31"/>
      <c r="M7" s="31"/>
      <c r="N7" s="31"/>
      <c r="O7" s="31"/>
      <c r="P7" s="31"/>
      <c r="Q7" s="31"/>
      <c r="R7" s="31"/>
      <c r="S7" s="31"/>
      <c r="T7" s="31"/>
      <c r="U7" s="31"/>
      <c r="V7" s="31"/>
      <c r="W7" s="31"/>
      <c r="X7" s="31"/>
      <c r="Y7" s="31"/>
      <c r="Z7" s="31"/>
      <c r="AA7" s="31"/>
      <c r="AB7" s="31"/>
      <c r="AC7" s="31"/>
    </row>
    <row r="8" spans="1:55" s="203" customFormat="1" x14ac:dyDescent="0.25">
      <c r="A8" s="209" t="s">
        <v>245</v>
      </c>
      <c r="B8" s="119" t="s">
        <v>483</v>
      </c>
      <c r="C8" s="112"/>
      <c r="D8" s="201" t="s">
        <v>0</v>
      </c>
      <c r="E8" s="116"/>
      <c r="F8" s="117"/>
      <c r="G8" s="153"/>
      <c r="H8" s="193"/>
      <c r="I8" s="202" t="str">
        <f t="shared" si="0"/>
        <v>NA</v>
      </c>
      <c r="J8" s="116"/>
      <c r="K8" s="116">
        <v>1</v>
      </c>
      <c r="L8" s="31"/>
      <c r="M8" s="31"/>
      <c r="N8" s="31"/>
      <c r="O8" s="31"/>
      <c r="P8" s="31"/>
      <c r="Q8" s="31"/>
      <c r="R8" s="31"/>
      <c r="S8" s="31"/>
      <c r="T8" s="31"/>
      <c r="U8" s="31"/>
      <c r="V8" s="31"/>
      <c r="W8" s="31"/>
      <c r="X8" s="31"/>
      <c r="Y8" s="31"/>
      <c r="Z8" s="31"/>
      <c r="AA8" s="31"/>
      <c r="AB8" s="31"/>
      <c r="AC8" s="31"/>
    </row>
    <row r="9" spans="1:55" s="208" customFormat="1" x14ac:dyDescent="0.25">
      <c r="A9" s="209" t="s">
        <v>246</v>
      </c>
      <c r="B9" s="119" t="s">
        <v>484</v>
      </c>
      <c r="C9" s="112"/>
      <c r="D9" s="201" t="s">
        <v>10</v>
      </c>
      <c r="E9" s="116"/>
      <c r="F9" s="117"/>
      <c r="G9" s="153"/>
      <c r="H9" s="193"/>
      <c r="I9" s="202" t="str">
        <f t="shared" si="0"/>
        <v>NA</v>
      </c>
      <c r="J9" s="116"/>
      <c r="K9" s="116">
        <v>1</v>
      </c>
      <c r="L9" s="31"/>
      <c r="M9" s="31"/>
      <c r="N9" s="31"/>
      <c r="O9" s="31"/>
      <c r="P9" s="31"/>
      <c r="Q9" s="31"/>
      <c r="R9" s="31"/>
      <c r="S9" s="31"/>
      <c r="T9" s="31"/>
      <c r="U9" s="31"/>
      <c r="V9" s="31"/>
      <c r="W9" s="31"/>
      <c r="X9" s="31"/>
      <c r="Y9" s="31"/>
      <c r="Z9" s="31"/>
      <c r="AA9" s="31"/>
      <c r="AB9" s="31"/>
      <c r="AC9" s="207"/>
    </row>
    <row r="10" spans="1:55" x14ac:dyDescent="0.25">
      <c r="A10" s="209"/>
      <c r="B10" s="339"/>
      <c r="C10" s="112"/>
      <c r="D10" s="209"/>
      <c r="E10" s="116"/>
      <c r="F10" s="117"/>
      <c r="G10" s="209"/>
      <c r="H10" s="194"/>
      <c r="I10" s="210"/>
      <c r="J10" s="211" t="e">
        <f>SUM($I3:$I9)/SUMIF($I3:$I9,"&lt;&gt;NA",$K3:$K9)</f>
        <v>#DIV/0!</v>
      </c>
      <c r="K10" s="212">
        <f>SUM(K3:K9)</f>
        <v>7</v>
      </c>
      <c r="L10" s="31"/>
      <c r="M10" s="31"/>
      <c r="N10" s="31"/>
      <c r="O10" s="31"/>
      <c r="P10" s="31"/>
      <c r="Q10" s="31"/>
      <c r="R10" s="31"/>
      <c r="S10" s="31"/>
      <c r="T10" s="31"/>
      <c r="U10" s="31"/>
      <c r="V10" s="31"/>
      <c r="W10" s="31"/>
      <c r="X10" s="31"/>
      <c r="Y10" s="31"/>
      <c r="Z10" s="31"/>
      <c r="AA10" s="31"/>
      <c r="AB10" s="31"/>
    </row>
    <row r="11" spans="1:55" s="200" customFormat="1" ht="18.75" x14ac:dyDescent="0.25">
      <c r="A11" s="96"/>
      <c r="B11" s="320" t="s">
        <v>39</v>
      </c>
      <c r="C11" s="190"/>
      <c r="D11" s="96"/>
      <c r="E11" s="96"/>
      <c r="F11" s="96"/>
      <c r="G11" s="96"/>
      <c r="H11" s="96"/>
      <c r="I11" s="96"/>
      <c r="J11" s="96"/>
      <c r="K11" s="96"/>
      <c r="L11" s="31"/>
      <c r="M11" s="31"/>
      <c r="N11" s="31"/>
      <c r="O11" s="31"/>
      <c r="P11" s="31"/>
      <c r="Q11" s="31"/>
      <c r="R11" s="31"/>
      <c r="S11" s="31"/>
      <c r="T11" s="31"/>
      <c r="U11" s="31"/>
      <c r="V11" s="31"/>
      <c r="W11" s="31"/>
      <c r="X11" s="31"/>
      <c r="Y11" s="31"/>
      <c r="Z11" s="31"/>
      <c r="AA11" s="31"/>
      <c r="AB11" s="31"/>
      <c r="AC11" s="199"/>
    </row>
    <row r="12" spans="1:55" s="203" customFormat="1" x14ac:dyDescent="0.25">
      <c r="A12" s="209" t="s">
        <v>247</v>
      </c>
      <c r="B12" s="119" t="s">
        <v>486</v>
      </c>
      <c r="C12" s="112"/>
      <c r="D12" s="201" t="s">
        <v>0</v>
      </c>
      <c r="E12" s="116"/>
      <c r="F12" s="117"/>
      <c r="G12" s="153"/>
      <c r="H12" s="193"/>
      <c r="I12" s="202" t="str">
        <f t="shared" ref="I12:I15" si="1">IF($C12="oui, totalement",1,IF($C12="non",0,IF($C12="oui, partiellement",0.3,IF($C12="pas systématiquement",0.3,IF($C12="oui",1,"NA")))))</f>
        <v>NA</v>
      </c>
      <c r="J12" s="116"/>
      <c r="K12" s="116">
        <v>1</v>
      </c>
      <c r="L12" s="31"/>
      <c r="M12" s="31"/>
      <c r="N12" s="31"/>
      <c r="O12" s="31"/>
      <c r="P12" s="31"/>
      <c r="Q12" s="31"/>
      <c r="R12" s="31"/>
      <c r="S12" s="31"/>
      <c r="T12" s="31"/>
      <c r="U12" s="31"/>
      <c r="V12" s="31"/>
      <c r="W12" s="31"/>
      <c r="X12" s="31"/>
      <c r="Y12" s="31"/>
      <c r="Z12" s="31"/>
      <c r="AA12" s="31"/>
      <c r="AB12" s="31"/>
      <c r="AC12" s="31"/>
    </row>
    <row r="13" spans="1:55" s="203" customFormat="1" ht="30" x14ac:dyDescent="0.25">
      <c r="A13" s="209" t="s">
        <v>248</v>
      </c>
      <c r="B13" s="119" t="s">
        <v>487</v>
      </c>
      <c r="C13" s="112"/>
      <c r="D13" s="201" t="s">
        <v>0</v>
      </c>
      <c r="E13" s="116"/>
      <c r="F13" s="117"/>
      <c r="G13" s="153"/>
      <c r="H13" s="193"/>
      <c r="I13" s="202" t="str">
        <f t="shared" si="1"/>
        <v>NA</v>
      </c>
      <c r="J13" s="116"/>
      <c r="K13" s="116">
        <v>1</v>
      </c>
      <c r="L13" s="31"/>
      <c r="M13" s="31"/>
      <c r="N13" s="31"/>
      <c r="O13" s="31"/>
      <c r="P13" s="31"/>
      <c r="Q13" s="31"/>
      <c r="R13" s="31"/>
      <c r="S13" s="31"/>
      <c r="T13" s="31"/>
      <c r="U13" s="31"/>
      <c r="V13" s="31"/>
      <c r="W13" s="31"/>
      <c r="X13" s="31"/>
      <c r="Y13" s="31"/>
      <c r="Z13" s="31"/>
      <c r="AA13" s="31"/>
      <c r="AB13" s="31"/>
      <c r="AC13" s="31"/>
    </row>
    <row r="14" spans="1:55" s="203" customFormat="1" x14ac:dyDescent="0.25">
      <c r="A14" s="209" t="s">
        <v>249</v>
      </c>
      <c r="B14" s="119" t="s">
        <v>488</v>
      </c>
      <c r="C14" s="112"/>
      <c r="D14" s="201" t="s">
        <v>0</v>
      </c>
      <c r="E14" s="116"/>
      <c r="F14" s="117"/>
      <c r="G14" s="153"/>
      <c r="H14" s="193"/>
      <c r="I14" s="202" t="str">
        <f>IF($C14="oui, totalement",1,IF($C14="non",0,IF($C14="oui, partiellement",0.3,IF($C14="pas systématiquement",0.3,IF($C14="oui",1,"NA")))))</f>
        <v>NA</v>
      </c>
      <c r="J14" s="116"/>
      <c r="K14" s="116">
        <v>1</v>
      </c>
      <c r="L14" s="31"/>
      <c r="M14" s="31"/>
      <c r="N14" s="31"/>
      <c r="O14" s="31"/>
      <c r="P14" s="31"/>
      <c r="Q14" s="31"/>
      <c r="R14" s="31"/>
      <c r="S14" s="31"/>
      <c r="T14" s="31"/>
      <c r="U14" s="31"/>
      <c r="V14" s="31"/>
      <c r="W14" s="31"/>
      <c r="X14" s="31"/>
      <c r="Y14" s="31"/>
      <c r="Z14" s="31"/>
      <c r="AA14" s="31"/>
      <c r="AB14" s="31"/>
      <c r="AC14" s="31"/>
    </row>
    <row r="15" spans="1:55" s="208" customFormat="1" x14ac:dyDescent="0.25">
      <c r="A15" s="209" t="s">
        <v>250</v>
      </c>
      <c r="B15" s="119" t="s">
        <v>489</v>
      </c>
      <c r="C15" s="112"/>
      <c r="D15" s="201" t="s">
        <v>0</v>
      </c>
      <c r="E15" s="116"/>
      <c r="F15" s="117"/>
      <c r="G15" s="153"/>
      <c r="H15" s="193"/>
      <c r="I15" s="202" t="str">
        <f t="shared" si="1"/>
        <v>NA</v>
      </c>
      <c r="J15" s="116"/>
      <c r="K15" s="116">
        <v>1</v>
      </c>
      <c r="L15" s="31"/>
      <c r="M15" s="31"/>
      <c r="N15" s="31"/>
      <c r="O15" s="31"/>
      <c r="P15" s="31"/>
      <c r="Q15" s="31"/>
      <c r="R15" s="31"/>
      <c r="S15" s="31"/>
      <c r="T15" s="31"/>
      <c r="U15" s="31"/>
      <c r="V15" s="31"/>
      <c r="W15" s="31"/>
      <c r="X15" s="31"/>
      <c r="Y15" s="31"/>
      <c r="Z15" s="31"/>
      <c r="AA15" s="31"/>
      <c r="AB15" s="31"/>
      <c r="AC15" s="207"/>
    </row>
    <row r="16" spans="1:55" x14ac:dyDescent="0.25">
      <c r="A16" s="209"/>
      <c r="B16" s="339"/>
      <c r="C16" s="112"/>
      <c r="D16" s="209"/>
      <c r="E16" s="116"/>
      <c r="F16" s="117"/>
      <c r="G16" s="209"/>
      <c r="H16" s="194"/>
      <c r="I16" s="210"/>
      <c r="J16" s="211" t="e">
        <f>SUM($I12:$I15)/SUMIF($I12:$I15,"&lt;&gt;NA",$K12:$K15)</f>
        <v>#DIV/0!</v>
      </c>
      <c r="K16" s="212">
        <f>SUM(K12:K15)</f>
        <v>4</v>
      </c>
      <c r="L16" s="31"/>
      <c r="M16" s="31"/>
      <c r="N16" s="31"/>
      <c r="O16" s="31"/>
      <c r="P16" s="31"/>
      <c r="Q16" s="31"/>
      <c r="R16" s="31"/>
      <c r="S16" s="31"/>
      <c r="T16" s="31"/>
      <c r="U16" s="31"/>
      <c r="V16" s="31"/>
      <c r="W16" s="31"/>
      <c r="X16" s="31"/>
      <c r="Y16" s="31"/>
      <c r="Z16" s="31"/>
      <c r="AA16" s="31"/>
      <c r="AB16" s="31"/>
    </row>
    <row r="17" spans="1:29" s="200" customFormat="1" ht="18.75" x14ac:dyDescent="0.25">
      <c r="A17" s="96"/>
      <c r="B17" s="320" t="s">
        <v>41</v>
      </c>
      <c r="C17" s="190"/>
      <c r="D17" s="96"/>
      <c r="E17" s="96"/>
      <c r="F17" s="96"/>
      <c r="G17" s="96"/>
      <c r="H17" s="96"/>
      <c r="I17" s="96"/>
      <c r="J17" s="96"/>
      <c r="K17" s="96"/>
      <c r="L17" s="31"/>
      <c r="M17" s="31"/>
      <c r="N17" s="31"/>
      <c r="O17" s="31"/>
      <c r="P17" s="31"/>
      <c r="Q17" s="31"/>
      <c r="R17" s="31"/>
      <c r="S17" s="31"/>
      <c r="T17" s="31"/>
      <c r="U17" s="31"/>
      <c r="V17" s="31"/>
      <c r="W17" s="31"/>
      <c r="X17" s="31"/>
      <c r="Y17" s="31"/>
      <c r="Z17" s="31"/>
      <c r="AA17" s="31"/>
      <c r="AB17" s="31"/>
      <c r="AC17" s="199"/>
    </row>
    <row r="18" spans="1:29" s="203" customFormat="1" x14ac:dyDescent="0.25">
      <c r="A18" s="364"/>
      <c r="B18" s="364" t="s">
        <v>12</v>
      </c>
      <c r="C18" s="99"/>
      <c r="D18" s="214"/>
      <c r="E18" s="215"/>
      <c r="F18" s="126"/>
      <c r="G18" s="366"/>
      <c r="H18" s="195"/>
      <c r="I18" s="195"/>
      <c r="J18" s="195"/>
      <c r="K18" s="195"/>
      <c r="L18" s="31"/>
      <c r="M18" s="31"/>
      <c r="N18" s="31"/>
      <c r="O18" s="31"/>
      <c r="P18" s="31"/>
      <c r="Q18" s="31"/>
      <c r="R18" s="31"/>
      <c r="S18" s="31"/>
      <c r="T18" s="31"/>
      <c r="U18" s="31"/>
      <c r="V18" s="31"/>
      <c r="W18" s="31"/>
      <c r="X18" s="31"/>
      <c r="Y18" s="31"/>
      <c r="Z18" s="31"/>
      <c r="AA18" s="31"/>
      <c r="AB18" s="31"/>
      <c r="AC18" s="31"/>
    </row>
    <row r="19" spans="1:29" s="203" customFormat="1" x14ac:dyDescent="0.25">
      <c r="A19" s="209" t="s">
        <v>251</v>
      </c>
      <c r="B19" s="338" t="s">
        <v>490</v>
      </c>
      <c r="C19" s="112"/>
      <c r="D19" s="201" t="s">
        <v>10</v>
      </c>
      <c r="E19" s="116" t="s">
        <v>0</v>
      </c>
      <c r="F19" s="117"/>
      <c r="G19" s="153"/>
      <c r="H19" s="193"/>
      <c r="I19" s="202" t="str">
        <f t="shared" ref="I19:I22" si="2">IF($C19="oui, totalement",1,IF($C19="non",0,IF($C19="oui, partiellement",0.3,IF($C19="pas systématiquement",0.3,IF($C19="oui",1,"NA")))))</f>
        <v>NA</v>
      </c>
      <c r="J19" s="116"/>
      <c r="K19" s="116">
        <v>1</v>
      </c>
      <c r="L19" s="31"/>
      <c r="M19" s="31"/>
      <c r="N19" s="31"/>
      <c r="O19" s="31"/>
      <c r="P19" s="31"/>
      <c r="Q19" s="31"/>
      <c r="R19" s="31"/>
      <c r="S19" s="31"/>
      <c r="T19" s="31"/>
      <c r="U19" s="31"/>
      <c r="V19" s="31"/>
      <c r="W19" s="31"/>
      <c r="X19" s="31"/>
      <c r="Y19" s="31"/>
      <c r="Z19" s="31"/>
      <c r="AA19" s="31"/>
      <c r="AB19" s="31"/>
      <c r="AC19" s="31"/>
    </row>
    <row r="20" spans="1:29" s="203" customFormat="1" x14ac:dyDescent="0.25">
      <c r="A20" s="209" t="s">
        <v>252</v>
      </c>
      <c r="B20" s="338" t="s">
        <v>13</v>
      </c>
      <c r="C20" s="112"/>
      <c r="D20" s="201" t="s">
        <v>10</v>
      </c>
      <c r="E20" s="216" t="s">
        <v>0</v>
      </c>
      <c r="F20" s="117"/>
      <c r="G20" s="367"/>
      <c r="H20" s="193"/>
      <c r="I20" s="202" t="str">
        <f t="shared" si="2"/>
        <v>NA</v>
      </c>
      <c r="J20" s="116"/>
      <c r="K20" s="116">
        <v>1</v>
      </c>
      <c r="L20" s="31"/>
      <c r="M20" s="31"/>
      <c r="N20" s="31"/>
      <c r="O20" s="31"/>
      <c r="P20" s="31"/>
      <c r="Q20" s="31"/>
      <c r="R20" s="31"/>
      <c r="S20" s="31"/>
      <c r="T20" s="31"/>
      <c r="U20" s="31"/>
      <c r="V20" s="31"/>
      <c r="W20" s="31"/>
      <c r="X20" s="31"/>
      <c r="Y20" s="31"/>
      <c r="Z20" s="31"/>
      <c r="AA20" s="31"/>
      <c r="AB20" s="31"/>
      <c r="AC20" s="31"/>
    </row>
    <row r="21" spans="1:29" s="203" customFormat="1" x14ac:dyDescent="0.25">
      <c r="A21" s="209" t="s">
        <v>253</v>
      </c>
      <c r="B21" s="338" t="s">
        <v>78</v>
      </c>
      <c r="C21" s="112"/>
      <c r="D21" s="201" t="s">
        <v>10</v>
      </c>
      <c r="E21" s="216" t="s">
        <v>0</v>
      </c>
      <c r="F21" s="117"/>
      <c r="G21" s="367"/>
      <c r="H21" s="193"/>
      <c r="I21" s="202" t="str">
        <f t="shared" si="2"/>
        <v>NA</v>
      </c>
      <c r="J21" s="116"/>
      <c r="K21" s="116">
        <v>1</v>
      </c>
      <c r="L21" s="31"/>
      <c r="M21" s="31"/>
      <c r="N21" s="31"/>
      <c r="O21" s="31"/>
      <c r="P21" s="31"/>
      <c r="Q21" s="31"/>
      <c r="R21" s="31"/>
      <c r="S21" s="31"/>
      <c r="T21" s="31"/>
      <c r="U21" s="31"/>
      <c r="V21" s="31"/>
      <c r="W21" s="31"/>
      <c r="X21" s="31"/>
      <c r="Y21" s="31"/>
      <c r="Z21" s="31"/>
      <c r="AA21" s="31"/>
      <c r="AB21" s="31"/>
      <c r="AC21" s="31"/>
    </row>
    <row r="22" spans="1:29" s="208" customFormat="1" x14ac:dyDescent="0.25">
      <c r="A22" s="209" t="s">
        <v>254</v>
      </c>
      <c r="B22" s="338" t="s">
        <v>28</v>
      </c>
      <c r="C22" s="112"/>
      <c r="D22" s="201" t="s">
        <v>10</v>
      </c>
      <c r="E22" s="216" t="s">
        <v>0</v>
      </c>
      <c r="F22" s="117"/>
      <c r="G22" s="153"/>
      <c r="H22" s="193"/>
      <c r="I22" s="202" t="str">
        <f t="shared" si="2"/>
        <v>NA</v>
      </c>
      <c r="J22" s="116"/>
      <c r="K22" s="116">
        <v>1</v>
      </c>
      <c r="L22" s="31"/>
      <c r="M22" s="31"/>
      <c r="N22" s="31"/>
      <c r="O22" s="31"/>
      <c r="P22" s="31"/>
      <c r="Q22" s="31"/>
      <c r="R22" s="31"/>
      <c r="S22" s="31"/>
      <c r="T22" s="31"/>
      <c r="U22" s="31"/>
      <c r="V22" s="31"/>
      <c r="W22" s="31"/>
      <c r="X22" s="31"/>
      <c r="Y22" s="31"/>
      <c r="Z22" s="31"/>
      <c r="AA22" s="31"/>
      <c r="AB22" s="31"/>
      <c r="AC22" s="207"/>
    </row>
    <row r="23" spans="1:29" ht="15.75" thickBot="1" x14ac:dyDescent="0.3">
      <c r="B23" s="342"/>
      <c r="C23" s="315"/>
      <c r="D23" s="219"/>
      <c r="E23" s="203"/>
      <c r="G23" s="219"/>
      <c r="I23" s="223"/>
      <c r="J23" s="224" t="e">
        <f>SUM($I18:$I22)/SUMIF($I18:$I22,"&lt;&gt;NA",$K18:$K22)</f>
        <v>#DIV/0!</v>
      </c>
      <c r="K23" s="225">
        <f>SUM(K19:K22)</f>
        <v>4</v>
      </c>
      <c r="L23" s="203"/>
      <c r="M23" s="31"/>
      <c r="N23" s="31"/>
      <c r="O23" s="31"/>
      <c r="P23" s="31"/>
      <c r="Q23" s="31"/>
      <c r="R23" s="31"/>
      <c r="S23" s="31"/>
      <c r="T23" s="31"/>
      <c r="U23" s="31"/>
      <c r="V23" s="31"/>
      <c r="W23" s="31"/>
      <c r="X23" s="31"/>
      <c r="Y23" s="31"/>
      <c r="Z23" s="31"/>
      <c r="AA23" s="31"/>
      <c r="AB23" s="31"/>
    </row>
    <row r="24" spans="1:29" ht="15.75" thickBot="1" x14ac:dyDescent="0.3">
      <c r="B24" s="342"/>
      <c r="C24" s="315"/>
      <c r="D24" s="219"/>
      <c r="E24" s="203"/>
      <c r="G24" s="219"/>
      <c r="I24" s="203"/>
    </row>
    <row r="25" spans="1:29" ht="45" x14ac:dyDescent="0.25">
      <c r="B25" s="342"/>
      <c r="C25" s="315"/>
      <c r="D25" s="219"/>
      <c r="E25" s="203"/>
      <c r="G25" s="219"/>
      <c r="H25" s="226"/>
      <c r="I25" s="227"/>
      <c r="J25" s="228" t="s">
        <v>354</v>
      </c>
      <c r="K25" s="229" t="s">
        <v>407</v>
      </c>
    </row>
    <row r="26" spans="1:29" ht="15.75" thickBot="1" x14ac:dyDescent="0.3">
      <c r="B26" s="342"/>
      <c r="C26" s="315"/>
      <c r="D26" s="219"/>
      <c r="E26" s="203"/>
      <c r="G26" s="219"/>
      <c r="H26" s="230" t="s">
        <v>101</v>
      </c>
      <c r="I26" s="231"/>
      <c r="J26" s="232" t="e">
        <f>(J23+J10+J16)/3</f>
        <v>#DIV/0!</v>
      </c>
      <c r="K26" s="233">
        <f>SUM(K10+K16+K23)</f>
        <v>15</v>
      </c>
    </row>
    <row r="27" spans="1:29" x14ac:dyDescent="0.25">
      <c r="B27" s="342"/>
      <c r="C27" s="315"/>
      <c r="D27" s="219"/>
      <c r="E27" s="203"/>
      <c r="G27" s="219"/>
    </row>
    <row r="28" spans="1:29" x14ac:dyDescent="0.25">
      <c r="B28" s="342"/>
      <c r="C28" s="315"/>
      <c r="D28" s="219"/>
      <c r="E28" s="203"/>
      <c r="G28" s="219"/>
    </row>
    <row r="29" spans="1:29" x14ac:dyDescent="0.25">
      <c r="B29" s="342"/>
      <c r="C29" s="315"/>
      <c r="D29" s="219"/>
      <c r="E29" s="203"/>
      <c r="G29" s="219"/>
    </row>
    <row r="30" spans="1:29" x14ac:dyDescent="0.25">
      <c r="B30" s="342"/>
      <c r="C30" s="315"/>
      <c r="D30" s="219"/>
      <c r="E30" s="203"/>
      <c r="G30" s="219"/>
    </row>
    <row r="31" spans="1:29" x14ac:dyDescent="0.25">
      <c r="B31" s="342"/>
      <c r="C31" s="315"/>
      <c r="D31" s="219"/>
      <c r="E31" s="203"/>
      <c r="G31" s="219"/>
    </row>
    <row r="32" spans="1:29" x14ac:dyDescent="0.25">
      <c r="B32" s="342"/>
      <c r="C32" s="315"/>
      <c r="D32" s="219"/>
      <c r="E32" s="203"/>
      <c r="G32" s="219"/>
    </row>
    <row r="33" spans="2:7" x14ac:dyDescent="0.25">
      <c r="B33" s="342"/>
      <c r="C33" s="315"/>
      <c r="D33" s="219"/>
      <c r="E33" s="203"/>
      <c r="G33" s="219"/>
    </row>
    <row r="34" spans="2:7" x14ac:dyDescent="0.25">
      <c r="B34" s="342"/>
      <c r="C34" s="315"/>
      <c r="D34" s="219"/>
      <c r="E34" s="203"/>
      <c r="G34" s="219"/>
    </row>
    <row r="35" spans="2:7" x14ac:dyDescent="0.25">
      <c r="B35" s="342"/>
      <c r="C35" s="315"/>
      <c r="D35" s="219"/>
      <c r="E35" s="203"/>
      <c r="G35" s="219"/>
    </row>
    <row r="36" spans="2:7" x14ac:dyDescent="0.25">
      <c r="B36" s="342"/>
      <c r="C36" s="315"/>
      <c r="D36" s="219"/>
      <c r="E36" s="203"/>
      <c r="G36" s="219"/>
    </row>
    <row r="37" spans="2:7" x14ac:dyDescent="0.25">
      <c r="B37" s="342"/>
      <c r="C37" s="315"/>
      <c r="D37" s="219"/>
      <c r="E37" s="203"/>
      <c r="G37" s="219"/>
    </row>
    <row r="38" spans="2:7" x14ac:dyDescent="0.25">
      <c r="B38" s="342"/>
      <c r="C38" s="315"/>
      <c r="D38" s="219"/>
      <c r="E38" s="203"/>
      <c r="G38" s="219"/>
    </row>
    <row r="39" spans="2:7" x14ac:dyDescent="0.25">
      <c r="B39" s="342"/>
      <c r="C39" s="315"/>
      <c r="D39" s="219"/>
      <c r="E39" s="203"/>
      <c r="G39" s="219"/>
    </row>
    <row r="40" spans="2:7" x14ac:dyDescent="0.25">
      <c r="B40" s="342"/>
      <c r="C40" s="315"/>
      <c r="D40" s="219"/>
      <c r="E40" s="203"/>
      <c r="G40" s="219"/>
    </row>
    <row r="41" spans="2:7" x14ac:dyDescent="0.25">
      <c r="B41" s="342"/>
      <c r="C41" s="315"/>
      <c r="D41" s="219"/>
      <c r="E41" s="203"/>
      <c r="G41" s="219"/>
    </row>
    <row r="42" spans="2:7" x14ac:dyDescent="0.25">
      <c r="B42" s="342"/>
      <c r="C42" s="315"/>
      <c r="D42" s="219"/>
      <c r="E42" s="203"/>
      <c r="G42" s="219"/>
    </row>
    <row r="43" spans="2:7" x14ac:dyDescent="0.25">
      <c r="B43" s="342"/>
      <c r="C43" s="315"/>
      <c r="D43" s="219"/>
      <c r="E43" s="203"/>
      <c r="G43" s="219"/>
    </row>
    <row r="44" spans="2:7" x14ac:dyDescent="0.25">
      <c r="B44" s="342"/>
      <c r="C44" s="315"/>
      <c r="D44" s="219"/>
      <c r="E44" s="203"/>
      <c r="G44" s="219"/>
    </row>
    <row r="45" spans="2:7" x14ac:dyDescent="0.25">
      <c r="B45" s="342"/>
      <c r="C45" s="315"/>
      <c r="D45" s="219"/>
      <c r="E45" s="203"/>
      <c r="G45" s="219"/>
    </row>
    <row r="46" spans="2:7" x14ac:dyDescent="0.25">
      <c r="B46" s="342"/>
      <c r="C46" s="315"/>
      <c r="D46" s="219"/>
      <c r="E46" s="203"/>
      <c r="G46" s="219"/>
    </row>
    <row r="47" spans="2:7" x14ac:dyDescent="0.25">
      <c r="B47" s="342"/>
      <c r="C47" s="315"/>
      <c r="D47" s="219"/>
      <c r="E47" s="203"/>
      <c r="G47" s="219"/>
    </row>
    <row r="48" spans="2:7" x14ac:dyDescent="0.25">
      <c r="B48" s="342"/>
      <c r="C48" s="315"/>
      <c r="D48" s="219"/>
      <c r="E48" s="203"/>
      <c r="G48" s="219"/>
    </row>
    <row r="49" spans="2:7" x14ac:dyDescent="0.25">
      <c r="B49" s="342"/>
      <c r="C49" s="315"/>
      <c r="D49" s="219"/>
      <c r="E49" s="203"/>
      <c r="G49" s="219"/>
    </row>
    <row r="50" spans="2:7" x14ac:dyDescent="0.25">
      <c r="B50" s="342"/>
      <c r="C50" s="315"/>
      <c r="D50" s="219"/>
      <c r="E50" s="203"/>
      <c r="G50" s="219"/>
    </row>
    <row r="51" spans="2:7" x14ac:dyDescent="0.25">
      <c r="B51" s="342"/>
      <c r="C51" s="315"/>
      <c r="D51" s="219"/>
      <c r="E51" s="203"/>
      <c r="G51" s="219"/>
    </row>
    <row r="52" spans="2:7" x14ac:dyDescent="0.25">
      <c r="B52" s="342"/>
      <c r="C52" s="315"/>
      <c r="D52" s="219"/>
      <c r="E52" s="203"/>
      <c r="G52" s="219"/>
    </row>
    <row r="53" spans="2:7" x14ac:dyDescent="0.25">
      <c r="B53" s="342"/>
      <c r="C53" s="315"/>
      <c r="D53" s="219"/>
      <c r="E53" s="203"/>
      <c r="G53" s="219"/>
    </row>
    <row r="54" spans="2:7" x14ac:dyDescent="0.25">
      <c r="B54" s="342"/>
      <c r="C54" s="315"/>
      <c r="D54" s="219"/>
      <c r="E54" s="203"/>
      <c r="G54" s="219"/>
    </row>
    <row r="55" spans="2:7" x14ac:dyDescent="0.25">
      <c r="B55" s="342"/>
      <c r="C55" s="315"/>
      <c r="D55" s="219"/>
      <c r="E55" s="203"/>
      <c r="G55" s="219"/>
    </row>
    <row r="56" spans="2:7" x14ac:dyDescent="0.25">
      <c r="B56" s="342"/>
      <c r="C56" s="315"/>
      <c r="D56" s="219"/>
      <c r="E56" s="203"/>
      <c r="G56" s="219"/>
    </row>
    <row r="57" spans="2:7" x14ac:dyDescent="0.25">
      <c r="B57" s="342"/>
      <c r="C57" s="315"/>
      <c r="D57" s="219"/>
      <c r="E57" s="203"/>
      <c r="G57" s="219"/>
    </row>
    <row r="58" spans="2:7" x14ac:dyDescent="0.25">
      <c r="B58" s="342"/>
      <c r="C58" s="315"/>
      <c r="D58" s="219"/>
      <c r="E58" s="203"/>
      <c r="G58" s="219"/>
    </row>
    <row r="59" spans="2:7" x14ac:dyDescent="0.25">
      <c r="B59" s="342"/>
      <c r="C59" s="315"/>
      <c r="D59" s="219"/>
      <c r="E59" s="203"/>
      <c r="G59" s="219"/>
    </row>
    <row r="60" spans="2:7" x14ac:dyDescent="0.25">
      <c r="B60" s="342"/>
      <c r="C60" s="315"/>
      <c r="D60" s="219"/>
      <c r="E60" s="203"/>
      <c r="G60" s="219"/>
    </row>
    <row r="61" spans="2:7" x14ac:dyDescent="0.25">
      <c r="B61" s="342"/>
      <c r="C61" s="315"/>
      <c r="D61" s="219"/>
      <c r="E61" s="203"/>
      <c r="G61" s="219"/>
    </row>
    <row r="62" spans="2:7" x14ac:dyDescent="0.25">
      <c r="B62" s="342"/>
      <c r="C62" s="315"/>
      <c r="D62" s="219"/>
      <c r="E62" s="203"/>
      <c r="G62" s="219"/>
    </row>
    <row r="63" spans="2:7" x14ac:dyDescent="0.25">
      <c r="B63" s="342"/>
      <c r="C63" s="315"/>
      <c r="D63" s="219"/>
      <c r="E63" s="203"/>
      <c r="G63" s="219"/>
    </row>
    <row r="64" spans="2:7" x14ac:dyDescent="0.25">
      <c r="B64" s="342"/>
      <c r="C64" s="315"/>
      <c r="D64" s="219"/>
      <c r="E64" s="203"/>
      <c r="G64" s="219"/>
    </row>
    <row r="65" spans="2:7" x14ac:dyDescent="0.25">
      <c r="B65" s="342"/>
      <c r="C65" s="315"/>
      <c r="D65" s="219"/>
      <c r="E65" s="203"/>
      <c r="G65" s="219"/>
    </row>
    <row r="66" spans="2:7" x14ac:dyDescent="0.25">
      <c r="B66" s="342"/>
      <c r="C66" s="315"/>
      <c r="D66" s="219"/>
      <c r="E66" s="203"/>
      <c r="G66" s="219"/>
    </row>
    <row r="67" spans="2:7" x14ac:dyDescent="0.25">
      <c r="B67" s="342"/>
      <c r="C67" s="315"/>
      <c r="D67" s="219"/>
      <c r="E67" s="203"/>
      <c r="G67" s="219"/>
    </row>
    <row r="68" spans="2:7" x14ac:dyDescent="0.25">
      <c r="B68" s="342"/>
      <c r="C68" s="315"/>
      <c r="D68" s="219"/>
      <c r="E68" s="203"/>
      <c r="G68" s="219"/>
    </row>
    <row r="69" spans="2:7" x14ac:dyDescent="0.25">
      <c r="B69" s="342"/>
      <c r="C69" s="315"/>
      <c r="D69" s="219"/>
      <c r="E69" s="203"/>
      <c r="G69" s="219"/>
    </row>
    <row r="70" spans="2:7" x14ac:dyDescent="0.25">
      <c r="B70" s="342"/>
      <c r="C70" s="315"/>
      <c r="D70" s="219"/>
      <c r="E70" s="203"/>
      <c r="G70" s="219"/>
    </row>
    <row r="71" spans="2:7" x14ac:dyDescent="0.25">
      <c r="B71" s="342"/>
      <c r="C71" s="315"/>
      <c r="D71" s="219"/>
      <c r="E71" s="203"/>
      <c r="G71" s="219"/>
    </row>
    <row r="72" spans="2:7" x14ac:dyDescent="0.25">
      <c r="B72" s="342"/>
      <c r="C72" s="315"/>
      <c r="D72" s="219"/>
      <c r="E72" s="203"/>
      <c r="G72" s="219"/>
    </row>
    <row r="73" spans="2:7" x14ac:dyDescent="0.25">
      <c r="B73" s="342"/>
      <c r="C73" s="315"/>
      <c r="D73" s="219"/>
      <c r="E73" s="203"/>
      <c r="G73" s="219"/>
    </row>
    <row r="74" spans="2:7" x14ac:dyDescent="0.25">
      <c r="B74" s="342"/>
      <c r="C74" s="315"/>
      <c r="D74" s="219"/>
      <c r="E74" s="203"/>
      <c r="G74" s="219"/>
    </row>
    <row r="75" spans="2:7" x14ac:dyDescent="0.25">
      <c r="B75" s="342"/>
      <c r="C75" s="315"/>
      <c r="D75" s="219"/>
      <c r="E75" s="203"/>
      <c r="G75" s="219"/>
    </row>
    <row r="76" spans="2:7" x14ac:dyDescent="0.25">
      <c r="B76" s="342"/>
      <c r="C76" s="315"/>
      <c r="D76" s="219"/>
      <c r="E76" s="203"/>
      <c r="G76" s="219"/>
    </row>
    <row r="77" spans="2:7" x14ac:dyDescent="0.25">
      <c r="B77" s="342"/>
      <c r="C77" s="315"/>
      <c r="D77" s="219"/>
      <c r="E77" s="203"/>
      <c r="G77" s="219"/>
    </row>
    <row r="78" spans="2:7" x14ac:dyDescent="0.25">
      <c r="B78" s="342"/>
      <c r="C78" s="315"/>
      <c r="D78" s="219"/>
      <c r="E78" s="203"/>
      <c r="G78" s="219"/>
    </row>
    <row r="79" spans="2:7" x14ac:dyDescent="0.25">
      <c r="B79" s="342"/>
      <c r="C79" s="315"/>
      <c r="D79" s="219"/>
      <c r="E79" s="203"/>
      <c r="G79" s="219"/>
    </row>
    <row r="80" spans="2:7" x14ac:dyDescent="0.25">
      <c r="B80" s="342"/>
      <c r="C80" s="315"/>
      <c r="D80" s="219"/>
      <c r="E80" s="203"/>
      <c r="G80" s="219"/>
    </row>
    <row r="81" spans="2:7" x14ac:dyDescent="0.25">
      <c r="B81" s="342"/>
      <c r="C81" s="315"/>
      <c r="D81" s="219"/>
      <c r="E81" s="203"/>
      <c r="G81" s="219"/>
    </row>
    <row r="82" spans="2:7" x14ac:dyDescent="0.25">
      <c r="B82" s="342"/>
      <c r="C82" s="315"/>
      <c r="D82" s="219"/>
      <c r="E82" s="203"/>
      <c r="G82" s="219"/>
    </row>
    <row r="83" spans="2:7" x14ac:dyDescent="0.25">
      <c r="B83" s="342"/>
      <c r="C83" s="315"/>
      <c r="D83" s="219"/>
      <c r="E83" s="203"/>
      <c r="G83" s="219"/>
    </row>
    <row r="84" spans="2:7" x14ac:dyDescent="0.25">
      <c r="B84" s="342"/>
      <c r="C84" s="315"/>
      <c r="D84" s="219"/>
      <c r="E84" s="203"/>
      <c r="G84" s="219"/>
    </row>
    <row r="85" spans="2:7" x14ac:dyDescent="0.25">
      <c r="B85" s="342"/>
      <c r="C85" s="315"/>
      <c r="D85" s="219"/>
      <c r="E85" s="203"/>
      <c r="G85" s="219"/>
    </row>
    <row r="86" spans="2:7" x14ac:dyDescent="0.25">
      <c r="B86" s="342"/>
      <c r="C86" s="315"/>
      <c r="D86" s="219"/>
      <c r="E86" s="203"/>
      <c r="G86" s="219"/>
    </row>
    <row r="87" spans="2:7" x14ac:dyDescent="0.25">
      <c r="B87" s="342"/>
      <c r="C87" s="315"/>
      <c r="D87" s="219"/>
      <c r="E87" s="203"/>
      <c r="G87" s="219"/>
    </row>
    <row r="88" spans="2:7" x14ac:dyDescent="0.25">
      <c r="B88" s="342"/>
      <c r="C88" s="315"/>
      <c r="D88" s="219"/>
      <c r="E88" s="203"/>
      <c r="G88" s="219"/>
    </row>
    <row r="89" spans="2:7" x14ac:dyDescent="0.25">
      <c r="B89" s="342"/>
      <c r="C89" s="315"/>
      <c r="D89" s="219"/>
      <c r="E89" s="203"/>
      <c r="G89" s="219"/>
    </row>
    <row r="90" spans="2:7" x14ac:dyDescent="0.25">
      <c r="B90" s="342"/>
      <c r="C90" s="315"/>
      <c r="D90" s="219"/>
      <c r="E90" s="203"/>
      <c r="G90" s="219"/>
    </row>
    <row r="91" spans="2:7" x14ac:dyDescent="0.25">
      <c r="B91" s="342"/>
      <c r="C91" s="315"/>
      <c r="D91" s="219"/>
      <c r="E91" s="203"/>
      <c r="G91" s="219"/>
    </row>
    <row r="92" spans="2:7" x14ac:dyDescent="0.25">
      <c r="B92" s="342"/>
      <c r="C92" s="315"/>
      <c r="D92" s="219"/>
      <c r="E92" s="203"/>
      <c r="G92" s="219"/>
    </row>
    <row r="93" spans="2:7" x14ac:dyDescent="0.25">
      <c r="B93" s="342"/>
      <c r="C93" s="315"/>
      <c r="D93" s="219"/>
      <c r="E93" s="203"/>
      <c r="G93" s="219"/>
    </row>
    <row r="94" spans="2:7" x14ac:dyDescent="0.25">
      <c r="B94" s="342"/>
      <c r="C94" s="315"/>
      <c r="D94" s="219"/>
      <c r="E94" s="203"/>
      <c r="G94" s="219"/>
    </row>
    <row r="95" spans="2:7" x14ac:dyDescent="0.25">
      <c r="B95" s="342"/>
      <c r="C95" s="315"/>
      <c r="D95" s="219"/>
      <c r="E95" s="203"/>
      <c r="G95" s="219"/>
    </row>
    <row r="96" spans="2:7" x14ac:dyDescent="0.25">
      <c r="B96" s="342"/>
      <c r="C96" s="315"/>
      <c r="D96" s="219"/>
      <c r="E96" s="203"/>
      <c r="G96" s="219"/>
    </row>
    <row r="97" spans="2:7" x14ac:dyDescent="0.25">
      <c r="B97" s="342"/>
      <c r="C97" s="315"/>
      <c r="D97" s="219"/>
      <c r="E97" s="203"/>
      <c r="G97" s="219"/>
    </row>
    <row r="98" spans="2:7" x14ac:dyDescent="0.25">
      <c r="B98" s="342"/>
      <c r="C98" s="315"/>
      <c r="D98" s="219"/>
      <c r="E98" s="203"/>
      <c r="G98" s="219"/>
    </row>
    <row r="99" spans="2:7" x14ac:dyDescent="0.25">
      <c r="B99" s="342"/>
      <c r="C99" s="315"/>
      <c r="D99" s="219"/>
      <c r="E99" s="203"/>
      <c r="G99" s="219"/>
    </row>
    <row r="100" spans="2:7" x14ac:dyDescent="0.25">
      <c r="B100" s="342"/>
      <c r="C100" s="315"/>
      <c r="D100" s="219"/>
      <c r="E100" s="203"/>
      <c r="G100" s="219"/>
    </row>
    <row r="101" spans="2:7" x14ac:dyDescent="0.25">
      <c r="B101" s="342"/>
      <c r="C101" s="315"/>
      <c r="D101" s="219"/>
      <c r="E101" s="203"/>
      <c r="G101" s="219"/>
    </row>
    <row r="102" spans="2:7" x14ac:dyDescent="0.25">
      <c r="B102" s="342"/>
      <c r="C102" s="315"/>
      <c r="D102" s="219"/>
      <c r="E102" s="203"/>
      <c r="G102" s="219"/>
    </row>
    <row r="103" spans="2:7" x14ac:dyDescent="0.25">
      <c r="B103" s="342"/>
      <c r="C103" s="315"/>
      <c r="D103" s="219"/>
      <c r="E103" s="203"/>
      <c r="G103" s="219"/>
    </row>
    <row r="104" spans="2:7" x14ac:dyDescent="0.25">
      <c r="B104" s="342"/>
      <c r="C104" s="315"/>
      <c r="D104" s="219"/>
      <c r="E104" s="203"/>
      <c r="G104" s="219"/>
    </row>
    <row r="105" spans="2:7" x14ac:dyDescent="0.25">
      <c r="B105" s="342"/>
      <c r="C105" s="315"/>
      <c r="D105" s="219"/>
      <c r="E105" s="203"/>
      <c r="G105" s="219"/>
    </row>
    <row r="106" spans="2:7" x14ac:dyDescent="0.25">
      <c r="B106" s="342"/>
      <c r="C106" s="315"/>
      <c r="D106" s="219"/>
      <c r="E106" s="203"/>
      <c r="G106" s="219"/>
    </row>
    <row r="107" spans="2:7" x14ac:dyDescent="0.25">
      <c r="B107" s="342"/>
      <c r="C107" s="315"/>
      <c r="D107" s="219"/>
      <c r="E107" s="203"/>
      <c r="G107" s="219"/>
    </row>
    <row r="108" spans="2:7" x14ac:dyDescent="0.25">
      <c r="B108" s="342"/>
      <c r="C108" s="315"/>
      <c r="D108" s="219"/>
      <c r="E108" s="203"/>
      <c r="G108" s="219"/>
    </row>
    <row r="109" spans="2:7" x14ac:dyDescent="0.25">
      <c r="B109" s="342"/>
      <c r="C109" s="315"/>
      <c r="D109" s="219"/>
      <c r="E109" s="203"/>
      <c r="G109" s="219"/>
    </row>
    <row r="110" spans="2:7" x14ac:dyDescent="0.25">
      <c r="B110" s="342"/>
      <c r="C110" s="315"/>
      <c r="D110" s="219"/>
      <c r="E110" s="203"/>
      <c r="G110" s="219"/>
    </row>
    <row r="111" spans="2:7" x14ac:dyDescent="0.25">
      <c r="B111" s="342"/>
      <c r="C111" s="315"/>
      <c r="D111" s="219"/>
      <c r="E111" s="203"/>
      <c r="G111" s="219"/>
    </row>
    <row r="112" spans="2:7" x14ac:dyDescent="0.25">
      <c r="B112" s="342"/>
      <c r="C112" s="315"/>
      <c r="D112" s="219"/>
      <c r="E112" s="203"/>
      <c r="G112" s="219"/>
    </row>
    <row r="113" spans="2:7" x14ac:dyDescent="0.25">
      <c r="B113" s="342"/>
      <c r="C113" s="315"/>
      <c r="D113" s="219"/>
      <c r="E113" s="203"/>
      <c r="G113" s="219"/>
    </row>
    <row r="114" spans="2:7" x14ac:dyDescent="0.25">
      <c r="B114" s="342"/>
      <c r="C114" s="315"/>
      <c r="D114" s="219"/>
      <c r="E114" s="203"/>
      <c r="G114" s="219"/>
    </row>
    <row r="115" spans="2:7" x14ac:dyDescent="0.25">
      <c r="B115" s="342"/>
      <c r="C115" s="315"/>
      <c r="D115" s="219"/>
      <c r="E115" s="203"/>
      <c r="G115" s="219"/>
    </row>
    <row r="116" spans="2:7" x14ac:dyDescent="0.25">
      <c r="B116" s="342"/>
      <c r="C116" s="315"/>
      <c r="D116" s="219"/>
      <c r="E116" s="203"/>
      <c r="G116" s="219"/>
    </row>
    <row r="117" spans="2:7" x14ac:dyDescent="0.25">
      <c r="B117" s="342"/>
      <c r="C117" s="315"/>
      <c r="D117" s="219"/>
      <c r="E117" s="203"/>
      <c r="G117" s="219"/>
    </row>
    <row r="118" spans="2:7" x14ac:dyDescent="0.25">
      <c r="B118" s="342"/>
      <c r="C118" s="315"/>
      <c r="D118" s="219"/>
      <c r="E118" s="203"/>
      <c r="G118" s="219"/>
    </row>
    <row r="119" spans="2:7" x14ac:dyDescent="0.25">
      <c r="B119" s="342"/>
      <c r="C119" s="315"/>
      <c r="D119" s="219"/>
      <c r="E119" s="203"/>
      <c r="G119" s="219"/>
    </row>
    <row r="120" spans="2:7" x14ac:dyDescent="0.25">
      <c r="B120" s="342"/>
      <c r="C120" s="315"/>
      <c r="D120" s="219"/>
      <c r="E120" s="203"/>
      <c r="G120" s="219"/>
    </row>
    <row r="121" spans="2:7" x14ac:dyDescent="0.25">
      <c r="B121" s="342"/>
      <c r="C121" s="315"/>
      <c r="D121" s="219"/>
      <c r="E121" s="203"/>
      <c r="G121" s="219"/>
    </row>
    <row r="122" spans="2:7" x14ac:dyDescent="0.25">
      <c r="B122" s="342"/>
      <c r="C122" s="315"/>
      <c r="D122" s="219"/>
      <c r="E122" s="203"/>
      <c r="G122" s="219"/>
    </row>
    <row r="123" spans="2:7" x14ac:dyDescent="0.25">
      <c r="B123" s="342"/>
      <c r="C123" s="315"/>
      <c r="D123" s="219"/>
      <c r="E123" s="203"/>
      <c r="G123" s="219"/>
    </row>
    <row r="124" spans="2:7" x14ac:dyDescent="0.25">
      <c r="B124" s="342"/>
      <c r="C124" s="315"/>
      <c r="D124" s="219"/>
      <c r="E124" s="203"/>
      <c r="G124" s="219"/>
    </row>
    <row r="125" spans="2:7" x14ac:dyDescent="0.25">
      <c r="B125" s="342"/>
      <c r="C125" s="315"/>
      <c r="D125" s="219"/>
      <c r="E125" s="203"/>
      <c r="G125" s="219"/>
    </row>
    <row r="126" spans="2:7" x14ac:dyDescent="0.25">
      <c r="B126" s="342"/>
      <c r="C126" s="315"/>
      <c r="D126" s="219"/>
      <c r="E126" s="203"/>
      <c r="G126" s="219"/>
    </row>
    <row r="127" spans="2:7" x14ac:dyDescent="0.25">
      <c r="B127" s="342"/>
      <c r="C127" s="315"/>
      <c r="D127" s="219"/>
      <c r="E127" s="203"/>
      <c r="G127" s="219"/>
    </row>
    <row r="128" spans="2:7" x14ac:dyDescent="0.25">
      <c r="B128" s="342"/>
      <c r="C128" s="315"/>
      <c r="D128" s="219"/>
      <c r="E128" s="203"/>
      <c r="G128" s="219"/>
    </row>
    <row r="129" spans="2:7" x14ac:dyDescent="0.25">
      <c r="B129" s="342"/>
      <c r="C129" s="315"/>
      <c r="D129" s="219"/>
      <c r="E129" s="203"/>
      <c r="G129" s="219"/>
    </row>
    <row r="130" spans="2:7" x14ac:dyDescent="0.25">
      <c r="B130" s="342"/>
      <c r="C130" s="315"/>
      <c r="D130" s="219"/>
      <c r="E130" s="203"/>
      <c r="G130" s="219"/>
    </row>
    <row r="131" spans="2:7" x14ac:dyDescent="0.25">
      <c r="B131" s="342"/>
      <c r="C131" s="315"/>
      <c r="D131" s="219"/>
      <c r="E131" s="203"/>
      <c r="G131" s="219"/>
    </row>
    <row r="132" spans="2:7" x14ac:dyDescent="0.25">
      <c r="B132" s="342"/>
      <c r="C132" s="315"/>
      <c r="D132" s="219"/>
      <c r="E132" s="203"/>
      <c r="G132" s="219"/>
    </row>
    <row r="133" spans="2:7" x14ac:dyDescent="0.25">
      <c r="B133" s="342"/>
      <c r="C133" s="315"/>
      <c r="D133" s="219"/>
      <c r="E133" s="203"/>
      <c r="G133" s="219"/>
    </row>
    <row r="134" spans="2:7" x14ac:dyDescent="0.25">
      <c r="B134" s="342"/>
      <c r="C134" s="315"/>
      <c r="D134" s="219"/>
      <c r="E134" s="203"/>
      <c r="G134" s="219"/>
    </row>
    <row r="135" spans="2:7" x14ac:dyDescent="0.25">
      <c r="B135" s="342"/>
      <c r="C135" s="315"/>
      <c r="D135" s="219"/>
      <c r="E135" s="203"/>
      <c r="G135" s="219"/>
    </row>
    <row r="136" spans="2:7" x14ac:dyDescent="0.25">
      <c r="B136" s="342"/>
      <c r="C136" s="315"/>
      <c r="D136" s="219"/>
      <c r="E136" s="203"/>
      <c r="G136" s="219"/>
    </row>
    <row r="137" spans="2:7" x14ac:dyDescent="0.25">
      <c r="B137" s="342"/>
      <c r="C137" s="315"/>
      <c r="D137" s="219"/>
      <c r="E137" s="203"/>
      <c r="G137" s="219"/>
    </row>
    <row r="138" spans="2:7" x14ac:dyDescent="0.25">
      <c r="B138" s="342"/>
      <c r="C138" s="315"/>
      <c r="D138" s="219"/>
      <c r="E138" s="203"/>
      <c r="G138" s="219"/>
    </row>
    <row r="139" spans="2:7" x14ac:dyDescent="0.25">
      <c r="B139" s="342"/>
      <c r="C139" s="315"/>
      <c r="D139" s="219"/>
      <c r="E139" s="203"/>
      <c r="G139" s="219"/>
    </row>
    <row r="140" spans="2:7" x14ac:dyDescent="0.25">
      <c r="B140" s="342"/>
      <c r="C140" s="315"/>
      <c r="D140" s="219"/>
      <c r="E140" s="203"/>
      <c r="G140" s="219"/>
    </row>
    <row r="141" spans="2:7" x14ac:dyDescent="0.25">
      <c r="B141" s="342"/>
      <c r="C141" s="315"/>
      <c r="D141" s="219"/>
      <c r="E141" s="203"/>
      <c r="G141" s="219"/>
    </row>
    <row r="142" spans="2:7" x14ac:dyDescent="0.25">
      <c r="B142" s="342"/>
      <c r="C142" s="315"/>
      <c r="D142" s="219"/>
      <c r="E142" s="203"/>
      <c r="G142" s="219"/>
    </row>
    <row r="143" spans="2:7" x14ac:dyDescent="0.25">
      <c r="B143" s="342"/>
      <c r="C143" s="315"/>
      <c r="D143" s="219"/>
      <c r="E143" s="203"/>
      <c r="G143" s="219"/>
    </row>
    <row r="144" spans="2:7" x14ac:dyDescent="0.25">
      <c r="B144" s="342"/>
      <c r="C144" s="315"/>
      <c r="D144" s="219"/>
      <c r="E144" s="203"/>
      <c r="G144" s="219"/>
    </row>
    <row r="145" spans="2:7" x14ac:dyDescent="0.25">
      <c r="B145" s="342"/>
      <c r="C145" s="315"/>
      <c r="D145" s="219"/>
      <c r="E145" s="203"/>
      <c r="G145" s="219"/>
    </row>
    <row r="146" spans="2:7" x14ac:dyDescent="0.25">
      <c r="B146" s="342"/>
      <c r="C146" s="315"/>
      <c r="D146" s="219"/>
      <c r="E146" s="203"/>
      <c r="G146" s="219"/>
    </row>
    <row r="147" spans="2:7" x14ac:dyDescent="0.25">
      <c r="B147" s="342"/>
      <c r="C147" s="315"/>
      <c r="D147" s="219"/>
      <c r="E147" s="203"/>
      <c r="G147" s="219"/>
    </row>
    <row r="148" spans="2:7" x14ac:dyDescent="0.25">
      <c r="B148" s="342"/>
      <c r="C148" s="315"/>
      <c r="D148" s="219"/>
      <c r="E148" s="203"/>
      <c r="G148" s="219"/>
    </row>
    <row r="149" spans="2:7" x14ac:dyDescent="0.25">
      <c r="B149" s="342"/>
      <c r="C149" s="315"/>
      <c r="D149" s="219"/>
      <c r="E149" s="203"/>
      <c r="G149" s="219"/>
    </row>
    <row r="150" spans="2:7" x14ac:dyDescent="0.25">
      <c r="B150" s="342"/>
      <c r="C150" s="315"/>
      <c r="D150" s="219"/>
      <c r="E150" s="203"/>
      <c r="G150" s="219"/>
    </row>
    <row r="151" spans="2:7" x14ac:dyDescent="0.25">
      <c r="B151" s="342"/>
      <c r="C151" s="315"/>
      <c r="D151" s="219"/>
      <c r="E151" s="203"/>
      <c r="G151" s="219"/>
    </row>
    <row r="152" spans="2:7" x14ac:dyDescent="0.25">
      <c r="B152" s="342"/>
      <c r="C152" s="315"/>
      <c r="D152" s="219"/>
      <c r="E152" s="203"/>
      <c r="G152" s="219"/>
    </row>
    <row r="153" spans="2:7" x14ac:dyDescent="0.25">
      <c r="B153" s="342"/>
      <c r="C153" s="315"/>
      <c r="D153" s="219"/>
      <c r="E153" s="203"/>
      <c r="G153" s="219"/>
    </row>
    <row r="154" spans="2:7" x14ac:dyDescent="0.25">
      <c r="B154" s="342"/>
      <c r="C154" s="315"/>
      <c r="D154" s="219"/>
      <c r="E154" s="203"/>
      <c r="G154" s="219"/>
    </row>
    <row r="155" spans="2:7" x14ac:dyDescent="0.25">
      <c r="B155" s="342"/>
      <c r="C155" s="315"/>
      <c r="D155" s="219"/>
      <c r="E155" s="203"/>
      <c r="G155" s="219"/>
    </row>
    <row r="156" spans="2:7" x14ac:dyDescent="0.25">
      <c r="B156" s="342"/>
      <c r="C156" s="315"/>
      <c r="D156" s="219"/>
      <c r="E156" s="203"/>
      <c r="G156" s="219"/>
    </row>
    <row r="157" spans="2:7" x14ac:dyDescent="0.25">
      <c r="B157" s="342"/>
      <c r="C157" s="315"/>
      <c r="D157" s="219"/>
      <c r="E157" s="203"/>
      <c r="G157" s="219"/>
    </row>
    <row r="158" spans="2:7" x14ac:dyDescent="0.25">
      <c r="B158" s="342"/>
      <c r="C158" s="315"/>
      <c r="D158" s="219"/>
      <c r="E158" s="203"/>
      <c r="G158" s="219"/>
    </row>
    <row r="159" spans="2:7" x14ac:dyDescent="0.25">
      <c r="B159" s="342"/>
      <c r="C159" s="315"/>
      <c r="D159" s="219"/>
      <c r="E159" s="203"/>
      <c r="G159" s="219"/>
    </row>
    <row r="160" spans="2:7" x14ac:dyDescent="0.25">
      <c r="B160" s="342"/>
      <c r="C160" s="315"/>
      <c r="D160" s="219"/>
      <c r="E160" s="203"/>
      <c r="G160" s="219"/>
    </row>
    <row r="161" spans="2:7" x14ac:dyDescent="0.25">
      <c r="B161" s="342"/>
      <c r="C161" s="315"/>
      <c r="D161" s="219"/>
      <c r="E161" s="203"/>
      <c r="G161" s="219"/>
    </row>
    <row r="162" spans="2:7" x14ac:dyDescent="0.25">
      <c r="B162" s="342"/>
      <c r="C162" s="315"/>
      <c r="D162" s="219"/>
      <c r="E162" s="203"/>
      <c r="G162" s="219"/>
    </row>
    <row r="163" spans="2:7" x14ac:dyDescent="0.25">
      <c r="B163" s="342"/>
      <c r="C163" s="315"/>
      <c r="D163" s="219"/>
      <c r="E163" s="203"/>
      <c r="G163" s="219"/>
    </row>
    <row r="164" spans="2:7" x14ac:dyDescent="0.25">
      <c r="B164" s="342"/>
      <c r="C164" s="315"/>
      <c r="D164" s="219"/>
      <c r="E164" s="203"/>
      <c r="G164" s="219"/>
    </row>
    <row r="165" spans="2:7" x14ac:dyDescent="0.25">
      <c r="B165" s="342"/>
      <c r="C165" s="315"/>
      <c r="D165" s="219"/>
      <c r="E165" s="203"/>
      <c r="G165" s="219"/>
    </row>
    <row r="166" spans="2:7" x14ac:dyDescent="0.25">
      <c r="B166" s="342"/>
      <c r="C166" s="315"/>
      <c r="D166" s="219"/>
      <c r="E166" s="203"/>
      <c r="G166" s="219"/>
    </row>
    <row r="167" spans="2:7" x14ac:dyDescent="0.25">
      <c r="B167" s="342"/>
      <c r="C167" s="315"/>
      <c r="D167" s="219"/>
      <c r="E167" s="203"/>
      <c r="G167" s="219"/>
    </row>
    <row r="168" spans="2:7" x14ac:dyDescent="0.25">
      <c r="B168" s="342"/>
      <c r="C168" s="315"/>
      <c r="D168" s="219"/>
      <c r="E168" s="203"/>
      <c r="G168" s="219"/>
    </row>
    <row r="169" spans="2:7" x14ac:dyDescent="0.25">
      <c r="B169" s="342"/>
      <c r="C169" s="315"/>
      <c r="D169" s="219"/>
      <c r="E169" s="203"/>
      <c r="G169" s="219"/>
    </row>
    <row r="170" spans="2:7" x14ac:dyDescent="0.25">
      <c r="B170" s="342"/>
      <c r="C170" s="315"/>
      <c r="D170" s="219"/>
      <c r="E170" s="203"/>
      <c r="G170" s="219"/>
    </row>
    <row r="171" spans="2:7" x14ac:dyDescent="0.25">
      <c r="B171" s="342"/>
      <c r="C171" s="315"/>
      <c r="D171" s="219"/>
      <c r="E171" s="203"/>
      <c r="G171" s="219"/>
    </row>
    <row r="172" spans="2:7" x14ac:dyDescent="0.25">
      <c r="B172" s="342"/>
      <c r="C172" s="315"/>
      <c r="D172" s="219"/>
      <c r="E172" s="203"/>
      <c r="G172" s="219"/>
    </row>
    <row r="173" spans="2:7" x14ac:dyDescent="0.25">
      <c r="B173" s="342"/>
      <c r="C173" s="315"/>
      <c r="D173" s="219"/>
      <c r="E173" s="203"/>
      <c r="G173" s="219"/>
    </row>
    <row r="174" spans="2:7" x14ac:dyDescent="0.25">
      <c r="B174" s="342"/>
      <c r="C174" s="315"/>
      <c r="D174" s="219"/>
      <c r="E174" s="203"/>
      <c r="G174" s="219"/>
    </row>
    <row r="175" spans="2:7" x14ac:dyDescent="0.25">
      <c r="B175" s="342"/>
      <c r="C175" s="315"/>
      <c r="D175" s="219"/>
      <c r="E175" s="203"/>
      <c r="G175" s="219"/>
    </row>
    <row r="176" spans="2:7" x14ac:dyDescent="0.25">
      <c r="B176" s="342"/>
      <c r="C176" s="315"/>
      <c r="D176" s="219"/>
      <c r="E176" s="203"/>
      <c r="G176" s="219"/>
    </row>
    <row r="177" spans="2:7" x14ac:dyDescent="0.25">
      <c r="B177" s="342"/>
      <c r="C177" s="315"/>
      <c r="D177" s="219"/>
      <c r="E177" s="203"/>
      <c r="G177" s="219"/>
    </row>
    <row r="178" spans="2:7" x14ac:dyDescent="0.25">
      <c r="B178" s="342"/>
      <c r="C178" s="315"/>
      <c r="D178" s="219"/>
      <c r="E178" s="203"/>
      <c r="G178" s="219"/>
    </row>
    <row r="179" spans="2:7" x14ac:dyDescent="0.25">
      <c r="B179" s="342"/>
      <c r="C179" s="315"/>
      <c r="D179" s="219"/>
      <c r="E179" s="203"/>
      <c r="G179" s="219"/>
    </row>
    <row r="180" spans="2:7" x14ac:dyDescent="0.25">
      <c r="B180" s="342"/>
      <c r="C180" s="315"/>
      <c r="D180" s="219"/>
      <c r="E180" s="203"/>
      <c r="G180" s="219"/>
    </row>
    <row r="181" spans="2:7" x14ac:dyDescent="0.25">
      <c r="B181" s="342"/>
      <c r="C181" s="315"/>
      <c r="D181" s="219"/>
      <c r="E181" s="203"/>
      <c r="G181" s="219"/>
    </row>
    <row r="182" spans="2:7" x14ac:dyDescent="0.25">
      <c r="B182" s="342"/>
      <c r="C182" s="315"/>
      <c r="D182" s="219"/>
      <c r="E182" s="203"/>
      <c r="G182" s="219"/>
    </row>
    <row r="183" spans="2:7" x14ac:dyDescent="0.25">
      <c r="B183" s="342"/>
      <c r="C183" s="315"/>
      <c r="D183" s="219"/>
      <c r="E183" s="203"/>
      <c r="G183" s="219"/>
    </row>
    <row r="184" spans="2:7" x14ac:dyDescent="0.25">
      <c r="B184" s="342"/>
      <c r="C184" s="315"/>
      <c r="D184" s="219"/>
      <c r="E184" s="203"/>
      <c r="G184" s="219"/>
    </row>
    <row r="185" spans="2:7" x14ac:dyDescent="0.25">
      <c r="B185" s="342"/>
      <c r="C185" s="315"/>
      <c r="D185" s="219"/>
      <c r="E185" s="203"/>
      <c r="G185" s="219"/>
    </row>
    <row r="186" spans="2:7" x14ac:dyDescent="0.25">
      <c r="B186" s="342"/>
      <c r="C186" s="315"/>
      <c r="D186" s="219"/>
      <c r="E186" s="203"/>
      <c r="G186" s="219"/>
    </row>
    <row r="187" spans="2:7" x14ac:dyDescent="0.25">
      <c r="B187" s="342"/>
      <c r="C187" s="315"/>
      <c r="D187" s="219"/>
      <c r="E187" s="203"/>
      <c r="G187" s="219"/>
    </row>
    <row r="188" spans="2:7" x14ac:dyDescent="0.25">
      <c r="B188" s="342"/>
      <c r="C188" s="315"/>
      <c r="D188" s="219"/>
      <c r="E188" s="203"/>
      <c r="G188" s="219"/>
    </row>
    <row r="189" spans="2:7" x14ac:dyDescent="0.25">
      <c r="B189" s="342"/>
      <c r="C189" s="315"/>
      <c r="D189" s="219"/>
      <c r="E189" s="203"/>
      <c r="G189" s="219"/>
    </row>
    <row r="190" spans="2:7" x14ac:dyDescent="0.25">
      <c r="B190" s="342"/>
      <c r="C190" s="315"/>
      <c r="D190" s="219"/>
      <c r="E190" s="203"/>
      <c r="G190" s="219"/>
    </row>
    <row r="191" spans="2:7" x14ac:dyDescent="0.25">
      <c r="B191" s="342"/>
      <c r="C191" s="315"/>
      <c r="D191" s="219"/>
      <c r="E191" s="203"/>
      <c r="G191" s="219"/>
    </row>
    <row r="192" spans="2:7" x14ac:dyDescent="0.25">
      <c r="B192" s="342"/>
      <c r="C192" s="315"/>
      <c r="D192" s="219"/>
      <c r="E192" s="203"/>
      <c r="G192" s="219"/>
    </row>
    <row r="193" spans="2:7" x14ac:dyDescent="0.25">
      <c r="B193" s="342"/>
      <c r="C193" s="315"/>
      <c r="D193" s="219"/>
      <c r="E193" s="203"/>
      <c r="G193" s="219"/>
    </row>
    <row r="194" spans="2:7" x14ac:dyDescent="0.25">
      <c r="B194" s="342"/>
      <c r="C194" s="315"/>
      <c r="D194" s="219"/>
      <c r="E194" s="203"/>
      <c r="G194" s="219"/>
    </row>
    <row r="195" spans="2:7" x14ac:dyDescent="0.25">
      <c r="B195" s="342"/>
      <c r="C195" s="315"/>
      <c r="D195" s="219"/>
      <c r="E195" s="203"/>
      <c r="G195" s="219"/>
    </row>
    <row r="196" spans="2:7" x14ac:dyDescent="0.25">
      <c r="B196" s="342"/>
      <c r="C196" s="315"/>
      <c r="D196" s="219"/>
      <c r="E196" s="203"/>
      <c r="G196" s="219"/>
    </row>
    <row r="197" spans="2:7" x14ac:dyDescent="0.25">
      <c r="B197" s="342"/>
      <c r="C197" s="315"/>
      <c r="D197" s="219"/>
      <c r="E197" s="203"/>
      <c r="G197" s="219"/>
    </row>
    <row r="198" spans="2:7" x14ac:dyDescent="0.25">
      <c r="B198" s="342"/>
      <c r="C198" s="315"/>
      <c r="D198" s="219"/>
      <c r="E198" s="203"/>
      <c r="G198" s="219"/>
    </row>
    <row r="199" spans="2:7" x14ac:dyDescent="0.25">
      <c r="B199" s="342"/>
      <c r="C199" s="315"/>
      <c r="D199" s="219"/>
      <c r="E199" s="203"/>
      <c r="G199" s="219"/>
    </row>
    <row r="200" spans="2:7" x14ac:dyDescent="0.25">
      <c r="B200" s="342"/>
      <c r="C200" s="315"/>
      <c r="D200" s="219"/>
      <c r="E200" s="203"/>
      <c r="G200" s="219"/>
    </row>
    <row r="201" spans="2:7" x14ac:dyDescent="0.25">
      <c r="B201" s="342"/>
      <c r="C201" s="315"/>
      <c r="D201" s="219"/>
      <c r="E201" s="203"/>
      <c r="G201" s="219"/>
    </row>
    <row r="202" spans="2:7" x14ac:dyDescent="0.25">
      <c r="B202" s="342"/>
      <c r="C202" s="315"/>
      <c r="D202" s="219"/>
      <c r="E202" s="203"/>
      <c r="G202" s="219"/>
    </row>
    <row r="203" spans="2:7" x14ac:dyDescent="0.25">
      <c r="B203" s="342"/>
      <c r="C203" s="315"/>
      <c r="D203" s="219"/>
      <c r="E203" s="203"/>
      <c r="G203" s="219"/>
    </row>
    <row r="204" spans="2:7" x14ac:dyDescent="0.25">
      <c r="B204" s="342"/>
      <c r="C204" s="315"/>
      <c r="D204" s="219"/>
      <c r="E204" s="203"/>
      <c r="G204" s="219"/>
    </row>
    <row r="205" spans="2:7" x14ac:dyDescent="0.25">
      <c r="B205" s="342"/>
      <c r="C205" s="315"/>
      <c r="D205" s="219"/>
      <c r="E205" s="203"/>
      <c r="G205" s="219"/>
    </row>
    <row r="206" spans="2:7" x14ac:dyDescent="0.25">
      <c r="B206" s="342"/>
      <c r="C206" s="315"/>
      <c r="D206" s="219"/>
      <c r="E206" s="203"/>
      <c r="G206" s="219"/>
    </row>
    <row r="207" spans="2:7" x14ac:dyDescent="0.25">
      <c r="B207" s="342"/>
      <c r="C207" s="315"/>
      <c r="D207" s="219"/>
      <c r="E207" s="203"/>
      <c r="G207" s="219"/>
    </row>
    <row r="208" spans="2:7" x14ac:dyDescent="0.25">
      <c r="B208" s="342"/>
      <c r="C208" s="315"/>
      <c r="D208" s="219"/>
      <c r="E208" s="203"/>
      <c r="G208" s="219"/>
    </row>
    <row r="209" spans="2:7" x14ac:dyDescent="0.25">
      <c r="B209" s="342"/>
      <c r="C209" s="315"/>
      <c r="D209" s="219"/>
      <c r="E209" s="203"/>
      <c r="G209" s="219"/>
    </row>
    <row r="210" spans="2:7" x14ac:dyDescent="0.25">
      <c r="B210" s="342"/>
      <c r="C210" s="315"/>
      <c r="D210" s="219"/>
      <c r="E210" s="203"/>
      <c r="G210" s="219"/>
    </row>
    <row r="211" spans="2:7" x14ac:dyDescent="0.25">
      <c r="B211" s="342"/>
      <c r="C211" s="315"/>
      <c r="D211" s="219"/>
      <c r="E211" s="203"/>
      <c r="G211" s="219"/>
    </row>
    <row r="212" spans="2:7" x14ac:dyDescent="0.25">
      <c r="B212" s="342"/>
      <c r="C212" s="315"/>
      <c r="D212" s="219"/>
      <c r="E212" s="203"/>
      <c r="G212" s="219"/>
    </row>
    <row r="213" spans="2:7" x14ac:dyDescent="0.25">
      <c r="B213" s="342"/>
      <c r="C213" s="315"/>
      <c r="D213" s="219"/>
      <c r="E213" s="203"/>
      <c r="G213" s="219"/>
    </row>
    <row r="214" spans="2:7" x14ac:dyDescent="0.25">
      <c r="B214" s="342"/>
      <c r="C214" s="315"/>
      <c r="D214" s="219"/>
      <c r="E214" s="203"/>
      <c r="G214" s="219"/>
    </row>
    <row r="215" spans="2:7" x14ac:dyDescent="0.25">
      <c r="B215" s="342"/>
      <c r="C215" s="315"/>
      <c r="D215" s="219"/>
      <c r="E215" s="203"/>
      <c r="G215" s="219"/>
    </row>
    <row r="216" spans="2:7" x14ac:dyDescent="0.25">
      <c r="B216" s="342"/>
      <c r="C216" s="315"/>
      <c r="D216" s="219"/>
      <c r="E216" s="203"/>
      <c r="G216" s="219"/>
    </row>
    <row r="217" spans="2:7" x14ac:dyDescent="0.25">
      <c r="B217" s="342"/>
      <c r="C217" s="315"/>
      <c r="D217" s="219"/>
      <c r="E217" s="203"/>
      <c r="G217" s="219"/>
    </row>
    <row r="218" spans="2:7" x14ac:dyDescent="0.25">
      <c r="B218" s="342"/>
      <c r="C218" s="315"/>
      <c r="D218" s="219"/>
      <c r="E218" s="203"/>
      <c r="G218" s="219"/>
    </row>
    <row r="219" spans="2:7" x14ac:dyDescent="0.25">
      <c r="B219" s="342"/>
      <c r="C219" s="315"/>
      <c r="D219" s="219"/>
      <c r="E219" s="203"/>
      <c r="G219" s="219"/>
    </row>
    <row r="220" spans="2:7" x14ac:dyDescent="0.25">
      <c r="B220" s="342"/>
      <c r="C220" s="315"/>
      <c r="D220" s="219"/>
      <c r="E220" s="203"/>
      <c r="G220" s="219"/>
    </row>
    <row r="221" spans="2:7" x14ac:dyDescent="0.25">
      <c r="B221" s="342"/>
      <c r="C221" s="315"/>
      <c r="D221" s="219"/>
      <c r="E221" s="203"/>
      <c r="G221" s="219"/>
    </row>
    <row r="222" spans="2:7" x14ac:dyDescent="0.25">
      <c r="B222" s="342"/>
      <c r="C222" s="315"/>
      <c r="D222" s="219"/>
      <c r="E222" s="203"/>
      <c r="G222" s="219"/>
    </row>
    <row r="223" spans="2:7" x14ac:dyDescent="0.25">
      <c r="B223" s="342"/>
      <c r="C223" s="315"/>
      <c r="D223" s="219"/>
      <c r="E223" s="203"/>
      <c r="G223" s="219"/>
    </row>
    <row r="224" spans="2:7" x14ac:dyDescent="0.25">
      <c r="B224" s="342"/>
      <c r="C224" s="315"/>
      <c r="D224" s="219"/>
      <c r="E224" s="203"/>
      <c r="G224" s="219"/>
    </row>
    <row r="225" spans="2:7" x14ac:dyDescent="0.25">
      <c r="B225" s="342"/>
      <c r="C225" s="315"/>
      <c r="D225" s="219"/>
      <c r="E225" s="203"/>
      <c r="G225" s="219"/>
    </row>
    <row r="226" spans="2:7" x14ac:dyDescent="0.25">
      <c r="B226" s="342"/>
      <c r="C226" s="315"/>
      <c r="D226" s="219"/>
      <c r="E226" s="203"/>
      <c r="G226" s="219"/>
    </row>
    <row r="227" spans="2:7" x14ac:dyDescent="0.25">
      <c r="B227" s="342"/>
      <c r="C227" s="315"/>
      <c r="D227" s="219"/>
      <c r="E227" s="203"/>
      <c r="G227" s="219"/>
    </row>
    <row r="228" spans="2:7" x14ac:dyDescent="0.25">
      <c r="B228" s="342"/>
      <c r="C228" s="315"/>
      <c r="D228" s="219"/>
      <c r="E228" s="203"/>
      <c r="G228" s="219"/>
    </row>
    <row r="229" spans="2:7" x14ac:dyDescent="0.25">
      <c r="B229" s="342"/>
      <c r="C229" s="315"/>
      <c r="D229" s="219"/>
      <c r="E229" s="203"/>
      <c r="G229" s="219"/>
    </row>
    <row r="230" spans="2:7" x14ac:dyDescent="0.25">
      <c r="B230" s="342"/>
      <c r="C230" s="315"/>
      <c r="D230" s="219"/>
      <c r="E230" s="203"/>
      <c r="G230" s="219"/>
    </row>
    <row r="231" spans="2:7" x14ac:dyDescent="0.25">
      <c r="B231" s="342"/>
      <c r="C231" s="315"/>
      <c r="D231" s="219"/>
      <c r="E231" s="203"/>
      <c r="G231" s="219"/>
    </row>
    <row r="232" spans="2:7" x14ac:dyDescent="0.25">
      <c r="B232" s="342"/>
      <c r="C232" s="315"/>
      <c r="D232" s="219"/>
      <c r="E232" s="203"/>
      <c r="G232" s="219"/>
    </row>
    <row r="233" spans="2:7" x14ac:dyDescent="0.25">
      <c r="B233" s="342"/>
      <c r="C233" s="315"/>
      <c r="D233" s="219"/>
      <c r="E233" s="203"/>
      <c r="G233" s="219"/>
    </row>
    <row r="234" spans="2:7" x14ac:dyDescent="0.25">
      <c r="B234" s="342"/>
      <c r="C234" s="315"/>
      <c r="D234" s="219"/>
      <c r="E234" s="203"/>
      <c r="G234" s="219"/>
    </row>
    <row r="235" spans="2:7" x14ac:dyDescent="0.25">
      <c r="B235" s="342"/>
      <c r="C235" s="315"/>
      <c r="D235" s="219"/>
      <c r="E235" s="203"/>
      <c r="G235" s="219"/>
    </row>
    <row r="236" spans="2:7" x14ac:dyDescent="0.25">
      <c r="B236" s="342"/>
      <c r="C236" s="315"/>
      <c r="D236" s="219"/>
      <c r="E236" s="203"/>
      <c r="G236" s="219"/>
    </row>
    <row r="237" spans="2:7" x14ac:dyDescent="0.25">
      <c r="B237" s="342"/>
      <c r="C237" s="315"/>
      <c r="D237" s="219"/>
      <c r="E237" s="203"/>
      <c r="G237" s="219"/>
    </row>
    <row r="238" spans="2:7" x14ac:dyDescent="0.25">
      <c r="B238" s="342"/>
      <c r="C238" s="315"/>
      <c r="D238" s="219"/>
      <c r="E238" s="203"/>
      <c r="G238" s="219"/>
    </row>
    <row r="239" spans="2:7" x14ac:dyDescent="0.25">
      <c r="B239" s="342"/>
      <c r="C239" s="315"/>
      <c r="D239" s="219"/>
      <c r="E239" s="203"/>
      <c r="G239" s="219"/>
    </row>
    <row r="240" spans="2:7" x14ac:dyDescent="0.25">
      <c r="B240" s="342"/>
      <c r="C240" s="315"/>
      <c r="D240" s="219"/>
      <c r="E240" s="203"/>
      <c r="G240" s="219"/>
    </row>
    <row r="241" spans="2:7" x14ac:dyDescent="0.25">
      <c r="B241" s="342"/>
      <c r="C241" s="315"/>
      <c r="D241" s="219"/>
      <c r="E241" s="203"/>
      <c r="G241" s="219"/>
    </row>
    <row r="242" spans="2:7" x14ac:dyDescent="0.25">
      <c r="B242" s="342"/>
      <c r="C242" s="315"/>
      <c r="D242" s="219"/>
      <c r="E242" s="203"/>
      <c r="G242" s="219"/>
    </row>
    <row r="243" spans="2:7" x14ac:dyDescent="0.25">
      <c r="B243" s="342"/>
      <c r="C243" s="315"/>
      <c r="D243" s="219"/>
      <c r="E243" s="203"/>
      <c r="G243" s="219"/>
    </row>
    <row r="244" spans="2:7" x14ac:dyDescent="0.25">
      <c r="B244" s="342"/>
      <c r="C244" s="315"/>
      <c r="D244" s="219"/>
      <c r="E244" s="203"/>
      <c r="G244" s="219"/>
    </row>
    <row r="245" spans="2:7" x14ac:dyDescent="0.25">
      <c r="B245" s="342"/>
      <c r="C245" s="315"/>
      <c r="D245" s="219"/>
      <c r="E245" s="203"/>
      <c r="G245" s="219"/>
    </row>
    <row r="246" spans="2:7" x14ac:dyDescent="0.25">
      <c r="B246" s="342"/>
      <c r="C246" s="315"/>
      <c r="D246" s="219"/>
      <c r="E246" s="203"/>
      <c r="G246" s="219"/>
    </row>
    <row r="247" spans="2:7" x14ac:dyDescent="0.25">
      <c r="B247" s="342"/>
      <c r="C247" s="315"/>
      <c r="D247" s="219"/>
      <c r="E247" s="203"/>
      <c r="G247" s="219"/>
    </row>
    <row r="248" spans="2:7" x14ac:dyDescent="0.25">
      <c r="B248" s="342"/>
      <c r="C248" s="315"/>
      <c r="D248" s="219"/>
      <c r="E248" s="203"/>
      <c r="G248" s="219"/>
    </row>
    <row r="249" spans="2:7" x14ac:dyDescent="0.25">
      <c r="B249" s="342"/>
      <c r="C249" s="315"/>
      <c r="D249" s="219"/>
      <c r="E249" s="203"/>
      <c r="G249" s="219"/>
    </row>
    <row r="250" spans="2:7" x14ac:dyDescent="0.25">
      <c r="B250" s="342"/>
      <c r="C250" s="315"/>
      <c r="D250" s="219"/>
      <c r="E250" s="203"/>
      <c r="G250" s="219"/>
    </row>
    <row r="251" spans="2:7" x14ac:dyDescent="0.25">
      <c r="B251" s="342"/>
      <c r="C251" s="315"/>
      <c r="D251" s="219"/>
      <c r="E251" s="203"/>
      <c r="G251" s="219"/>
    </row>
    <row r="252" spans="2:7" x14ac:dyDescent="0.25">
      <c r="B252" s="342"/>
      <c r="C252" s="315"/>
      <c r="D252" s="219"/>
      <c r="E252" s="203"/>
      <c r="G252" s="219"/>
    </row>
    <row r="253" spans="2:7" x14ac:dyDescent="0.25">
      <c r="B253" s="342"/>
      <c r="C253" s="315"/>
      <c r="D253" s="219"/>
      <c r="E253" s="203"/>
      <c r="G253" s="219"/>
    </row>
    <row r="254" spans="2:7" x14ac:dyDescent="0.25">
      <c r="B254" s="342"/>
      <c r="C254" s="315"/>
      <c r="D254" s="219"/>
      <c r="E254" s="203"/>
      <c r="G254" s="219"/>
    </row>
    <row r="255" spans="2:7" x14ac:dyDescent="0.25">
      <c r="B255" s="342"/>
      <c r="C255" s="315"/>
      <c r="D255" s="219"/>
      <c r="E255" s="203"/>
      <c r="G255" s="219"/>
    </row>
    <row r="256" spans="2:7" x14ac:dyDescent="0.25">
      <c r="B256" s="342"/>
      <c r="C256" s="315"/>
      <c r="D256" s="219"/>
      <c r="E256" s="203"/>
      <c r="G256" s="219"/>
    </row>
    <row r="257" spans="2:7" x14ac:dyDescent="0.25">
      <c r="B257" s="342"/>
      <c r="C257" s="315"/>
      <c r="D257" s="219"/>
      <c r="E257" s="203"/>
      <c r="G257" s="219"/>
    </row>
    <row r="258" spans="2:7" x14ac:dyDescent="0.25">
      <c r="B258" s="342"/>
      <c r="C258" s="315"/>
      <c r="D258" s="219"/>
      <c r="E258" s="203"/>
      <c r="G258" s="219"/>
    </row>
    <row r="259" spans="2:7" x14ac:dyDescent="0.25">
      <c r="B259" s="342"/>
      <c r="C259" s="315"/>
      <c r="D259" s="219"/>
      <c r="E259" s="203"/>
      <c r="G259" s="219"/>
    </row>
    <row r="260" spans="2:7" x14ac:dyDescent="0.25">
      <c r="B260" s="342"/>
      <c r="C260" s="315"/>
      <c r="D260" s="219"/>
      <c r="E260" s="203"/>
      <c r="G260" s="219"/>
    </row>
    <row r="261" spans="2:7" x14ac:dyDescent="0.25">
      <c r="B261" s="342"/>
      <c r="C261" s="315"/>
      <c r="D261" s="219"/>
      <c r="E261" s="203"/>
      <c r="G261" s="219"/>
    </row>
    <row r="262" spans="2:7" x14ac:dyDescent="0.25">
      <c r="B262" s="342"/>
      <c r="C262" s="315"/>
      <c r="D262" s="219"/>
      <c r="E262" s="203"/>
      <c r="G262" s="219"/>
    </row>
    <row r="263" spans="2:7" x14ac:dyDescent="0.25">
      <c r="B263" s="342"/>
      <c r="C263" s="315"/>
      <c r="D263" s="219"/>
      <c r="E263" s="203"/>
      <c r="G263" s="219"/>
    </row>
    <row r="264" spans="2:7" x14ac:dyDescent="0.25">
      <c r="B264" s="342"/>
      <c r="C264" s="315"/>
      <c r="D264" s="219"/>
      <c r="E264" s="203"/>
      <c r="G264" s="219"/>
    </row>
    <row r="265" spans="2:7" x14ac:dyDescent="0.25">
      <c r="B265" s="342"/>
      <c r="C265" s="315"/>
      <c r="D265" s="219"/>
      <c r="E265" s="203"/>
      <c r="G265" s="219"/>
    </row>
    <row r="266" spans="2:7" x14ac:dyDescent="0.25">
      <c r="B266" s="342"/>
      <c r="C266" s="315"/>
      <c r="D266" s="219"/>
      <c r="E266" s="203"/>
      <c r="G266" s="219"/>
    </row>
    <row r="267" spans="2:7" x14ac:dyDescent="0.25">
      <c r="B267" s="342"/>
      <c r="C267" s="315"/>
      <c r="D267" s="219"/>
      <c r="E267" s="203"/>
      <c r="G267" s="219"/>
    </row>
    <row r="268" spans="2:7" x14ac:dyDescent="0.25">
      <c r="B268" s="342"/>
      <c r="C268" s="315"/>
      <c r="D268" s="219"/>
      <c r="E268" s="203"/>
      <c r="G268" s="219"/>
    </row>
    <row r="269" spans="2:7" x14ac:dyDescent="0.25">
      <c r="B269" s="342"/>
      <c r="C269" s="315"/>
      <c r="D269" s="219"/>
      <c r="E269" s="203"/>
      <c r="G269" s="219"/>
    </row>
    <row r="270" spans="2:7" x14ac:dyDescent="0.25">
      <c r="B270" s="342"/>
      <c r="C270" s="315"/>
      <c r="D270" s="219"/>
      <c r="E270" s="203"/>
      <c r="G270" s="219"/>
    </row>
    <row r="271" spans="2:7" x14ac:dyDescent="0.25">
      <c r="B271" s="342"/>
      <c r="C271" s="315"/>
      <c r="D271" s="219"/>
      <c r="E271" s="203"/>
      <c r="G271" s="219"/>
    </row>
    <row r="272" spans="2:7" x14ac:dyDescent="0.25">
      <c r="B272" s="342"/>
      <c r="C272" s="315"/>
      <c r="D272" s="219"/>
      <c r="E272" s="203"/>
      <c r="G272" s="219"/>
    </row>
    <row r="273" spans="2:7" x14ac:dyDescent="0.25">
      <c r="B273" s="342"/>
      <c r="C273" s="315"/>
      <c r="D273" s="219"/>
      <c r="E273" s="203"/>
      <c r="G273" s="219"/>
    </row>
    <row r="274" spans="2:7" x14ac:dyDescent="0.25">
      <c r="B274" s="342"/>
      <c r="C274" s="315"/>
      <c r="D274" s="219"/>
      <c r="E274" s="203"/>
      <c r="G274" s="219"/>
    </row>
    <row r="275" spans="2:7" x14ac:dyDescent="0.25">
      <c r="B275" s="342"/>
      <c r="C275" s="315"/>
      <c r="D275" s="219"/>
      <c r="E275" s="203"/>
      <c r="G275" s="219"/>
    </row>
    <row r="276" spans="2:7" x14ac:dyDescent="0.25">
      <c r="B276" s="342"/>
      <c r="C276" s="315"/>
      <c r="D276" s="219"/>
      <c r="E276" s="203"/>
      <c r="G276" s="219"/>
    </row>
    <row r="277" spans="2:7" x14ac:dyDescent="0.25">
      <c r="B277" s="342"/>
      <c r="C277" s="315"/>
      <c r="D277" s="219"/>
      <c r="E277" s="203"/>
      <c r="G277" s="219"/>
    </row>
    <row r="278" spans="2:7" x14ac:dyDescent="0.25">
      <c r="B278" s="342"/>
      <c r="C278" s="315"/>
      <c r="D278" s="219"/>
      <c r="E278" s="203"/>
      <c r="G278" s="219"/>
    </row>
    <row r="279" spans="2:7" x14ac:dyDescent="0.25">
      <c r="B279" s="342"/>
      <c r="C279" s="315"/>
      <c r="D279" s="219"/>
      <c r="E279" s="203"/>
      <c r="G279" s="219"/>
    </row>
    <row r="280" spans="2:7" x14ac:dyDescent="0.25">
      <c r="B280" s="342"/>
      <c r="C280" s="315"/>
      <c r="D280" s="219"/>
      <c r="E280" s="203"/>
      <c r="G280" s="219"/>
    </row>
    <row r="281" spans="2:7" x14ac:dyDescent="0.25">
      <c r="B281" s="342"/>
      <c r="C281" s="315"/>
      <c r="D281" s="219"/>
      <c r="E281" s="203"/>
      <c r="G281" s="219"/>
    </row>
    <row r="282" spans="2:7" x14ac:dyDescent="0.25">
      <c r="B282" s="342"/>
      <c r="C282" s="315"/>
      <c r="D282" s="219"/>
      <c r="E282" s="203"/>
      <c r="G282" s="219"/>
    </row>
    <row r="283" spans="2:7" x14ac:dyDescent="0.25">
      <c r="B283" s="342"/>
      <c r="C283" s="315"/>
      <c r="D283" s="219"/>
      <c r="E283" s="203"/>
      <c r="G283" s="219"/>
    </row>
    <row r="284" spans="2:7" x14ac:dyDescent="0.25">
      <c r="B284" s="342"/>
      <c r="C284" s="315"/>
      <c r="D284" s="219"/>
      <c r="E284" s="203"/>
      <c r="G284" s="219"/>
    </row>
    <row r="285" spans="2:7" x14ac:dyDescent="0.25">
      <c r="B285" s="342"/>
      <c r="C285" s="315"/>
      <c r="D285" s="219"/>
      <c r="E285" s="203"/>
      <c r="G285" s="219"/>
    </row>
    <row r="286" spans="2:7" x14ac:dyDescent="0.25">
      <c r="B286" s="342"/>
      <c r="C286" s="315"/>
      <c r="D286" s="219"/>
      <c r="E286" s="203"/>
      <c r="G286" s="219"/>
    </row>
    <row r="287" spans="2:7" x14ac:dyDescent="0.25">
      <c r="B287" s="342"/>
      <c r="C287" s="315"/>
      <c r="D287" s="219"/>
      <c r="E287" s="203"/>
      <c r="G287" s="219"/>
    </row>
    <row r="288" spans="2:7" x14ac:dyDescent="0.25">
      <c r="B288" s="342"/>
      <c r="C288" s="315"/>
      <c r="D288" s="219"/>
      <c r="E288" s="203"/>
      <c r="G288" s="219"/>
    </row>
    <row r="289" spans="2:7" x14ac:dyDescent="0.25">
      <c r="B289" s="342"/>
      <c r="C289" s="315"/>
      <c r="D289" s="219"/>
      <c r="E289" s="203"/>
      <c r="G289" s="219"/>
    </row>
    <row r="290" spans="2:7" x14ac:dyDescent="0.25">
      <c r="B290" s="342"/>
      <c r="C290" s="315"/>
      <c r="D290" s="219"/>
      <c r="E290" s="203"/>
      <c r="G290" s="219"/>
    </row>
    <row r="291" spans="2:7" x14ac:dyDescent="0.25">
      <c r="B291" s="342"/>
      <c r="C291" s="315"/>
      <c r="D291" s="219"/>
      <c r="E291" s="203"/>
      <c r="G291" s="219"/>
    </row>
    <row r="292" spans="2:7" x14ac:dyDescent="0.25">
      <c r="B292" s="342"/>
      <c r="C292" s="315"/>
      <c r="D292" s="219"/>
      <c r="E292" s="203"/>
      <c r="G292" s="219"/>
    </row>
    <row r="293" spans="2:7" x14ac:dyDescent="0.25">
      <c r="B293" s="342"/>
      <c r="C293" s="315"/>
      <c r="D293" s="219"/>
      <c r="E293" s="203"/>
      <c r="G293" s="219"/>
    </row>
    <row r="294" spans="2:7" x14ac:dyDescent="0.25">
      <c r="B294" s="342"/>
      <c r="C294" s="315"/>
      <c r="D294" s="219"/>
      <c r="E294" s="203"/>
      <c r="G294" s="219"/>
    </row>
    <row r="295" spans="2:7" x14ac:dyDescent="0.25">
      <c r="B295" s="342"/>
      <c r="C295" s="315"/>
      <c r="D295" s="219"/>
      <c r="E295" s="203"/>
      <c r="G295" s="219"/>
    </row>
    <row r="296" spans="2:7" x14ac:dyDescent="0.25">
      <c r="B296" s="342"/>
      <c r="C296" s="315"/>
      <c r="D296" s="219"/>
      <c r="E296" s="203"/>
      <c r="G296" s="219"/>
    </row>
    <row r="297" spans="2:7" x14ac:dyDescent="0.25">
      <c r="B297" s="342"/>
      <c r="C297" s="315"/>
      <c r="D297" s="219"/>
      <c r="E297" s="203"/>
      <c r="G297" s="219"/>
    </row>
    <row r="298" spans="2:7" x14ac:dyDescent="0.25">
      <c r="B298" s="342"/>
      <c r="C298" s="315"/>
      <c r="D298" s="219"/>
      <c r="E298" s="203"/>
      <c r="G298" s="219"/>
    </row>
    <row r="299" spans="2:7" x14ac:dyDescent="0.25">
      <c r="B299" s="342"/>
      <c r="C299" s="315"/>
      <c r="D299" s="219"/>
      <c r="E299" s="203"/>
      <c r="G299" s="219"/>
    </row>
    <row r="300" spans="2:7" x14ac:dyDescent="0.25">
      <c r="B300" s="342"/>
      <c r="C300" s="315"/>
      <c r="D300" s="219"/>
      <c r="E300" s="203"/>
      <c r="G300" s="219"/>
    </row>
    <row r="301" spans="2:7" x14ac:dyDescent="0.25">
      <c r="B301" s="342"/>
      <c r="C301" s="315"/>
      <c r="D301" s="219"/>
      <c r="E301" s="203"/>
      <c r="G301" s="219"/>
    </row>
    <row r="302" spans="2:7" x14ac:dyDescent="0.25">
      <c r="B302" s="342"/>
      <c r="C302" s="315"/>
      <c r="D302" s="219"/>
      <c r="E302" s="203"/>
      <c r="G302" s="219"/>
    </row>
    <row r="303" spans="2:7" x14ac:dyDescent="0.25">
      <c r="B303" s="342"/>
      <c r="C303" s="315"/>
      <c r="D303" s="219"/>
      <c r="E303" s="203"/>
      <c r="G303" s="219"/>
    </row>
    <row r="304" spans="2:7" x14ac:dyDescent="0.25">
      <c r="B304" s="342"/>
      <c r="C304" s="315"/>
      <c r="D304" s="219"/>
      <c r="E304" s="203"/>
      <c r="G304" s="219"/>
    </row>
    <row r="305" spans="2:7" x14ac:dyDescent="0.25">
      <c r="B305" s="342"/>
      <c r="C305" s="315"/>
      <c r="D305" s="219"/>
      <c r="E305" s="203"/>
      <c r="G305" s="219"/>
    </row>
    <row r="306" spans="2:7" x14ac:dyDescent="0.25">
      <c r="B306" s="342"/>
      <c r="C306" s="315"/>
      <c r="D306" s="219"/>
      <c r="E306" s="203"/>
      <c r="G306" s="219"/>
    </row>
    <row r="307" spans="2:7" x14ac:dyDescent="0.25">
      <c r="B307" s="342"/>
      <c r="C307" s="315"/>
      <c r="D307" s="219"/>
      <c r="E307" s="203"/>
      <c r="G307" s="219"/>
    </row>
    <row r="308" spans="2:7" x14ac:dyDescent="0.25">
      <c r="B308" s="342"/>
      <c r="C308" s="315"/>
      <c r="D308" s="219"/>
      <c r="E308" s="203"/>
      <c r="G308" s="219"/>
    </row>
    <row r="309" spans="2:7" x14ac:dyDescent="0.25">
      <c r="B309" s="342"/>
      <c r="C309" s="315"/>
      <c r="D309" s="219"/>
      <c r="E309" s="203"/>
      <c r="G309" s="219"/>
    </row>
    <row r="310" spans="2:7" x14ac:dyDescent="0.25">
      <c r="B310" s="342"/>
      <c r="C310" s="315"/>
      <c r="D310" s="219"/>
      <c r="E310" s="203"/>
      <c r="G310" s="219"/>
    </row>
    <row r="311" spans="2:7" x14ac:dyDescent="0.25">
      <c r="B311" s="342"/>
      <c r="C311" s="315"/>
      <c r="D311" s="219"/>
      <c r="E311" s="203"/>
      <c r="G311" s="219"/>
    </row>
    <row r="312" spans="2:7" x14ac:dyDescent="0.25">
      <c r="B312" s="342"/>
      <c r="C312" s="315"/>
      <c r="D312" s="219"/>
      <c r="E312" s="203"/>
      <c r="G312" s="219"/>
    </row>
    <row r="313" spans="2:7" x14ac:dyDescent="0.25">
      <c r="B313" s="342"/>
      <c r="C313" s="315"/>
      <c r="D313" s="219"/>
      <c r="E313" s="203"/>
      <c r="G313" s="219"/>
    </row>
    <row r="314" spans="2:7" x14ac:dyDescent="0.25">
      <c r="B314" s="342"/>
      <c r="C314" s="315"/>
      <c r="D314" s="219"/>
      <c r="E314" s="203"/>
      <c r="G314" s="219"/>
    </row>
    <row r="315" spans="2:7" x14ac:dyDescent="0.25">
      <c r="B315" s="342"/>
      <c r="C315" s="315"/>
      <c r="D315" s="219"/>
      <c r="E315" s="203"/>
      <c r="G315" s="219"/>
    </row>
    <row r="316" spans="2:7" x14ac:dyDescent="0.25">
      <c r="B316" s="342"/>
      <c r="C316" s="315"/>
      <c r="D316" s="219"/>
      <c r="E316" s="203"/>
      <c r="G316" s="219"/>
    </row>
    <row r="317" spans="2:7" x14ac:dyDescent="0.25">
      <c r="B317" s="342"/>
      <c r="C317" s="315"/>
      <c r="D317" s="219"/>
      <c r="E317" s="203"/>
      <c r="G317" s="219"/>
    </row>
    <row r="318" spans="2:7" x14ac:dyDescent="0.25">
      <c r="B318" s="342"/>
      <c r="C318" s="315"/>
      <c r="D318" s="219"/>
      <c r="E318" s="203"/>
      <c r="G318" s="219"/>
    </row>
    <row r="319" spans="2:7" x14ac:dyDescent="0.25">
      <c r="B319" s="342"/>
      <c r="C319" s="315"/>
      <c r="D319" s="219"/>
      <c r="E319" s="203"/>
      <c r="G319" s="219"/>
    </row>
    <row r="320" spans="2:7" x14ac:dyDescent="0.25">
      <c r="B320" s="342"/>
      <c r="C320" s="315"/>
      <c r="D320" s="219"/>
      <c r="E320" s="203"/>
      <c r="G320" s="219"/>
    </row>
    <row r="321" spans="2:7" x14ac:dyDescent="0.25">
      <c r="B321" s="342"/>
      <c r="C321" s="315"/>
      <c r="D321" s="219"/>
      <c r="E321" s="203"/>
      <c r="G321" s="219"/>
    </row>
    <row r="322" spans="2:7" x14ac:dyDescent="0.25">
      <c r="B322" s="342"/>
      <c r="C322" s="315"/>
      <c r="D322" s="219"/>
      <c r="E322" s="203"/>
      <c r="G322" s="219"/>
    </row>
    <row r="323" spans="2:7" x14ac:dyDescent="0.25">
      <c r="B323" s="342"/>
      <c r="C323" s="315"/>
      <c r="D323" s="219"/>
      <c r="E323" s="203"/>
      <c r="G323" s="219"/>
    </row>
    <row r="324" spans="2:7" x14ac:dyDescent="0.25">
      <c r="B324" s="342"/>
      <c r="C324" s="315"/>
      <c r="D324" s="219"/>
      <c r="E324" s="203"/>
      <c r="G324" s="219"/>
    </row>
    <row r="325" spans="2:7" x14ac:dyDescent="0.25">
      <c r="B325" s="342"/>
      <c r="C325" s="315"/>
      <c r="D325" s="219"/>
      <c r="E325" s="203"/>
      <c r="G325" s="219"/>
    </row>
    <row r="326" spans="2:7" x14ac:dyDescent="0.25">
      <c r="B326" s="342"/>
      <c r="C326" s="315"/>
      <c r="D326" s="219"/>
      <c r="E326" s="203"/>
      <c r="G326" s="219"/>
    </row>
    <row r="327" spans="2:7" x14ac:dyDescent="0.25">
      <c r="B327" s="342"/>
      <c r="C327" s="315"/>
      <c r="D327" s="219"/>
      <c r="E327" s="203"/>
      <c r="G327" s="219"/>
    </row>
    <row r="328" spans="2:7" x14ac:dyDescent="0.25">
      <c r="B328" s="342"/>
      <c r="C328" s="315"/>
      <c r="D328" s="219"/>
      <c r="E328" s="203"/>
      <c r="G328" s="219"/>
    </row>
    <row r="329" spans="2:7" x14ac:dyDescent="0.25">
      <c r="B329" s="342"/>
      <c r="C329" s="315"/>
      <c r="D329" s="219"/>
      <c r="E329" s="203"/>
      <c r="G329" s="219"/>
    </row>
    <row r="330" spans="2:7" x14ac:dyDescent="0.25">
      <c r="B330" s="342"/>
      <c r="C330" s="315"/>
      <c r="D330" s="219"/>
      <c r="E330" s="203"/>
      <c r="G330" s="219"/>
    </row>
    <row r="331" spans="2:7" x14ac:dyDescent="0.25">
      <c r="B331" s="342"/>
      <c r="C331" s="315"/>
      <c r="D331" s="219"/>
      <c r="E331" s="203"/>
      <c r="G331" s="219"/>
    </row>
    <row r="332" spans="2:7" x14ac:dyDescent="0.25">
      <c r="B332" s="342"/>
      <c r="C332" s="315"/>
      <c r="D332" s="219"/>
      <c r="E332" s="203"/>
      <c r="G332" s="219"/>
    </row>
    <row r="333" spans="2:7" x14ac:dyDescent="0.25">
      <c r="B333" s="342"/>
      <c r="C333" s="315"/>
      <c r="D333" s="219"/>
      <c r="E333" s="203"/>
      <c r="G333" s="219"/>
    </row>
    <row r="334" spans="2:7" x14ac:dyDescent="0.25">
      <c r="B334" s="342"/>
      <c r="C334" s="315"/>
      <c r="D334" s="219"/>
      <c r="E334" s="203"/>
      <c r="G334" s="219"/>
    </row>
    <row r="335" spans="2:7" x14ac:dyDescent="0.25">
      <c r="B335" s="342"/>
      <c r="C335" s="315"/>
      <c r="D335" s="219"/>
      <c r="E335" s="203"/>
      <c r="G335" s="219"/>
    </row>
    <row r="336" spans="2:7" x14ac:dyDescent="0.25">
      <c r="B336" s="342"/>
      <c r="C336" s="315"/>
      <c r="D336" s="219"/>
      <c r="E336" s="203"/>
      <c r="G336" s="219"/>
    </row>
    <row r="337" spans="2:7" x14ac:dyDescent="0.25">
      <c r="B337" s="342"/>
      <c r="C337" s="315"/>
      <c r="D337" s="219"/>
      <c r="E337" s="203"/>
      <c r="G337" s="219"/>
    </row>
    <row r="338" spans="2:7" x14ac:dyDescent="0.25">
      <c r="B338" s="342"/>
      <c r="C338" s="315"/>
      <c r="D338" s="219"/>
      <c r="E338" s="203"/>
      <c r="G338" s="219"/>
    </row>
    <row r="339" spans="2:7" x14ac:dyDescent="0.25">
      <c r="B339" s="342"/>
      <c r="C339" s="315"/>
      <c r="D339" s="219"/>
      <c r="E339" s="203"/>
      <c r="G339" s="219"/>
    </row>
    <row r="340" spans="2:7" x14ac:dyDescent="0.25">
      <c r="B340" s="342"/>
      <c r="C340" s="315"/>
      <c r="D340" s="219"/>
      <c r="E340" s="203"/>
      <c r="G340" s="219"/>
    </row>
    <row r="341" spans="2:7" x14ac:dyDescent="0.25">
      <c r="B341" s="342"/>
      <c r="C341" s="315"/>
      <c r="D341" s="219"/>
      <c r="E341" s="203"/>
      <c r="G341" s="219"/>
    </row>
    <row r="342" spans="2:7" x14ac:dyDescent="0.25">
      <c r="B342" s="342"/>
      <c r="C342" s="315"/>
      <c r="D342" s="219"/>
      <c r="E342" s="203"/>
      <c r="G342" s="219"/>
    </row>
    <row r="343" spans="2:7" x14ac:dyDescent="0.25">
      <c r="B343" s="342"/>
      <c r="C343" s="315"/>
      <c r="D343" s="219"/>
      <c r="E343" s="203"/>
      <c r="G343" s="219"/>
    </row>
    <row r="344" spans="2:7" x14ac:dyDescent="0.25">
      <c r="B344" s="342"/>
      <c r="C344" s="315"/>
      <c r="D344" s="219"/>
      <c r="E344" s="203"/>
      <c r="G344" s="219"/>
    </row>
    <row r="345" spans="2:7" x14ac:dyDescent="0.25">
      <c r="B345" s="342"/>
      <c r="C345" s="315"/>
      <c r="D345" s="219"/>
      <c r="E345" s="203"/>
      <c r="G345" s="219"/>
    </row>
    <row r="346" spans="2:7" x14ac:dyDescent="0.25">
      <c r="B346" s="342"/>
      <c r="C346" s="315"/>
      <c r="D346" s="219"/>
      <c r="E346" s="203"/>
      <c r="G346" s="219"/>
    </row>
    <row r="347" spans="2:7" x14ac:dyDescent="0.25">
      <c r="B347" s="342"/>
      <c r="C347" s="315"/>
      <c r="D347" s="219"/>
      <c r="E347" s="203"/>
      <c r="G347" s="219"/>
    </row>
    <row r="348" spans="2:7" x14ac:dyDescent="0.25">
      <c r="B348" s="342"/>
      <c r="C348" s="315"/>
      <c r="D348" s="219"/>
      <c r="E348" s="203"/>
      <c r="G348" s="219"/>
    </row>
    <row r="349" spans="2:7" x14ac:dyDescent="0.25">
      <c r="B349" s="342"/>
      <c r="C349" s="315"/>
      <c r="D349" s="219"/>
      <c r="E349" s="203"/>
      <c r="G349" s="219"/>
    </row>
    <row r="350" spans="2:7" x14ac:dyDescent="0.25">
      <c r="B350" s="342"/>
      <c r="C350" s="315"/>
      <c r="D350" s="219"/>
      <c r="E350" s="203"/>
      <c r="G350" s="219"/>
    </row>
    <row r="351" spans="2:7" x14ac:dyDescent="0.25">
      <c r="B351" s="342"/>
      <c r="C351" s="315"/>
      <c r="D351" s="219"/>
      <c r="E351" s="203"/>
      <c r="G351" s="219"/>
    </row>
    <row r="352" spans="2:7" x14ac:dyDescent="0.25">
      <c r="B352" s="342"/>
      <c r="C352" s="315"/>
      <c r="D352" s="219"/>
      <c r="E352" s="203"/>
      <c r="G352" s="219"/>
    </row>
    <row r="353" spans="2:7" x14ac:dyDescent="0.25">
      <c r="B353" s="342"/>
      <c r="C353" s="315"/>
      <c r="D353" s="219"/>
      <c r="E353" s="203"/>
      <c r="G353" s="219"/>
    </row>
    <row r="354" spans="2:7" x14ac:dyDescent="0.25">
      <c r="B354" s="342"/>
      <c r="C354" s="315"/>
      <c r="D354" s="219"/>
      <c r="E354" s="203"/>
      <c r="G354" s="219"/>
    </row>
    <row r="355" spans="2:7" x14ac:dyDescent="0.25">
      <c r="B355" s="342"/>
      <c r="C355" s="315"/>
      <c r="D355" s="219"/>
      <c r="E355" s="203"/>
      <c r="G355" s="219"/>
    </row>
    <row r="356" spans="2:7" x14ac:dyDescent="0.25">
      <c r="B356" s="342"/>
      <c r="C356" s="315"/>
      <c r="D356" s="219"/>
      <c r="E356" s="203"/>
      <c r="G356" s="219"/>
    </row>
    <row r="357" spans="2:7" x14ac:dyDescent="0.25">
      <c r="B357" s="342"/>
      <c r="C357" s="315"/>
      <c r="D357" s="219"/>
      <c r="E357" s="203"/>
      <c r="G357" s="219"/>
    </row>
    <row r="358" spans="2:7" x14ac:dyDescent="0.25">
      <c r="B358" s="342"/>
      <c r="C358" s="315"/>
      <c r="D358" s="219"/>
      <c r="E358" s="203"/>
      <c r="G358" s="219"/>
    </row>
    <row r="359" spans="2:7" x14ac:dyDescent="0.25">
      <c r="B359" s="342"/>
      <c r="C359" s="315"/>
      <c r="D359" s="219"/>
      <c r="E359" s="203"/>
      <c r="G359" s="219"/>
    </row>
    <row r="360" spans="2:7" x14ac:dyDescent="0.25">
      <c r="B360" s="342"/>
      <c r="C360" s="315"/>
      <c r="D360" s="219"/>
      <c r="E360" s="203"/>
      <c r="G360" s="219"/>
    </row>
    <row r="361" spans="2:7" x14ac:dyDescent="0.25">
      <c r="B361" s="342"/>
      <c r="C361" s="315"/>
      <c r="D361" s="219"/>
      <c r="E361" s="203"/>
      <c r="G361" s="219"/>
    </row>
    <row r="362" spans="2:7" x14ac:dyDescent="0.25">
      <c r="B362" s="342"/>
      <c r="C362" s="315"/>
      <c r="D362" s="219"/>
      <c r="E362" s="203"/>
      <c r="G362" s="219"/>
    </row>
    <row r="363" spans="2:7" x14ac:dyDescent="0.25">
      <c r="B363" s="342"/>
      <c r="C363" s="315"/>
      <c r="D363" s="219"/>
      <c r="E363" s="203"/>
      <c r="G363" s="219"/>
    </row>
    <row r="364" spans="2:7" x14ac:dyDescent="0.25">
      <c r="B364" s="342"/>
      <c r="C364" s="315"/>
      <c r="D364" s="219"/>
      <c r="E364" s="203"/>
      <c r="G364" s="219"/>
    </row>
    <row r="365" spans="2:7" x14ac:dyDescent="0.25">
      <c r="B365" s="342"/>
      <c r="C365" s="315"/>
      <c r="D365" s="219"/>
      <c r="E365" s="203"/>
      <c r="G365" s="219"/>
    </row>
    <row r="366" spans="2:7" x14ac:dyDescent="0.25">
      <c r="B366" s="342"/>
      <c r="C366" s="315"/>
      <c r="D366" s="219"/>
      <c r="E366" s="203"/>
      <c r="G366" s="219"/>
    </row>
    <row r="367" spans="2:7" x14ac:dyDescent="0.25">
      <c r="B367" s="342"/>
      <c r="C367" s="315"/>
      <c r="D367" s="219"/>
      <c r="E367" s="203"/>
      <c r="G367" s="219"/>
    </row>
    <row r="368" spans="2:7" x14ac:dyDescent="0.25">
      <c r="B368" s="342"/>
      <c r="C368" s="315"/>
      <c r="D368" s="219"/>
      <c r="E368" s="203"/>
      <c r="G368" s="219"/>
    </row>
    <row r="369" spans="2:7" x14ac:dyDescent="0.25">
      <c r="B369" s="342"/>
      <c r="C369" s="315"/>
      <c r="D369" s="219"/>
      <c r="E369" s="203"/>
      <c r="G369" s="219"/>
    </row>
    <row r="370" spans="2:7" x14ac:dyDescent="0.25">
      <c r="B370" s="342"/>
      <c r="C370" s="315"/>
      <c r="D370" s="219"/>
      <c r="E370" s="203"/>
      <c r="G370" s="219"/>
    </row>
    <row r="371" spans="2:7" x14ac:dyDescent="0.25">
      <c r="B371" s="342"/>
      <c r="C371" s="315"/>
      <c r="D371" s="219"/>
      <c r="E371" s="203"/>
      <c r="G371" s="219"/>
    </row>
    <row r="372" spans="2:7" x14ac:dyDescent="0.25">
      <c r="B372" s="342"/>
      <c r="C372" s="315"/>
      <c r="D372" s="219"/>
      <c r="E372" s="203"/>
      <c r="G372" s="219"/>
    </row>
    <row r="373" spans="2:7" x14ac:dyDescent="0.25">
      <c r="B373" s="342"/>
      <c r="C373" s="315"/>
      <c r="D373" s="219"/>
      <c r="E373" s="203"/>
      <c r="G373" s="219"/>
    </row>
    <row r="374" spans="2:7" x14ac:dyDescent="0.25">
      <c r="B374" s="342"/>
      <c r="C374" s="315"/>
      <c r="D374" s="219"/>
      <c r="E374" s="203"/>
      <c r="G374" s="219"/>
    </row>
    <row r="375" spans="2:7" x14ac:dyDescent="0.25">
      <c r="B375" s="342"/>
      <c r="C375" s="315"/>
      <c r="D375" s="219"/>
      <c r="E375" s="203"/>
      <c r="G375" s="219"/>
    </row>
    <row r="376" spans="2:7" x14ac:dyDescent="0.25">
      <c r="B376" s="342"/>
      <c r="C376" s="315"/>
      <c r="D376" s="219"/>
      <c r="E376" s="203"/>
      <c r="G376" s="219"/>
    </row>
    <row r="377" spans="2:7" x14ac:dyDescent="0.25">
      <c r="B377" s="342"/>
      <c r="C377" s="315"/>
      <c r="D377" s="219"/>
      <c r="E377" s="203"/>
      <c r="G377" s="219"/>
    </row>
    <row r="378" spans="2:7" x14ac:dyDescent="0.25">
      <c r="B378" s="342"/>
      <c r="C378" s="315"/>
      <c r="D378" s="219"/>
      <c r="E378" s="203"/>
      <c r="G378" s="219"/>
    </row>
    <row r="379" spans="2:7" x14ac:dyDescent="0.25">
      <c r="B379" s="342"/>
      <c r="C379" s="315"/>
      <c r="D379" s="219"/>
      <c r="E379" s="203"/>
      <c r="G379" s="219"/>
    </row>
    <row r="380" spans="2:7" x14ac:dyDescent="0.25">
      <c r="B380" s="342"/>
      <c r="C380" s="315"/>
      <c r="D380" s="219"/>
      <c r="E380" s="203"/>
      <c r="G380" s="219"/>
    </row>
    <row r="381" spans="2:7" x14ac:dyDescent="0.25">
      <c r="B381" s="342"/>
      <c r="C381" s="315"/>
      <c r="D381" s="219"/>
      <c r="E381" s="203"/>
      <c r="G381" s="219"/>
    </row>
    <row r="382" spans="2:7" x14ac:dyDescent="0.25">
      <c r="B382" s="342"/>
      <c r="C382" s="315"/>
      <c r="D382" s="219"/>
      <c r="E382" s="203"/>
      <c r="G382" s="219"/>
    </row>
    <row r="383" spans="2:7" x14ac:dyDescent="0.25">
      <c r="B383" s="342"/>
      <c r="C383" s="315"/>
      <c r="D383" s="219"/>
      <c r="E383" s="203"/>
      <c r="G383" s="219"/>
    </row>
    <row r="384" spans="2:7" x14ac:dyDescent="0.25">
      <c r="B384" s="342"/>
      <c r="C384" s="315"/>
      <c r="D384" s="219"/>
      <c r="E384" s="203"/>
      <c r="G384" s="219"/>
    </row>
    <row r="385" spans="2:7" x14ac:dyDescent="0.25">
      <c r="B385" s="342"/>
      <c r="C385" s="315"/>
      <c r="D385" s="219"/>
      <c r="E385" s="203"/>
      <c r="G385" s="219"/>
    </row>
    <row r="386" spans="2:7" x14ac:dyDescent="0.25">
      <c r="B386" s="342"/>
      <c r="C386" s="315"/>
      <c r="D386" s="219"/>
      <c r="E386" s="203"/>
      <c r="G386" s="219"/>
    </row>
    <row r="387" spans="2:7" x14ac:dyDescent="0.25">
      <c r="B387" s="342"/>
      <c r="C387" s="315"/>
      <c r="D387" s="219"/>
      <c r="E387" s="203"/>
      <c r="G387" s="219"/>
    </row>
    <row r="388" spans="2:7" x14ac:dyDescent="0.25">
      <c r="B388" s="342"/>
      <c r="C388" s="315"/>
      <c r="D388" s="219"/>
      <c r="E388" s="203"/>
      <c r="G388" s="219"/>
    </row>
    <row r="389" spans="2:7" x14ac:dyDescent="0.25">
      <c r="B389" s="342"/>
      <c r="C389" s="315"/>
      <c r="D389" s="219"/>
      <c r="E389" s="203"/>
      <c r="G389" s="219"/>
    </row>
    <row r="390" spans="2:7" x14ac:dyDescent="0.25">
      <c r="B390" s="342"/>
      <c r="C390" s="315"/>
      <c r="D390" s="219"/>
      <c r="E390" s="203"/>
      <c r="G390" s="219"/>
    </row>
    <row r="391" spans="2:7" x14ac:dyDescent="0.25">
      <c r="B391" s="342"/>
      <c r="C391" s="315"/>
      <c r="D391" s="219"/>
      <c r="E391" s="203"/>
      <c r="G391" s="219"/>
    </row>
    <row r="392" spans="2:7" x14ac:dyDescent="0.25">
      <c r="B392" s="342"/>
      <c r="C392" s="315"/>
      <c r="D392" s="219"/>
      <c r="E392" s="203"/>
      <c r="G392" s="219"/>
    </row>
    <row r="393" spans="2:7" x14ac:dyDescent="0.25">
      <c r="B393" s="342"/>
      <c r="C393" s="315"/>
      <c r="D393" s="219"/>
      <c r="E393" s="203"/>
      <c r="G393" s="219"/>
    </row>
    <row r="394" spans="2:7" x14ac:dyDescent="0.25">
      <c r="B394" s="342"/>
      <c r="C394" s="315"/>
      <c r="D394" s="219"/>
      <c r="E394" s="203"/>
      <c r="G394" s="219"/>
    </row>
    <row r="395" spans="2:7" x14ac:dyDescent="0.25">
      <c r="B395" s="342"/>
      <c r="C395" s="315"/>
      <c r="D395" s="219"/>
      <c r="E395" s="203"/>
      <c r="G395" s="219"/>
    </row>
    <row r="396" spans="2:7" x14ac:dyDescent="0.25">
      <c r="B396" s="342"/>
      <c r="C396" s="315"/>
      <c r="D396" s="219"/>
      <c r="E396" s="203"/>
      <c r="G396" s="219"/>
    </row>
    <row r="397" spans="2:7" x14ac:dyDescent="0.25">
      <c r="B397" s="342"/>
      <c r="C397" s="315"/>
      <c r="D397" s="219"/>
      <c r="E397" s="203"/>
      <c r="G397" s="219"/>
    </row>
    <row r="398" spans="2:7" x14ac:dyDescent="0.25">
      <c r="B398" s="342"/>
      <c r="C398" s="315"/>
      <c r="D398" s="219"/>
      <c r="E398" s="203"/>
      <c r="G398" s="219"/>
    </row>
    <row r="399" spans="2:7" x14ac:dyDescent="0.25">
      <c r="B399" s="342"/>
      <c r="C399" s="315"/>
      <c r="D399" s="219"/>
      <c r="E399" s="203"/>
      <c r="G399" s="219"/>
    </row>
    <row r="400" spans="2:7" x14ac:dyDescent="0.25">
      <c r="B400" s="342"/>
      <c r="C400" s="315"/>
      <c r="D400" s="219"/>
      <c r="E400" s="203"/>
      <c r="G400" s="219"/>
    </row>
    <row r="401" spans="2:7" x14ac:dyDescent="0.25">
      <c r="B401" s="342"/>
      <c r="C401" s="315"/>
      <c r="D401" s="219"/>
      <c r="E401" s="203"/>
      <c r="G401" s="219"/>
    </row>
    <row r="402" spans="2:7" x14ac:dyDescent="0.25">
      <c r="B402" s="342"/>
      <c r="C402" s="315"/>
      <c r="D402" s="219"/>
      <c r="E402" s="203"/>
      <c r="G402" s="219"/>
    </row>
    <row r="403" spans="2:7" x14ac:dyDescent="0.25">
      <c r="B403" s="342"/>
      <c r="C403" s="315"/>
      <c r="D403" s="219"/>
      <c r="E403" s="203"/>
      <c r="G403" s="219"/>
    </row>
    <row r="404" spans="2:7" x14ac:dyDescent="0.25">
      <c r="B404" s="342"/>
      <c r="C404" s="315"/>
      <c r="D404" s="219"/>
      <c r="E404" s="203"/>
      <c r="G404" s="219"/>
    </row>
    <row r="405" spans="2:7" x14ac:dyDescent="0.25">
      <c r="B405" s="342"/>
      <c r="C405" s="315"/>
      <c r="D405" s="219"/>
      <c r="E405" s="203"/>
      <c r="G405" s="219"/>
    </row>
    <row r="406" spans="2:7" x14ac:dyDescent="0.25">
      <c r="B406" s="342"/>
      <c r="C406" s="315"/>
      <c r="D406" s="219"/>
      <c r="E406" s="203"/>
      <c r="G406" s="219"/>
    </row>
    <row r="407" spans="2:7" x14ac:dyDescent="0.25">
      <c r="B407" s="342"/>
      <c r="C407" s="315"/>
      <c r="D407" s="219"/>
      <c r="E407" s="203"/>
      <c r="G407" s="219"/>
    </row>
    <row r="408" spans="2:7" x14ac:dyDescent="0.25">
      <c r="B408" s="342"/>
      <c r="C408" s="315"/>
      <c r="D408" s="219"/>
      <c r="E408" s="203"/>
      <c r="G408" s="219"/>
    </row>
    <row r="409" spans="2:7" x14ac:dyDescent="0.25">
      <c r="B409" s="342"/>
      <c r="C409" s="315"/>
      <c r="D409" s="219"/>
      <c r="E409" s="203"/>
      <c r="G409" s="219"/>
    </row>
    <row r="410" spans="2:7" x14ac:dyDescent="0.25">
      <c r="B410" s="342"/>
      <c r="C410" s="315"/>
      <c r="D410" s="219"/>
      <c r="E410" s="203"/>
      <c r="G410" s="219"/>
    </row>
    <row r="411" spans="2:7" x14ac:dyDescent="0.25">
      <c r="B411" s="342"/>
      <c r="C411" s="315"/>
      <c r="D411" s="219"/>
      <c r="E411" s="203"/>
      <c r="G411" s="219"/>
    </row>
    <row r="412" spans="2:7" x14ac:dyDescent="0.25">
      <c r="B412" s="342"/>
      <c r="C412" s="315"/>
      <c r="D412" s="219"/>
      <c r="E412" s="203"/>
      <c r="G412" s="219"/>
    </row>
    <row r="413" spans="2:7" x14ac:dyDescent="0.25">
      <c r="B413" s="342"/>
      <c r="C413" s="315"/>
      <c r="D413" s="219"/>
      <c r="E413" s="203"/>
      <c r="G413" s="219"/>
    </row>
    <row r="414" spans="2:7" x14ac:dyDescent="0.25">
      <c r="B414" s="342"/>
      <c r="C414" s="315"/>
      <c r="D414" s="219"/>
      <c r="E414" s="203"/>
      <c r="G414" s="219"/>
    </row>
    <row r="415" spans="2:7" x14ac:dyDescent="0.25">
      <c r="B415" s="342"/>
      <c r="C415" s="315"/>
      <c r="D415" s="219"/>
      <c r="E415" s="203"/>
      <c r="G415" s="219"/>
    </row>
    <row r="416" spans="2:7" x14ac:dyDescent="0.25">
      <c r="B416" s="342"/>
      <c r="C416" s="315"/>
      <c r="D416" s="219"/>
      <c r="E416" s="203"/>
      <c r="G416" s="219"/>
    </row>
    <row r="417" spans="2:7" x14ac:dyDescent="0.25">
      <c r="B417" s="342"/>
      <c r="C417" s="315"/>
      <c r="D417" s="219"/>
      <c r="E417" s="203"/>
      <c r="G417" s="219"/>
    </row>
    <row r="418" spans="2:7" x14ac:dyDescent="0.25">
      <c r="B418" s="342"/>
      <c r="C418" s="315"/>
      <c r="D418" s="219"/>
      <c r="E418" s="203"/>
      <c r="G418" s="219"/>
    </row>
    <row r="419" spans="2:7" x14ac:dyDescent="0.25">
      <c r="B419" s="342"/>
      <c r="C419" s="315"/>
      <c r="D419" s="219"/>
      <c r="E419" s="203"/>
      <c r="G419" s="219"/>
    </row>
    <row r="420" spans="2:7" x14ac:dyDescent="0.25">
      <c r="B420" s="342"/>
      <c r="C420" s="315"/>
      <c r="D420" s="219"/>
      <c r="E420" s="203"/>
      <c r="G420" s="219"/>
    </row>
    <row r="421" spans="2:7" x14ac:dyDescent="0.25">
      <c r="B421" s="342"/>
      <c r="C421" s="315"/>
      <c r="D421" s="219"/>
      <c r="E421" s="203"/>
      <c r="G421" s="219"/>
    </row>
    <row r="422" spans="2:7" x14ac:dyDescent="0.25">
      <c r="B422" s="342"/>
      <c r="C422" s="315"/>
      <c r="D422" s="219"/>
      <c r="E422" s="203"/>
      <c r="G422" s="219"/>
    </row>
    <row r="423" spans="2:7" x14ac:dyDescent="0.25">
      <c r="B423" s="342"/>
      <c r="C423" s="315"/>
      <c r="D423" s="219"/>
      <c r="E423" s="203"/>
      <c r="G423" s="219"/>
    </row>
    <row r="424" spans="2:7" x14ac:dyDescent="0.25">
      <c r="B424" s="342"/>
      <c r="C424" s="315"/>
      <c r="D424" s="219"/>
      <c r="E424" s="203"/>
      <c r="G424" s="219"/>
    </row>
    <row r="425" spans="2:7" x14ac:dyDescent="0.25">
      <c r="B425" s="342"/>
      <c r="C425" s="315"/>
      <c r="D425" s="219"/>
      <c r="E425" s="203"/>
      <c r="G425" s="219"/>
    </row>
    <row r="426" spans="2:7" x14ac:dyDescent="0.25">
      <c r="B426" s="342"/>
      <c r="C426" s="315"/>
      <c r="D426" s="219"/>
      <c r="E426" s="203"/>
      <c r="G426" s="219"/>
    </row>
    <row r="427" spans="2:7" x14ac:dyDescent="0.25">
      <c r="B427" s="342"/>
      <c r="C427" s="315"/>
      <c r="D427" s="219"/>
      <c r="E427" s="203"/>
      <c r="G427" s="219"/>
    </row>
    <row r="428" spans="2:7" x14ac:dyDescent="0.25">
      <c r="B428" s="342"/>
      <c r="C428" s="315"/>
      <c r="D428" s="219"/>
      <c r="E428" s="203"/>
      <c r="G428" s="219"/>
    </row>
    <row r="429" spans="2:7" x14ac:dyDescent="0.25">
      <c r="B429" s="342"/>
      <c r="C429" s="315"/>
      <c r="D429" s="219"/>
      <c r="E429" s="203"/>
      <c r="G429" s="219"/>
    </row>
    <row r="430" spans="2:7" x14ac:dyDescent="0.25">
      <c r="B430" s="342"/>
      <c r="C430" s="315"/>
      <c r="D430" s="219"/>
      <c r="E430" s="203"/>
      <c r="G430" s="219"/>
    </row>
    <row r="431" spans="2:7" x14ac:dyDescent="0.25">
      <c r="B431" s="342"/>
      <c r="C431" s="315"/>
      <c r="D431" s="219"/>
      <c r="E431" s="203"/>
      <c r="G431" s="219"/>
    </row>
    <row r="432" spans="2:7" x14ac:dyDescent="0.25">
      <c r="B432" s="342"/>
      <c r="C432" s="315"/>
      <c r="D432" s="219"/>
      <c r="E432" s="203"/>
      <c r="G432" s="219"/>
    </row>
    <row r="433" spans="2:7" x14ac:dyDescent="0.25">
      <c r="B433" s="342"/>
      <c r="C433" s="315"/>
      <c r="D433" s="219"/>
      <c r="E433" s="203"/>
      <c r="G433" s="219"/>
    </row>
    <row r="434" spans="2:7" x14ac:dyDescent="0.25">
      <c r="B434" s="342"/>
      <c r="C434" s="315"/>
      <c r="D434" s="219"/>
      <c r="E434" s="203"/>
      <c r="G434" s="219"/>
    </row>
    <row r="435" spans="2:7" x14ac:dyDescent="0.25">
      <c r="B435" s="342"/>
      <c r="C435" s="315"/>
      <c r="D435" s="219"/>
      <c r="E435" s="203"/>
      <c r="G435" s="219"/>
    </row>
    <row r="436" spans="2:7" x14ac:dyDescent="0.25">
      <c r="B436" s="342"/>
      <c r="C436" s="315"/>
      <c r="D436" s="219"/>
      <c r="E436" s="203"/>
      <c r="G436" s="219"/>
    </row>
    <row r="437" spans="2:7" x14ac:dyDescent="0.25">
      <c r="B437" s="342"/>
      <c r="C437" s="315"/>
      <c r="D437" s="219"/>
      <c r="E437" s="203"/>
      <c r="G437" s="219"/>
    </row>
    <row r="438" spans="2:7" x14ac:dyDescent="0.25">
      <c r="B438" s="342"/>
      <c r="C438" s="315"/>
      <c r="D438" s="219"/>
      <c r="E438" s="203"/>
      <c r="G438" s="219"/>
    </row>
    <row r="439" spans="2:7" x14ac:dyDescent="0.25">
      <c r="B439" s="342"/>
      <c r="C439" s="315"/>
      <c r="D439" s="219"/>
      <c r="E439" s="203"/>
      <c r="G439" s="219"/>
    </row>
    <row r="440" spans="2:7" x14ac:dyDescent="0.25">
      <c r="B440" s="342"/>
      <c r="C440" s="315"/>
      <c r="D440" s="219"/>
      <c r="E440" s="203"/>
      <c r="G440" s="219"/>
    </row>
    <row r="441" spans="2:7" x14ac:dyDescent="0.25">
      <c r="B441" s="342"/>
      <c r="C441" s="315"/>
      <c r="D441" s="219"/>
      <c r="E441" s="203"/>
      <c r="G441" s="219"/>
    </row>
    <row r="442" spans="2:7" x14ac:dyDescent="0.25">
      <c r="B442" s="342"/>
      <c r="C442" s="315"/>
      <c r="D442" s="219"/>
      <c r="E442" s="203"/>
      <c r="G442" s="219"/>
    </row>
    <row r="443" spans="2:7" x14ac:dyDescent="0.25">
      <c r="B443" s="342"/>
      <c r="C443" s="315"/>
      <c r="D443" s="219"/>
      <c r="E443" s="203"/>
      <c r="G443" s="219"/>
    </row>
    <row r="444" spans="2:7" x14ac:dyDescent="0.25">
      <c r="B444" s="342"/>
      <c r="C444" s="315"/>
      <c r="D444" s="219"/>
      <c r="E444" s="203"/>
      <c r="G444" s="219"/>
    </row>
    <row r="445" spans="2:7" x14ac:dyDescent="0.25">
      <c r="B445" s="342"/>
      <c r="C445" s="315"/>
      <c r="D445" s="219"/>
      <c r="E445" s="203"/>
      <c r="G445" s="219"/>
    </row>
    <row r="446" spans="2:7" x14ac:dyDescent="0.25">
      <c r="B446" s="342"/>
      <c r="C446" s="315"/>
      <c r="D446" s="219"/>
      <c r="E446" s="203"/>
      <c r="G446" s="219"/>
    </row>
    <row r="447" spans="2:7" x14ac:dyDescent="0.25">
      <c r="B447" s="342"/>
      <c r="C447" s="315"/>
      <c r="D447" s="219"/>
      <c r="E447" s="203"/>
      <c r="G447" s="219"/>
    </row>
    <row r="448" spans="2:7" x14ac:dyDescent="0.25">
      <c r="B448" s="342"/>
      <c r="C448" s="315"/>
      <c r="D448" s="219"/>
      <c r="E448" s="203"/>
      <c r="G448" s="219"/>
    </row>
    <row r="449" spans="2:7" x14ac:dyDescent="0.25">
      <c r="B449" s="342"/>
      <c r="C449" s="315"/>
      <c r="D449" s="219"/>
      <c r="E449" s="203"/>
      <c r="G449" s="219"/>
    </row>
    <row r="450" spans="2:7" x14ac:dyDescent="0.25">
      <c r="B450" s="342"/>
      <c r="C450" s="315"/>
      <c r="D450" s="219"/>
      <c r="E450" s="203"/>
      <c r="G450" s="219"/>
    </row>
    <row r="451" spans="2:7" x14ac:dyDescent="0.25">
      <c r="B451" s="342"/>
      <c r="C451" s="315"/>
      <c r="D451" s="219"/>
      <c r="E451" s="203"/>
      <c r="G451" s="219"/>
    </row>
    <row r="452" spans="2:7" x14ac:dyDescent="0.25">
      <c r="B452" s="342"/>
      <c r="C452" s="315"/>
      <c r="D452" s="219"/>
      <c r="E452" s="203"/>
      <c r="G452" s="219"/>
    </row>
    <row r="453" spans="2:7" x14ac:dyDescent="0.25">
      <c r="B453" s="342"/>
      <c r="C453" s="315"/>
      <c r="D453" s="219"/>
      <c r="E453" s="203"/>
      <c r="G453" s="219"/>
    </row>
    <row r="454" spans="2:7" x14ac:dyDescent="0.25">
      <c r="B454" s="342"/>
      <c r="C454" s="315"/>
      <c r="D454" s="219"/>
      <c r="E454" s="203"/>
      <c r="G454" s="219"/>
    </row>
    <row r="455" spans="2:7" x14ac:dyDescent="0.25">
      <c r="B455" s="342"/>
      <c r="C455" s="315"/>
      <c r="D455" s="219"/>
      <c r="E455" s="203"/>
      <c r="G455" s="219"/>
    </row>
    <row r="456" spans="2:7" x14ac:dyDescent="0.25">
      <c r="B456" s="342"/>
      <c r="C456" s="315"/>
      <c r="D456" s="219"/>
      <c r="E456" s="203"/>
      <c r="G456" s="219"/>
    </row>
    <row r="457" spans="2:7" x14ac:dyDescent="0.25">
      <c r="B457" s="342"/>
      <c r="C457" s="315"/>
      <c r="D457" s="219"/>
      <c r="E457" s="203"/>
      <c r="G457" s="219"/>
    </row>
    <row r="458" spans="2:7" x14ac:dyDescent="0.25">
      <c r="B458" s="342"/>
      <c r="C458" s="315"/>
      <c r="D458" s="219"/>
      <c r="E458" s="203"/>
      <c r="G458" s="219"/>
    </row>
    <row r="459" spans="2:7" x14ac:dyDescent="0.25">
      <c r="B459" s="342"/>
      <c r="C459" s="315"/>
      <c r="D459" s="219"/>
      <c r="E459" s="203"/>
      <c r="G459" s="219"/>
    </row>
    <row r="460" spans="2:7" x14ac:dyDescent="0.25">
      <c r="B460" s="342"/>
      <c r="C460" s="315"/>
      <c r="D460" s="219"/>
      <c r="E460" s="203"/>
      <c r="G460" s="219"/>
    </row>
    <row r="461" spans="2:7" x14ac:dyDescent="0.25">
      <c r="B461" s="342"/>
      <c r="C461" s="315"/>
      <c r="D461" s="219"/>
      <c r="E461" s="203"/>
      <c r="G461" s="219"/>
    </row>
    <row r="462" spans="2:7" x14ac:dyDescent="0.25">
      <c r="B462" s="342"/>
      <c r="C462" s="315"/>
      <c r="D462" s="219"/>
      <c r="E462" s="203"/>
      <c r="G462" s="219"/>
    </row>
    <row r="463" spans="2:7" x14ac:dyDescent="0.25">
      <c r="B463" s="342"/>
      <c r="C463" s="315"/>
      <c r="D463" s="219"/>
      <c r="E463" s="203"/>
      <c r="G463" s="219"/>
    </row>
    <row r="464" spans="2:7" x14ac:dyDescent="0.25">
      <c r="B464" s="342"/>
      <c r="C464" s="315"/>
      <c r="D464" s="219"/>
      <c r="E464" s="203"/>
      <c r="G464" s="219"/>
    </row>
    <row r="465" spans="2:7" x14ac:dyDescent="0.25">
      <c r="B465" s="342"/>
      <c r="C465" s="315"/>
      <c r="D465" s="219"/>
      <c r="E465" s="203"/>
      <c r="G465" s="219"/>
    </row>
    <row r="466" spans="2:7" x14ac:dyDescent="0.25">
      <c r="B466" s="342"/>
      <c r="C466" s="315"/>
      <c r="D466" s="219"/>
      <c r="E466" s="203"/>
      <c r="G466" s="219"/>
    </row>
    <row r="467" spans="2:7" x14ac:dyDescent="0.25">
      <c r="B467" s="342"/>
      <c r="C467" s="315"/>
      <c r="D467" s="219"/>
      <c r="E467" s="203"/>
      <c r="G467" s="219"/>
    </row>
    <row r="468" spans="2:7" x14ac:dyDescent="0.25">
      <c r="B468" s="342"/>
      <c r="C468" s="315"/>
      <c r="D468" s="219"/>
      <c r="E468" s="203"/>
      <c r="G468" s="219"/>
    </row>
    <row r="469" spans="2:7" x14ac:dyDescent="0.25">
      <c r="B469" s="342"/>
      <c r="C469" s="315"/>
      <c r="D469" s="219"/>
      <c r="E469" s="203"/>
      <c r="G469" s="219"/>
    </row>
    <row r="470" spans="2:7" x14ac:dyDescent="0.25">
      <c r="B470" s="342"/>
      <c r="C470" s="315"/>
      <c r="D470" s="219"/>
      <c r="E470" s="203"/>
      <c r="G470" s="219"/>
    </row>
    <row r="471" spans="2:7" x14ac:dyDescent="0.25">
      <c r="B471" s="342"/>
      <c r="C471" s="315"/>
      <c r="D471" s="219"/>
      <c r="E471" s="203"/>
      <c r="G471" s="219"/>
    </row>
    <row r="472" spans="2:7" x14ac:dyDescent="0.25">
      <c r="B472" s="342"/>
      <c r="C472" s="315"/>
      <c r="D472" s="219"/>
      <c r="E472" s="203"/>
      <c r="G472" s="219"/>
    </row>
    <row r="473" spans="2:7" x14ac:dyDescent="0.25">
      <c r="B473" s="342"/>
      <c r="C473" s="315"/>
      <c r="D473" s="219"/>
      <c r="E473" s="203"/>
      <c r="G473" s="219"/>
    </row>
    <row r="474" spans="2:7" x14ac:dyDescent="0.25">
      <c r="B474" s="342"/>
      <c r="C474" s="315"/>
      <c r="D474" s="219"/>
      <c r="E474" s="203"/>
      <c r="G474" s="219"/>
    </row>
    <row r="475" spans="2:7" x14ac:dyDescent="0.25">
      <c r="B475" s="342"/>
      <c r="C475" s="315"/>
      <c r="D475" s="219"/>
      <c r="E475" s="203"/>
      <c r="G475" s="219"/>
    </row>
    <row r="476" spans="2:7" x14ac:dyDescent="0.25">
      <c r="B476" s="342"/>
      <c r="C476" s="315"/>
      <c r="D476" s="219"/>
      <c r="E476" s="203"/>
      <c r="G476" s="219"/>
    </row>
    <row r="477" spans="2:7" x14ac:dyDescent="0.25">
      <c r="B477" s="342"/>
      <c r="C477" s="315"/>
      <c r="D477" s="219"/>
      <c r="E477" s="203"/>
      <c r="G477" s="219"/>
    </row>
    <row r="478" spans="2:7" x14ac:dyDescent="0.25">
      <c r="B478" s="342"/>
      <c r="C478" s="315"/>
      <c r="D478" s="219"/>
      <c r="E478" s="203"/>
      <c r="G478" s="219"/>
    </row>
    <row r="479" spans="2:7" x14ac:dyDescent="0.25">
      <c r="B479" s="342"/>
      <c r="C479" s="315"/>
      <c r="D479" s="219"/>
      <c r="E479" s="203"/>
      <c r="G479" s="219"/>
    </row>
    <row r="480" spans="2:7" x14ac:dyDescent="0.25">
      <c r="B480" s="342"/>
      <c r="C480" s="315"/>
      <c r="D480" s="219"/>
      <c r="E480" s="203"/>
      <c r="G480" s="219"/>
    </row>
    <row r="481" spans="2:7" x14ac:dyDescent="0.25">
      <c r="B481" s="342"/>
      <c r="C481" s="315"/>
      <c r="D481" s="219"/>
      <c r="E481" s="203"/>
      <c r="G481" s="219"/>
    </row>
    <row r="482" spans="2:7" x14ac:dyDescent="0.25">
      <c r="B482" s="342"/>
      <c r="C482" s="315"/>
      <c r="D482" s="219"/>
      <c r="E482" s="203"/>
      <c r="G482" s="219"/>
    </row>
    <row r="483" spans="2:7" x14ac:dyDescent="0.25">
      <c r="B483" s="342"/>
      <c r="C483" s="315"/>
      <c r="D483" s="219"/>
      <c r="E483" s="203"/>
      <c r="G483" s="219"/>
    </row>
    <row r="484" spans="2:7" x14ac:dyDescent="0.25">
      <c r="B484" s="342"/>
      <c r="C484" s="315"/>
      <c r="D484" s="219"/>
      <c r="E484" s="203"/>
      <c r="G484" s="219"/>
    </row>
    <row r="485" spans="2:7" x14ac:dyDescent="0.25">
      <c r="B485" s="342"/>
      <c r="C485" s="315"/>
      <c r="D485" s="219"/>
      <c r="E485" s="203"/>
      <c r="G485" s="219"/>
    </row>
    <row r="486" spans="2:7" x14ac:dyDescent="0.25">
      <c r="B486" s="342"/>
      <c r="C486" s="315"/>
      <c r="D486" s="219"/>
      <c r="E486" s="203"/>
      <c r="G486" s="219"/>
    </row>
    <row r="487" spans="2:7" x14ac:dyDescent="0.25">
      <c r="B487" s="342"/>
      <c r="C487" s="315"/>
      <c r="D487" s="219"/>
      <c r="E487" s="203"/>
      <c r="G487" s="219"/>
    </row>
    <row r="488" spans="2:7" x14ac:dyDescent="0.25">
      <c r="B488" s="342"/>
      <c r="C488" s="315"/>
      <c r="D488" s="219"/>
      <c r="E488" s="203"/>
      <c r="G488" s="219"/>
    </row>
    <row r="489" spans="2:7" x14ac:dyDescent="0.25">
      <c r="B489" s="342"/>
      <c r="C489" s="315"/>
      <c r="D489" s="219"/>
      <c r="E489" s="203"/>
      <c r="G489" s="219"/>
    </row>
    <row r="490" spans="2:7" x14ac:dyDescent="0.25">
      <c r="B490" s="342"/>
      <c r="C490" s="315"/>
      <c r="D490" s="219"/>
      <c r="E490" s="203"/>
      <c r="G490" s="219"/>
    </row>
    <row r="491" spans="2:7" x14ac:dyDescent="0.25">
      <c r="B491" s="342"/>
      <c r="C491" s="315"/>
      <c r="D491" s="219"/>
      <c r="E491" s="203"/>
      <c r="G491" s="219"/>
    </row>
    <row r="492" spans="2:7" x14ac:dyDescent="0.25">
      <c r="B492" s="342"/>
      <c r="C492" s="315"/>
      <c r="D492" s="219"/>
      <c r="E492" s="203"/>
      <c r="G492" s="219"/>
    </row>
    <row r="493" spans="2:7" x14ac:dyDescent="0.25">
      <c r="B493" s="342"/>
      <c r="C493" s="315"/>
      <c r="D493" s="219"/>
      <c r="E493" s="203"/>
      <c r="G493" s="219"/>
    </row>
    <row r="494" spans="2:7" x14ac:dyDescent="0.25">
      <c r="B494" s="342"/>
      <c r="C494" s="315"/>
      <c r="D494" s="219"/>
      <c r="E494" s="203"/>
      <c r="G494" s="219"/>
    </row>
    <row r="495" spans="2:7" x14ac:dyDescent="0.25">
      <c r="B495" s="342"/>
      <c r="C495" s="315"/>
      <c r="D495" s="219"/>
      <c r="E495" s="203"/>
      <c r="G495" s="219"/>
    </row>
    <row r="496" spans="2:7" x14ac:dyDescent="0.25">
      <c r="B496" s="342"/>
      <c r="C496" s="315"/>
      <c r="D496" s="219"/>
      <c r="E496" s="203"/>
      <c r="G496" s="219"/>
    </row>
    <row r="497" spans="2:7" x14ac:dyDescent="0.25">
      <c r="B497" s="342"/>
      <c r="C497" s="315"/>
      <c r="D497" s="219"/>
      <c r="E497" s="203"/>
      <c r="G497" s="219"/>
    </row>
    <row r="498" spans="2:7" x14ac:dyDescent="0.25">
      <c r="B498" s="342"/>
      <c r="C498" s="315"/>
      <c r="D498" s="219"/>
      <c r="E498" s="203"/>
      <c r="G498" s="219"/>
    </row>
    <row r="499" spans="2:7" x14ac:dyDescent="0.25">
      <c r="B499" s="342"/>
      <c r="C499" s="315"/>
      <c r="D499" s="219"/>
      <c r="E499" s="203"/>
      <c r="G499" s="219"/>
    </row>
    <row r="500" spans="2:7" x14ac:dyDescent="0.25">
      <c r="B500" s="342"/>
      <c r="C500" s="315"/>
      <c r="D500" s="219"/>
      <c r="E500" s="203"/>
      <c r="G500" s="219"/>
    </row>
    <row r="501" spans="2:7" x14ac:dyDescent="0.25">
      <c r="B501" s="342"/>
      <c r="C501" s="315"/>
      <c r="D501" s="219"/>
      <c r="E501" s="203"/>
      <c r="G501" s="219"/>
    </row>
    <row r="502" spans="2:7" x14ac:dyDescent="0.25">
      <c r="B502" s="342"/>
      <c r="C502" s="315"/>
      <c r="D502" s="219"/>
      <c r="E502" s="203"/>
      <c r="G502" s="219"/>
    </row>
    <row r="503" spans="2:7" x14ac:dyDescent="0.25">
      <c r="B503" s="342"/>
      <c r="C503" s="315"/>
      <c r="D503" s="219"/>
      <c r="E503" s="203"/>
      <c r="G503" s="219"/>
    </row>
    <row r="504" spans="2:7" x14ac:dyDescent="0.25">
      <c r="B504" s="342"/>
      <c r="C504" s="315"/>
      <c r="D504" s="219"/>
      <c r="E504" s="203"/>
      <c r="G504" s="219"/>
    </row>
    <row r="505" spans="2:7" x14ac:dyDescent="0.25">
      <c r="B505" s="342"/>
      <c r="C505" s="315"/>
      <c r="D505" s="219"/>
      <c r="E505" s="203"/>
      <c r="G505" s="219"/>
    </row>
    <row r="506" spans="2:7" x14ac:dyDescent="0.25">
      <c r="B506" s="342"/>
      <c r="C506" s="315"/>
      <c r="D506" s="219"/>
      <c r="E506" s="203"/>
      <c r="G506" s="219"/>
    </row>
    <row r="507" spans="2:7" x14ac:dyDescent="0.25">
      <c r="B507" s="342"/>
      <c r="C507" s="315"/>
      <c r="D507" s="219"/>
      <c r="E507" s="203"/>
      <c r="G507" s="219"/>
    </row>
    <row r="508" spans="2:7" x14ac:dyDescent="0.25">
      <c r="B508" s="342"/>
      <c r="C508" s="315"/>
      <c r="D508" s="219"/>
      <c r="E508" s="203"/>
      <c r="G508" s="219"/>
    </row>
    <row r="509" spans="2:7" x14ac:dyDescent="0.25">
      <c r="B509" s="342"/>
      <c r="C509" s="315"/>
      <c r="D509" s="219"/>
      <c r="E509" s="203"/>
      <c r="G509" s="219"/>
    </row>
    <row r="510" spans="2:7" x14ac:dyDescent="0.25">
      <c r="B510" s="342"/>
      <c r="C510" s="315"/>
      <c r="D510" s="219"/>
      <c r="E510" s="203"/>
      <c r="G510" s="219"/>
    </row>
    <row r="511" spans="2:7" x14ac:dyDescent="0.25">
      <c r="B511" s="342"/>
      <c r="C511" s="315"/>
      <c r="D511" s="219"/>
      <c r="E511" s="203"/>
      <c r="G511" s="219"/>
    </row>
    <row r="512" spans="2:7" x14ac:dyDescent="0.25">
      <c r="B512" s="342"/>
      <c r="C512" s="315"/>
      <c r="D512" s="219"/>
      <c r="E512" s="203"/>
      <c r="G512" s="219"/>
    </row>
    <row r="513" spans="2:7" x14ac:dyDescent="0.25">
      <c r="B513" s="342"/>
      <c r="C513" s="315"/>
      <c r="D513" s="219"/>
      <c r="E513" s="203"/>
      <c r="G513" s="219"/>
    </row>
    <row r="514" spans="2:7" x14ac:dyDescent="0.25">
      <c r="B514" s="342"/>
      <c r="C514" s="315"/>
      <c r="D514" s="219"/>
      <c r="E514" s="203"/>
      <c r="G514" s="219"/>
    </row>
    <row r="515" spans="2:7" x14ac:dyDescent="0.25">
      <c r="B515" s="342"/>
      <c r="C515" s="315"/>
      <c r="D515" s="219"/>
      <c r="E515" s="203"/>
      <c r="G515" s="219"/>
    </row>
    <row r="516" spans="2:7" x14ac:dyDescent="0.25">
      <c r="B516" s="342"/>
      <c r="C516" s="315"/>
      <c r="D516" s="219"/>
      <c r="E516" s="203"/>
      <c r="G516" s="219"/>
    </row>
    <row r="517" spans="2:7" x14ac:dyDescent="0.25">
      <c r="B517" s="342"/>
      <c r="C517" s="315"/>
      <c r="D517" s="219"/>
      <c r="E517" s="203"/>
      <c r="G517" s="219"/>
    </row>
    <row r="518" spans="2:7" x14ac:dyDescent="0.25">
      <c r="B518" s="342"/>
      <c r="C518" s="315"/>
      <c r="D518" s="219"/>
      <c r="E518" s="203"/>
      <c r="G518" s="219"/>
    </row>
    <row r="519" spans="2:7" x14ac:dyDescent="0.25">
      <c r="B519" s="342"/>
      <c r="C519" s="315"/>
      <c r="D519" s="219"/>
      <c r="E519" s="203"/>
      <c r="G519" s="219"/>
    </row>
    <row r="520" spans="2:7" x14ac:dyDescent="0.25">
      <c r="B520" s="342"/>
      <c r="C520" s="315"/>
      <c r="D520" s="219"/>
      <c r="E520" s="203"/>
      <c r="G520" s="219"/>
    </row>
    <row r="521" spans="2:7" x14ac:dyDescent="0.25">
      <c r="B521" s="342"/>
      <c r="C521" s="315"/>
      <c r="D521" s="219"/>
      <c r="E521" s="203"/>
      <c r="G521" s="219"/>
    </row>
    <row r="522" spans="2:7" x14ac:dyDescent="0.25">
      <c r="B522" s="342"/>
      <c r="C522" s="315"/>
      <c r="D522" s="219"/>
      <c r="E522" s="203"/>
      <c r="G522" s="219"/>
    </row>
    <row r="523" spans="2:7" x14ac:dyDescent="0.25">
      <c r="B523" s="342"/>
      <c r="C523" s="315"/>
      <c r="D523" s="219"/>
      <c r="E523" s="203"/>
      <c r="G523" s="219"/>
    </row>
    <row r="524" spans="2:7" x14ac:dyDescent="0.25">
      <c r="B524" s="342"/>
      <c r="C524" s="315"/>
      <c r="D524" s="219"/>
      <c r="E524" s="203"/>
      <c r="G524" s="219"/>
    </row>
    <row r="525" spans="2:7" x14ac:dyDescent="0.25">
      <c r="B525" s="342"/>
      <c r="C525" s="315"/>
      <c r="D525" s="219"/>
      <c r="E525" s="203"/>
      <c r="G525" s="219"/>
    </row>
    <row r="526" spans="2:7" x14ac:dyDescent="0.25">
      <c r="B526" s="342"/>
      <c r="C526" s="315"/>
      <c r="D526" s="219"/>
      <c r="E526" s="203"/>
      <c r="G526" s="219"/>
    </row>
    <row r="527" spans="2:7" x14ac:dyDescent="0.25">
      <c r="B527" s="342"/>
      <c r="C527" s="315"/>
      <c r="D527" s="219"/>
      <c r="E527" s="203"/>
      <c r="G527" s="219"/>
    </row>
    <row r="528" spans="2:7" x14ac:dyDescent="0.25">
      <c r="B528" s="342"/>
      <c r="C528" s="315"/>
      <c r="D528" s="219"/>
      <c r="E528" s="203"/>
      <c r="G528" s="219"/>
    </row>
    <row r="529" spans="2:7" x14ac:dyDescent="0.25">
      <c r="B529" s="342"/>
      <c r="C529" s="315"/>
      <c r="D529" s="219"/>
      <c r="E529" s="203"/>
      <c r="G529" s="219"/>
    </row>
    <row r="530" spans="2:7" x14ac:dyDescent="0.25">
      <c r="B530" s="342"/>
      <c r="C530" s="315"/>
      <c r="D530" s="219"/>
      <c r="E530" s="203"/>
      <c r="G530" s="219"/>
    </row>
    <row r="531" spans="2:7" x14ac:dyDescent="0.25">
      <c r="B531" s="342"/>
      <c r="C531" s="315"/>
      <c r="D531" s="219"/>
      <c r="E531" s="203"/>
      <c r="G531" s="219"/>
    </row>
    <row r="532" spans="2:7" x14ac:dyDescent="0.25">
      <c r="B532" s="342"/>
      <c r="C532" s="315"/>
      <c r="D532" s="219"/>
      <c r="E532" s="203"/>
      <c r="G532" s="219"/>
    </row>
    <row r="533" spans="2:7" x14ac:dyDescent="0.25">
      <c r="B533" s="342"/>
      <c r="C533" s="315"/>
      <c r="D533" s="219"/>
      <c r="E533" s="203"/>
      <c r="G533" s="219"/>
    </row>
    <row r="534" spans="2:7" x14ac:dyDescent="0.25">
      <c r="B534" s="342"/>
      <c r="C534" s="315"/>
      <c r="D534" s="219"/>
      <c r="E534" s="203"/>
      <c r="G534" s="219"/>
    </row>
    <row r="535" spans="2:7" x14ac:dyDescent="0.25">
      <c r="B535" s="342"/>
      <c r="C535" s="315"/>
      <c r="D535" s="219"/>
      <c r="E535" s="203"/>
      <c r="G535" s="219"/>
    </row>
    <row r="536" spans="2:7" x14ac:dyDescent="0.25">
      <c r="B536" s="342"/>
      <c r="C536" s="315"/>
      <c r="D536" s="219"/>
      <c r="E536" s="203"/>
      <c r="G536" s="219"/>
    </row>
    <row r="537" spans="2:7" x14ac:dyDescent="0.25">
      <c r="B537" s="342"/>
      <c r="C537" s="315"/>
      <c r="D537" s="219"/>
      <c r="E537" s="203"/>
      <c r="G537" s="219"/>
    </row>
    <row r="538" spans="2:7" x14ac:dyDescent="0.25">
      <c r="B538" s="342"/>
      <c r="C538" s="315"/>
      <c r="D538" s="219"/>
      <c r="E538" s="203"/>
      <c r="G538" s="219"/>
    </row>
    <row r="539" spans="2:7" x14ac:dyDescent="0.25">
      <c r="B539" s="342"/>
      <c r="C539" s="315"/>
      <c r="D539" s="219"/>
      <c r="E539" s="203"/>
      <c r="G539" s="219"/>
    </row>
    <row r="540" spans="2:7" x14ac:dyDescent="0.25">
      <c r="B540" s="342"/>
      <c r="C540" s="315"/>
      <c r="D540" s="219"/>
      <c r="E540" s="203"/>
      <c r="G540" s="219"/>
    </row>
    <row r="541" spans="2:7" x14ac:dyDescent="0.25">
      <c r="B541" s="342"/>
      <c r="C541" s="315"/>
      <c r="D541" s="219"/>
      <c r="E541" s="203"/>
      <c r="G541" s="219"/>
    </row>
    <row r="542" spans="2:7" x14ac:dyDescent="0.25">
      <c r="B542" s="342"/>
      <c r="C542" s="315"/>
      <c r="D542" s="219"/>
      <c r="E542" s="203"/>
      <c r="G542" s="219"/>
    </row>
    <row r="543" spans="2:7" x14ac:dyDescent="0.25">
      <c r="B543" s="342"/>
      <c r="C543" s="315"/>
      <c r="D543" s="219"/>
      <c r="E543" s="203"/>
      <c r="G543" s="219"/>
    </row>
    <row r="544" spans="2:7" x14ac:dyDescent="0.25">
      <c r="B544" s="342"/>
      <c r="C544" s="315"/>
      <c r="D544" s="219"/>
      <c r="E544" s="203"/>
      <c r="G544" s="219"/>
    </row>
    <row r="545" spans="2:7" x14ac:dyDescent="0.25">
      <c r="B545" s="342"/>
      <c r="C545" s="315"/>
      <c r="D545" s="219"/>
      <c r="E545" s="203"/>
      <c r="G545" s="219"/>
    </row>
    <row r="546" spans="2:7" x14ac:dyDescent="0.25">
      <c r="B546" s="342"/>
      <c r="C546" s="315"/>
      <c r="D546" s="219"/>
      <c r="E546" s="203"/>
      <c r="G546" s="219"/>
    </row>
    <row r="547" spans="2:7" x14ac:dyDescent="0.25">
      <c r="B547" s="342"/>
      <c r="C547" s="315"/>
      <c r="D547" s="219"/>
      <c r="E547" s="203"/>
      <c r="G547" s="219"/>
    </row>
    <row r="548" spans="2:7" x14ac:dyDescent="0.25">
      <c r="B548" s="342"/>
      <c r="C548" s="315"/>
      <c r="D548" s="219"/>
      <c r="E548" s="203"/>
      <c r="G548" s="219"/>
    </row>
    <row r="549" spans="2:7" x14ac:dyDescent="0.25">
      <c r="B549" s="342"/>
      <c r="C549" s="315"/>
      <c r="D549" s="219"/>
      <c r="E549" s="203"/>
      <c r="G549" s="219"/>
    </row>
    <row r="550" spans="2:7" x14ac:dyDescent="0.25">
      <c r="B550" s="342"/>
      <c r="C550" s="315"/>
      <c r="D550" s="219"/>
      <c r="E550" s="203"/>
      <c r="G550" s="219"/>
    </row>
    <row r="551" spans="2:7" x14ac:dyDescent="0.25">
      <c r="B551" s="342"/>
      <c r="C551" s="315"/>
      <c r="D551" s="219"/>
      <c r="E551" s="203"/>
      <c r="G551" s="219"/>
    </row>
    <row r="552" spans="2:7" x14ac:dyDescent="0.25">
      <c r="B552" s="342"/>
      <c r="C552" s="315"/>
      <c r="D552" s="219"/>
      <c r="E552" s="203"/>
      <c r="G552" s="219"/>
    </row>
    <row r="553" spans="2:7" x14ac:dyDescent="0.25">
      <c r="B553" s="342"/>
      <c r="C553" s="315"/>
      <c r="D553" s="219"/>
      <c r="E553" s="203"/>
      <c r="G553" s="219"/>
    </row>
    <row r="554" spans="2:7" x14ac:dyDescent="0.25">
      <c r="B554" s="342"/>
      <c r="C554" s="315"/>
      <c r="D554" s="219"/>
      <c r="E554" s="203"/>
      <c r="G554" s="219"/>
    </row>
    <row r="555" spans="2:7" x14ac:dyDescent="0.25">
      <c r="B555" s="342"/>
      <c r="C555" s="315"/>
      <c r="D555" s="219"/>
      <c r="E555" s="203"/>
      <c r="G555" s="219"/>
    </row>
    <row r="556" spans="2:7" x14ac:dyDescent="0.25">
      <c r="B556" s="342"/>
      <c r="C556" s="315"/>
      <c r="D556" s="219"/>
      <c r="E556" s="203"/>
      <c r="G556" s="219"/>
    </row>
    <row r="557" spans="2:7" x14ac:dyDescent="0.25">
      <c r="B557" s="342"/>
      <c r="C557" s="315"/>
      <c r="D557" s="219"/>
      <c r="E557" s="203"/>
      <c r="G557" s="219"/>
    </row>
    <row r="558" spans="2:7" x14ac:dyDescent="0.25">
      <c r="B558" s="342"/>
      <c r="C558" s="315"/>
      <c r="D558" s="219"/>
      <c r="E558" s="203"/>
      <c r="G558" s="219"/>
    </row>
    <row r="559" spans="2:7" x14ac:dyDescent="0.25">
      <c r="B559" s="342"/>
      <c r="C559" s="315"/>
      <c r="D559" s="219"/>
      <c r="E559" s="203"/>
      <c r="G559" s="219"/>
    </row>
    <row r="560" spans="2:7" x14ac:dyDescent="0.25">
      <c r="B560" s="342"/>
      <c r="C560" s="315"/>
      <c r="D560" s="219"/>
      <c r="E560" s="203"/>
      <c r="G560" s="219"/>
    </row>
    <row r="561" spans="2:7" x14ac:dyDescent="0.25">
      <c r="B561" s="342"/>
      <c r="C561" s="315"/>
      <c r="D561" s="219"/>
      <c r="E561" s="203"/>
      <c r="G561" s="219"/>
    </row>
    <row r="562" spans="2:7" x14ac:dyDescent="0.25">
      <c r="B562" s="342"/>
      <c r="C562" s="315"/>
      <c r="D562" s="219"/>
      <c r="E562" s="203"/>
      <c r="G562" s="219"/>
    </row>
    <row r="563" spans="2:7" x14ac:dyDescent="0.25">
      <c r="B563" s="342"/>
      <c r="C563" s="315"/>
      <c r="D563" s="219"/>
      <c r="E563" s="203"/>
      <c r="G563" s="219"/>
    </row>
    <row r="564" spans="2:7" x14ac:dyDescent="0.25">
      <c r="B564" s="342"/>
      <c r="C564" s="315"/>
      <c r="D564" s="219"/>
      <c r="E564" s="203"/>
      <c r="G564" s="219"/>
    </row>
    <row r="565" spans="2:7" x14ac:dyDescent="0.25">
      <c r="B565" s="342"/>
      <c r="C565" s="315"/>
      <c r="D565" s="219"/>
      <c r="E565" s="203"/>
      <c r="G565" s="219"/>
    </row>
    <row r="566" spans="2:7" x14ac:dyDescent="0.25">
      <c r="B566" s="342"/>
      <c r="C566" s="315"/>
      <c r="D566" s="219"/>
      <c r="E566" s="203"/>
      <c r="G566" s="219"/>
    </row>
    <row r="567" spans="2:7" x14ac:dyDescent="0.25">
      <c r="B567" s="342"/>
      <c r="C567" s="315"/>
      <c r="D567" s="219"/>
      <c r="E567" s="203"/>
      <c r="G567" s="219"/>
    </row>
    <row r="568" spans="2:7" x14ac:dyDescent="0.25">
      <c r="B568" s="342"/>
      <c r="C568" s="315"/>
      <c r="D568" s="219"/>
      <c r="E568" s="203"/>
      <c r="G568" s="219"/>
    </row>
    <row r="569" spans="2:7" x14ac:dyDescent="0.25">
      <c r="B569" s="342"/>
      <c r="C569" s="315"/>
      <c r="D569" s="219"/>
      <c r="E569" s="203"/>
      <c r="G569" s="219"/>
    </row>
    <row r="570" spans="2:7" x14ac:dyDescent="0.25">
      <c r="B570" s="342"/>
      <c r="C570" s="315"/>
      <c r="D570" s="219"/>
      <c r="E570" s="203"/>
      <c r="G570" s="219"/>
    </row>
    <row r="571" spans="2:7" x14ac:dyDescent="0.25">
      <c r="B571" s="342"/>
      <c r="C571" s="315"/>
      <c r="D571" s="219"/>
      <c r="E571" s="203"/>
      <c r="G571" s="219"/>
    </row>
    <row r="572" spans="2:7" x14ac:dyDescent="0.25">
      <c r="B572" s="342"/>
      <c r="C572" s="315"/>
      <c r="D572" s="219"/>
      <c r="E572" s="203"/>
      <c r="G572" s="219"/>
    </row>
    <row r="573" spans="2:7" x14ac:dyDescent="0.25">
      <c r="B573" s="342"/>
      <c r="C573" s="315"/>
      <c r="D573" s="219"/>
      <c r="E573" s="203"/>
      <c r="G573" s="219"/>
    </row>
    <row r="574" spans="2:7" x14ac:dyDescent="0.25">
      <c r="B574" s="342"/>
      <c r="C574" s="315"/>
      <c r="D574" s="219"/>
      <c r="E574" s="203"/>
      <c r="G574" s="219"/>
    </row>
    <row r="575" spans="2:7" x14ac:dyDescent="0.25">
      <c r="B575" s="342"/>
      <c r="C575" s="315"/>
      <c r="D575" s="219"/>
      <c r="E575" s="203"/>
      <c r="G575" s="219"/>
    </row>
    <row r="576" spans="2:7" x14ac:dyDescent="0.25">
      <c r="B576" s="342"/>
      <c r="C576" s="315"/>
      <c r="D576" s="219"/>
      <c r="E576" s="203"/>
      <c r="G576" s="219"/>
    </row>
    <row r="577" spans="2:7" x14ac:dyDescent="0.25">
      <c r="B577" s="342"/>
      <c r="C577" s="315"/>
      <c r="D577" s="219"/>
      <c r="E577" s="203"/>
      <c r="G577" s="219"/>
    </row>
    <row r="578" spans="2:7" x14ac:dyDescent="0.25">
      <c r="B578" s="342"/>
      <c r="C578" s="315"/>
      <c r="D578" s="219"/>
      <c r="E578" s="203"/>
      <c r="G578" s="219"/>
    </row>
    <row r="579" spans="2:7" x14ac:dyDescent="0.25">
      <c r="B579" s="342"/>
      <c r="C579" s="315"/>
      <c r="D579" s="219"/>
      <c r="E579" s="203"/>
      <c r="G579" s="219"/>
    </row>
    <row r="580" spans="2:7" x14ac:dyDescent="0.25">
      <c r="B580" s="342"/>
      <c r="C580" s="315"/>
      <c r="D580" s="219"/>
      <c r="E580" s="203"/>
      <c r="G580" s="219"/>
    </row>
    <row r="581" spans="2:7" x14ac:dyDescent="0.25">
      <c r="B581" s="342"/>
      <c r="C581" s="315"/>
      <c r="D581" s="219"/>
      <c r="E581" s="203"/>
      <c r="G581" s="219"/>
    </row>
    <row r="582" spans="2:7" x14ac:dyDescent="0.25">
      <c r="B582" s="342"/>
      <c r="C582" s="315"/>
      <c r="D582" s="219"/>
      <c r="E582" s="203"/>
      <c r="G582" s="219"/>
    </row>
    <row r="583" spans="2:7" x14ac:dyDescent="0.25">
      <c r="B583" s="342"/>
      <c r="C583" s="315"/>
      <c r="D583" s="219"/>
      <c r="E583" s="203"/>
      <c r="G583" s="219"/>
    </row>
    <row r="584" spans="2:7" x14ac:dyDescent="0.25">
      <c r="B584" s="342"/>
      <c r="C584" s="315"/>
      <c r="D584" s="219"/>
      <c r="E584" s="203"/>
      <c r="G584" s="219"/>
    </row>
    <row r="585" spans="2:7" x14ac:dyDescent="0.25">
      <c r="B585" s="342"/>
      <c r="C585" s="315"/>
      <c r="D585" s="219"/>
      <c r="E585" s="203"/>
      <c r="G585" s="219"/>
    </row>
    <row r="586" spans="2:7" x14ac:dyDescent="0.25">
      <c r="B586" s="342"/>
      <c r="C586" s="315"/>
      <c r="D586" s="219"/>
      <c r="E586" s="203"/>
      <c r="G586" s="219"/>
    </row>
    <row r="587" spans="2:7" x14ac:dyDescent="0.25">
      <c r="B587" s="342"/>
      <c r="C587" s="315"/>
      <c r="D587" s="219"/>
      <c r="E587" s="203"/>
      <c r="G587" s="219"/>
    </row>
    <row r="588" spans="2:7" x14ac:dyDescent="0.25">
      <c r="B588" s="342"/>
      <c r="C588" s="315"/>
      <c r="D588" s="219"/>
      <c r="E588" s="203"/>
      <c r="G588" s="219"/>
    </row>
    <row r="589" spans="2:7" x14ac:dyDescent="0.25">
      <c r="B589" s="342"/>
      <c r="C589" s="315"/>
      <c r="D589" s="219"/>
      <c r="E589" s="203"/>
      <c r="G589" s="219"/>
    </row>
    <row r="590" spans="2:7" x14ac:dyDescent="0.25">
      <c r="B590" s="342"/>
      <c r="C590" s="315"/>
      <c r="D590" s="219"/>
      <c r="E590" s="203"/>
      <c r="G590" s="219"/>
    </row>
    <row r="591" spans="2:7" x14ac:dyDescent="0.25">
      <c r="B591" s="342"/>
      <c r="C591" s="315"/>
      <c r="D591" s="219"/>
      <c r="E591" s="203"/>
      <c r="G591" s="219"/>
    </row>
    <row r="592" spans="2:7" x14ac:dyDescent="0.25">
      <c r="B592" s="342"/>
      <c r="C592" s="315"/>
      <c r="D592" s="219"/>
      <c r="E592" s="203"/>
      <c r="G592" s="219"/>
    </row>
    <row r="593" spans="2:7" x14ac:dyDescent="0.25">
      <c r="B593" s="342"/>
      <c r="C593" s="315"/>
      <c r="D593" s="219"/>
      <c r="E593" s="203"/>
      <c r="G593" s="219"/>
    </row>
    <row r="594" spans="2:7" x14ac:dyDescent="0.25">
      <c r="B594" s="342"/>
      <c r="C594" s="315"/>
      <c r="D594" s="219"/>
      <c r="E594" s="203"/>
      <c r="G594" s="219"/>
    </row>
    <row r="595" spans="2:7" x14ac:dyDescent="0.25">
      <c r="B595" s="342"/>
      <c r="C595" s="315"/>
      <c r="D595" s="219"/>
      <c r="E595" s="203"/>
      <c r="G595" s="219"/>
    </row>
    <row r="596" spans="2:7" x14ac:dyDescent="0.25">
      <c r="B596" s="342"/>
      <c r="C596" s="315"/>
      <c r="D596" s="219"/>
      <c r="E596" s="203"/>
      <c r="G596" s="219"/>
    </row>
    <row r="597" spans="2:7" x14ac:dyDescent="0.25">
      <c r="B597" s="342"/>
      <c r="C597" s="315"/>
      <c r="D597" s="219"/>
      <c r="E597" s="203"/>
      <c r="G597" s="219"/>
    </row>
    <row r="598" spans="2:7" x14ac:dyDescent="0.25">
      <c r="B598" s="342"/>
      <c r="C598" s="315"/>
      <c r="D598" s="219"/>
      <c r="E598" s="203"/>
      <c r="G598" s="219"/>
    </row>
    <row r="599" spans="2:7" x14ac:dyDescent="0.25">
      <c r="B599" s="342"/>
      <c r="C599" s="315"/>
      <c r="D599" s="219"/>
      <c r="E599" s="203"/>
      <c r="G599" s="219"/>
    </row>
    <row r="600" spans="2:7" x14ac:dyDescent="0.25">
      <c r="B600" s="342"/>
      <c r="C600" s="315"/>
      <c r="D600" s="219"/>
      <c r="E600" s="203"/>
      <c r="G600" s="219"/>
    </row>
    <row r="601" spans="2:7" x14ac:dyDescent="0.25">
      <c r="B601" s="342"/>
      <c r="C601" s="315"/>
      <c r="D601" s="219"/>
      <c r="E601" s="203"/>
      <c r="G601" s="219"/>
    </row>
    <row r="602" spans="2:7" x14ac:dyDescent="0.25">
      <c r="B602" s="342"/>
      <c r="C602" s="315"/>
      <c r="D602" s="219"/>
      <c r="E602" s="203"/>
      <c r="G602" s="219"/>
    </row>
    <row r="603" spans="2:7" x14ac:dyDescent="0.25">
      <c r="B603" s="342"/>
      <c r="C603" s="315"/>
      <c r="D603" s="219"/>
      <c r="E603" s="203"/>
      <c r="G603" s="219"/>
    </row>
    <row r="604" spans="2:7" x14ac:dyDescent="0.25">
      <c r="B604" s="342"/>
      <c r="C604" s="315"/>
      <c r="D604" s="219"/>
      <c r="E604" s="203"/>
      <c r="G604" s="219"/>
    </row>
    <row r="605" spans="2:7" x14ac:dyDescent="0.25">
      <c r="B605" s="342"/>
      <c r="C605" s="315"/>
      <c r="D605" s="219"/>
      <c r="E605" s="203"/>
      <c r="G605" s="219"/>
    </row>
    <row r="606" spans="2:7" x14ac:dyDescent="0.25">
      <c r="B606" s="342"/>
      <c r="C606" s="315"/>
      <c r="D606" s="219"/>
      <c r="E606" s="203"/>
      <c r="G606" s="219"/>
    </row>
    <row r="607" spans="2:7" x14ac:dyDescent="0.25">
      <c r="B607" s="342"/>
      <c r="C607" s="315"/>
      <c r="D607" s="219"/>
      <c r="E607" s="203"/>
      <c r="G607" s="219"/>
    </row>
    <row r="608" spans="2:7" x14ac:dyDescent="0.25">
      <c r="B608" s="342"/>
      <c r="C608" s="315"/>
      <c r="D608" s="219"/>
      <c r="E608" s="203"/>
      <c r="G608" s="219"/>
    </row>
    <row r="609" spans="2:7" x14ac:dyDescent="0.25">
      <c r="B609" s="342"/>
      <c r="C609" s="315"/>
      <c r="D609" s="219"/>
      <c r="E609" s="203"/>
      <c r="G609" s="219"/>
    </row>
    <row r="610" spans="2:7" x14ac:dyDescent="0.25">
      <c r="B610" s="342"/>
      <c r="C610" s="315"/>
      <c r="D610" s="219"/>
      <c r="E610" s="203"/>
      <c r="G610" s="219"/>
    </row>
    <row r="611" spans="2:7" x14ac:dyDescent="0.25">
      <c r="B611" s="342"/>
      <c r="C611" s="315"/>
      <c r="D611" s="219"/>
      <c r="E611" s="203"/>
      <c r="G611" s="219"/>
    </row>
    <row r="612" spans="2:7" x14ac:dyDescent="0.25">
      <c r="B612" s="342"/>
      <c r="C612" s="315"/>
      <c r="D612" s="219"/>
      <c r="E612" s="203"/>
      <c r="G612" s="219"/>
    </row>
    <row r="613" spans="2:7" x14ac:dyDescent="0.25">
      <c r="B613" s="342"/>
      <c r="C613" s="315"/>
      <c r="D613" s="219"/>
      <c r="E613" s="203"/>
      <c r="G613" s="219"/>
    </row>
    <row r="614" spans="2:7" x14ac:dyDescent="0.25">
      <c r="B614" s="342"/>
      <c r="C614" s="315"/>
      <c r="D614" s="219"/>
      <c r="E614" s="203"/>
      <c r="G614" s="219"/>
    </row>
    <row r="615" spans="2:7" x14ac:dyDescent="0.25">
      <c r="B615" s="342"/>
      <c r="C615" s="315"/>
      <c r="D615" s="219"/>
      <c r="E615" s="203"/>
      <c r="G615" s="219"/>
    </row>
    <row r="616" spans="2:7" x14ac:dyDescent="0.25">
      <c r="B616" s="342"/>
      <c r="C616" s="315"/>
      <c r="D616" s="219"/>
      <c r="E616" s="203"/>
      <c r="G616" s="219"/>
    </row>
    <row r="617" spans="2:7" x14ac:dyDescent="0.25">
      <c r="B617" s="342"/>
      <c r="C617" s="315"/>
      <c r="D617" s="219"/>
      <c r="E617" s="203"/>
      <c r="G617" s="219"/>
    </row>
    <row r="618" spans="2:7" x14ac:dyDescent="0.25">
      <c r="B618" s="342"/>
      <c r="C618" s="315"/>
      <c r="D618" s="219"/>
      <c r="E618" s="203"/>
      <c r="G618" s="219"/>
    </row>
    <row r="619" spans="2:7" x14ac:dyDescent="0.25">
      <c r="B619" s="342"/>
      <c r="C619" s="315"/>
      <c r="D619" s="219"/>
      <c r="E619" s="203"/>
      <c r="G619" s="219"/>
    </row>
    <row r="620" spans="2:7" x14ac:dyDescent="0.25">
      <c r="B620" s="342"/>
      <c r="C620" s="315"/>
      <c r="D620" s="219"/>
      <c r="E620" s="203"/>
      <c r="G620" s="219"/>
    </row>
    <row r="621" spans="2:7" x14ac:dyDescent="0.25">
      <c r="B621" s="342"/>
      <c r="C621" s="315"/>
      <c r="D621" s="219"/>
      <c r="E621" s="203"/>
      <c r="G621" s="219"/>
    </row>
    <row r="622" spans="2:7" x14ac:dyDescent="0.25">
      <c r="B622" s="342"/>
      <c r="C622" s="315"/>
      <c r="D622" s="219"/>
      <c r="E622" s="203"/>
      <c r="G622" s="219"/>
    </row>
    <row r="623" spans="2:7" x14ac:dyDescent="0.25">
      <c r="B623" s="342"/>
      <c r="C623" s="315"/>
      <c r="D623" s="219"/>
      <c r="E623" s="203"/>
      <c r="G623" s="219"/>
    </row>
    <row r="624" spans="2:7" x14ac:dyDescent="0.25">
      <c r="B624" s="342"/>
      <c r="C624" s="315"/>
      <c r="D624" s="219"/>
      <c r="E624" s="203"/>
      <c r="G624" s="219"/>
    </row>
    <row r="625" spans="2:7" x14ac:dyDescent="0.25">
      <c r="B625" s="342"/>
      <c r="C625" s="315"/>
      <c r="D625" s="219"/>
      <c r="E625" s="203"/>
      <c r="G625" s="219"/>
    </row>
    <row r="626" spans="2:7" x14ac:dyDescent="0.25">
      <c r="B626" s="342"/>
      <c r="C626" s="315"/>
      <c r="D626" s="219"/>
      <c r="E626" s="203"/>
      <c r="G626" s="219"/>
    </row>
    <row r="627" spans="2:7" x14ac:dyDescent="0.25">
      <c r="B627" s="342"/>
      <c r="C627" s="315"/>
      <c r="D627" s="219"/>
      <c r="E627" s="203"/>
      <c r="G627" s="219"/>
    </row>
    <row r="628" spans="2:7" x14ac:dyDescent="0.25">
      <c r="B628" s="342"/>
      <c r="C628" s="315"/>
      <c r="D628" s="219"/>
      <c r="E628" s="203"/>
      <c r="G628" s="219"/>
    </row>
    <row r="629" spans="2:7" x14ac:dyDescent="0.25">
      <c r="B629" s="342"/>
      <c r="C629" s="315"/>
      <c r="D629" s="219"/>
      <c r="E629" s="203"/>
      <c r="G629" s="219"/>
    </row>
    <row r="630" spans="2:7" x14ac:dyDescent="0.25">
      <c r="B630" s="342"/>
      <c r="C630" s="315"/>
      <c r="D630" s="219"/>
      <c r="E630" s="203"/>
      <c r="G630" s="219"/>
    </row>
    <row r="631" spans="2:7" x14ac:dyDescent="0.25">
      <c r="B631" s="342"/>
      <c r="C631" s="315"/>
      <c r="D631" s="219"/>
      <c r="E631" s="203"/>
      <c r="G631" s="219"/>
    </row>
    <row r="632" spans="2:7" x14ac:dyDescent="0.25">
      <c r="B632" s="342"/>
      <c r="C632" s="315"/>
      <c r="D632" s="219"/>
      <c r="E632" s="203"/>
      <c r="G632" s="219"/>
    </row>
    <row r="633" spans="2:7" x14ac:dyDescent="0.25">
      <c r="B633" s="342"/>
      <c r="C633" s="315"/>
      <c r="D633" s="219"/>
      <c r="E633" s="203"/>
      <c r="G633" s="219"/>
    </row>
    <row r="634" spans="2:7" x14ac:dyDescent="0.25">
      <c r="B634" s="342"/>
      <c r="C634" s="315"/>
      <c r="D634" s="219"/>
      <c r="E634" s="203"/>
      <c r="G634" s="219"/>
    </row>
    <row r="635" spans="2:7" x14ac:dyDescent="0.25">
      <c r="B635" s="342"/>
      <c r="C635" s="315"/>
      <c r="D635" s="219"/>
      <c r="E635" s="203"/>
      <c r="G635" s="219"/>
    </row>
    <row r="636" spans="2:7" x14ac:dyDescent="0.25">
      <c r="B636" s="342"/>
      <c r="C636" s="315"/>
      <c r="D636" s="219"/>
      <c r="E636" s="203"/>
      <c r="G636" s="219"/>
    </row>
    <row r="637" spans="2:7" x14ac:dyDescent="0.25">
      <c r="B637" s="342"/>
      <c r="C637" s="315"/>
      <c r="D637" s="219"/>
      <c r="E637" s="203"/>
      <c r="G637" s="219"/>
    </row>
    <row r="638" spans="2:7" x14ac:dyDescent="0.25">
      <c r="B638" s="342"/>
      <c r="C638" s="315"/>
      <c r="D638" s="219"/>
      <c r="E638" s="203"/>
      <c r="G638" s="219"/>
    </row>
    <row r="639" spans="2:7" x14ac:dyDescent="0.25">
      <c r="B639" s="342"/>
      <c r="C639" s="315"/>
      <c r="D639" s="219"/>
      <c r="E639" s="203"/>
      <c r="G639" s="219"/>
    </row>
    <row r="640" spans="2:7" x14ac:dyDescent="0.25">
      <c r="B640" s="342"/>
      <c r="C640" s="315"/>
      <c r="D640" s="219"/>
      <c r="E640" s="203"/>
      <c r="G640" s="219"/>
    </row>
    <row r="641" spans="2:7" x14ac:dyDescent="0.25">
      <c r="B641" s="342"/>
      <c r="C641" s="315"/>
      <c r="D641" s="219"/>
      <c r="E641" s="203"/>
      <c r="G641" s="219"/>
    </row>
    <row r="642" spans="2:7" x14ac:dyDescent="0.25">
      <c r="B642" s="342"/>
      <c r="C642" s="315"/>
      <c r="D642" s="219"/>
      <c r="E642" s="203"/>
      <c r="G642" s="219"/>
    </row>
    <row r="643" spans="2:7" x14ac:dyDescent="0.25">
      <c r="B643" s="342"/>
      <c r="C643" s="315"/>
      <c r="D643" s="219"/>
      <c r="E643" s="203"/>
      <c r="G643" s="219"/>
    </row>
    <row r="644" spans="2:7" x14ac:dyDescent="0.25">
      <c r="B644" s="342"/>
      <c r="C644" s="315"/>
      <c r="D644" s="219"/>
      <c r="E644" s="203"/>
      <c r="G644" s="219"/>
    </row>
    <row r="645" spans="2:7" x14ac:dyDescent="0.25">
      <c r="B645" s="342"/>
      <c r="C645" s="315"/>
      <c r="D645" s="219"/>
      <c r="E645" s="203"/>
      <c r="G645" s="219"/>
    </row>
    <row r="646" spans="2:7" x14ac:dyDescent="0.25">
      <c r="B646" s="342"/>
      <c r="C646" s="315"/>
      <c r="D646" s="219"/>
      <c r="E646" s="203"/>
      <c r="G646" s="219"/>
    </row>
    <row r="647" spans="2:7" x14ac:dyDescent="0.25">
      <c r="B647" s="342"/>
      <c r="C647" s="315"/>
      <c r="D647" s="219"/>
      <c r="E647" s="203"/>
      <c r="G647" s="219"/>
    </row>
    <row r="648" spans="2:7" x14ac:dyDescent="0.25">
      <c r="B648" s="342"/>
      <c r="C648" s="315"/>
      <c r="D648" s="219"/>
      <c r="E648" s="203"/>
      <c r="G648" s="219"/>
    </row>
  </sheetData>
  <sheetProtection algorithmName="SHA-512" hashValue="8ShkGcrNDobeEyOSd2jlGOcXQEodm/2//wpRt8N0MxCCNb+5H4cBtx4c/18ZvamlqW2ro98yzsIsdvpkb4im9A==" saltValue="UH9qauG3bG+iNDKtMj6xFA==" spinCount="100000" sheet="1" objects="1" scenarios="1"/>
  <customSheetViews>
    <customSheetView guid="{71323E5E-86A8-4E0E-AE01-05284AA7626F}" scale="90">
      <selection activeCell="A19" sqref="A19"/>
      <pageMargins left="0.7" right="0.7" top="0.75" bottom="0.75" header="0.3" footer="0.3"/>
    </customSheetView>
    <customSheetView guid="{5FCB75E8-FAB0-4885-B728-5FAC8FD7CBBF}" scale="90">
      <selection activeCell="A19" sqref="A19"/>
      <pageMargins left="0.7" right="0.7" top="0.75" bottom="0.75" header="0.3" footer="0.3"/>
    </customSheetView>
  </customSheetViews>
  <conditionalFormatting sqref="C3:C10 C12:C16 C19:C22">
    <cfRule type="containsText" dxfId="200" priority="2" operator="containsText" text="Pas systématiquement">
      <formula>NOT(ISERROR(SEARCH("Pas systématiquement",C3)))</formula>
    </cfRule>
    <cfRule type="containsText" dxfId="199" priority="3" operator="containsText" text="Oui, partiellement">
      <formula>NOT(ISERROR(SEARCH("Oui, partiellement",C3)))</formula>
    </cfRule>
    <cfRule type="containsText" dxfId="198" priority="4" operator="containsText" text="Oui, totalement">
      <formula>NOT(ISERROR(SEARCH("Oui, totalement",C3)))</formula>
    </cfRule>
    <cfRule type="containsText" dxfId="197" priority="5" operator="containsText" text="Oui">
      <formula>NOT(ISERROR(SEARCH("Oui",C3)))</formula>
    </cfRule>
    <cfRule type="containsText" dxfId="196" priority="6" operator="containsText" text="Non">
      <formula>NOT(ISERROR(SEARCH("Non",C3)))</formula>
    </cfRule>
  </conditionalFormatting>
  <conditionalFormatting sqref="C3:C10 C12:C16 C19:C22">
    <cfRule type="containsText" dxfId="195" priority="1" operator="containsText" text="Non concerné">
      <formula>NOT(ISERROR(SEARCH("Non concerné",C3)))</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'menu déroulant'!$C$3:$C$4</xm:f>
          </x14:formula1>
          <xm:sqref>C19:C22</xm:sqref>
        </x14:dataValidation>
        <x14:dataValidation type="list" allowBlank="1" showInputMessage="1" showErrorMessage="1" xr:uid="{00000000-0002-0000-0200-000001000000}">
          <x14:formula1>
            <xm:f>'menu déroulant'!$A$3:$A$5</xm:f>
          </x14:formula1>
          <xm:sqref>C3:C9 C12:C15</xm:sqref>
        </x14:dataValidation>
        <x14:dataValidation type="list" allowBlank="1" showInputMessage="1" showErrorMessage="1" xr:uid="{00000000-0002-0000-0200-000002000000}">
          <x14:formula1>
            <xm:f>'menu déroulant'!$F$3:$F$5</xm:f>
          </x14:formula1>
          <xm:sqref>F5:F6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AY164"/>
  <sheetViews>
    <sheetView showGridLines="0" zoomScale="90" zoomScaleNormal="90" workbookViewId="0">
      <pane ySplit="1" topLeftCell="A13" activePane="bottomLeft" state="frozen"/>
      <selection pane="bottomLeft" activeCell="C30" sqref="C30"/>
    </sheetView>
  </sheetViews>
  <sheetFormatPr baseColWidth="10" defaultColWidth="11.42578125" defaultRowHeight="15" x14ac:dyDescent="0.25"/>
  <cols>
    <col min="1" max="1" width="11.42578125" style="235"/>
    <col min="2" max="2" width="82.28515625" style="365" customWidth="1"/>
    <col min="3" max="3" width="20.7109375" style="234" customWidth="1"/>
    <col min="4" max="4" width="30.140625" style="235" hidden="1" customWidth="1"/>
    <col min="5" max="5" width="33.85546875" style="30" hidden="1" customWidth="1"/>
    <col min="6" max="6" width="32.7109375" style="368" customWidth="1"/>
    <col min="7" max="7" width="32.7109375" style="222" hidden="1" customWidth="1"/>
    <col min="8" max="8" width="17.7109375" style="30" hidden="1" customWidth="1"/>
    <col min="9" max="9" width="14.5703125" style="30" hidden="1" customWidth="1"/>
    <col min="10" max="10" width="11.42578125" style="30" hidden="1" customWidth="1"/>
    <col min="11" max="11" width="0" style="30" hidden="1" customWidth="1"/>
    <col min="12" max="16384" width="11.42578125" style="30"/>
  </cols>
  <sheetData>
    <row r="1" spans="1:51" s="239" customFormat="1" ht="41.25" customHeight="1" x14ac:dyDescent="0.3">
      <c r="A1" s="93"/>
      <c r="B1" s="326" t="s">
        <v>409</v>
      </c>
      <c r="C1" s="327" t="s">
        <v>91</v>
      </c>
      <c r="D1" s="328"/>
      <c r="E1" s="329"/>
      <c r="F1" s="330" t="s">
        <v>341</v>
      </c>
      <c r="G1" s="237"/>
      <c r="H1" s="238"/>
      <c r="I1" s="238"/>
      <c r="J1" s="238"/>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row>
    <row r="2" spans="1:51" s="240" customFormat="1" ht="18.75" x14ac:dyDescent="0.25">
      <c r="A2" s="96"/>
      <c r="B2" s="320" t="s">
        <v>357</v>
      </c>
      <c r="C2" s="96"/>
      <c r="D2" s="96"/>
      <c r="E2" s="96"/>
      <c r="F2" s="96"/>
      <c r="G2" s="96"/>
      <c r="H2" s="96"/>
      <c r="I2" s="96"/>
      <c r="J2" s="96"/>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row>
    <row r="3" spans="1:51" s="242" customFormat="1" ht="15.75" x14ac:dyDescent="0.25">
      <c r="A3" s="369"/>
      <c r="B3" s="369" t="s">
        <v>102</v>
      </c>
      <c r="C3" s="241"/>
      <c r="D3" s="214"/>
      <c r="E3" s="215"/>
      <c r="F3" s="373"/>
      <c r="G3" s="241"/>
      <c r="H3" s="241"/>
      <c r="I3" s="241"/>
      <c r="J3" s="24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row>
    <row r="4" spans="1:51" s="203" customFormat="1" x14ac:dyDescent="0.25">
      <c r="A4" s="209" t="s">
        <v>255</v>
      </c>
      <c r="B4" s="338" t="s">
        <v>54</v>
      </c>
      <c r="C4" s="112"/>
      <c r="D4" s="201" t="s">
        <v>15</v>
      </c>
      <c r="E4" s="116"/>
      <c r="F4" s="147"/>
      <c r="G4" s="193"/>
      <c r="H4" s="202" t="str">
        <f t="shared" ref="H4:H14" si="0">IF($C4="oui, totalement",1,IF($C4="non",0,IF($C4="oui, partiellement",0.3,IF($C4="pas systématiquement",0.3,IF($C4="oui",1,"NA")))))</f>
        <v>NA</v>
      </c>
      <c r="I4" s="116"/>
      <c r="J4" s="116">
        <v>1</v>
      </c>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row>
    <row r="5" spans="1:51" s="203" customFormat="1" x14ac:dyDescent="0.25">
      <c r="A5" s="209" t="s">
        <v>256</v>
      </c>
      <c r="B5" s="148" t="s">
        <v>86</v>
      </c>
      <c r="C5" s="112"/>
      <c r="D5" s="201" t="s">
        <v>10</v>
      </c>
      <c r="E5" s="116"/>
      <c r="F5" s="374"/>
      <c r="G5" s="193"/>
      <c r="H5" s="202" t="str">
        <f t="shared" si="0"/>
        <v>NA</v>
      </c>
      <c r="I5" s="116"/>
      <c r="J5" s="116">
        <v>1</v>
      </c>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row>
    <row r="6" spans="1:51" s="203" customFormat="1" ht="92.25" customHeight="1" x14ac:dyDescent="0.25">
      <c r="A6" s="209" t="s">
        <v>257</v>
      </c>
      <c r="B6" s="148" t="s">
        <v>85</v>
      </c>
      <c r="C6" s="337"/>
      <c r="D6" s="201" t="s">
        <v>10</v>
      </c>
      <c r="E6" s="116"/>
      <c r="F6" s="393" t="s">
        <v>174</v>
      </c>
      <c r="G6" s="193"/>
      <c r="H6" s="202" t="str">
        <f t="shared" si="0"/>
        <v>NA</v>
      </c>
      <c r="I6" s="116"/>
      <c r="J6" s="116">
        <v>1</v>
      </c>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row>
    <row r="7" spans="1:51" s="208" customFormat="1" x14ac:dyDescent="0.25">
      <c r="A7" s="209" t="s">
        <v>258</v>
      </c>
      <c r="B7" s="338" t="s">
        <v>422</v>
      </c>
      <c r="C7" s="112"/>
      <c r="D7" s="201" t="s">
        <v>15</v>
      </c>
      <c r="E7" s="116"/>
      <c r="F7" s="374"/>
      <c r="G7" s="193"/>
      <c r="H7" s="202" t="str">
        <f t="shared" si="0"/>
        <v>NA</v>
      </c>
      <c r="I7" s="116"/>
      <c r="J7" s="116">
        <v>1</v>
      </c>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row>
    <row r="8" spans="1:51" s="203" customFormat="1" ht="78" customHeight="1" x14ac:dyDescent="0.25">
      <c r="A8" s="209" t="s">
        <v>259</v>
      </c>
      <c r="B8" s="338" t="s">
        <v>126</v>
      </c>
      <c r="C8" s="337"/>
      <c r="D8" s="201" t="s">
        <v>15</v>
      </c>
      <c r="E8" s="339"/>
      <c r="F8" s="393" t="s">
        <v>174</v>
      </c>
      <c r="G8" s="193"/>
      <c r="H8" s="202" t="str">
        <f t="shared" si="0"/>
        <v>NA</v>
      </c>
      <c r="I8" s="116"/>
      <c r="J8" s="116">
        <v>1</v>
      </c>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row>
    <row r="9" spans="1:51" s="203" customFormat="1" ht="75" x14ac:dyDescent="0.25">
      <c r="A9" s="209" t="s">
        <v>260</v>
      </c>
      <c r="B9" s="338" t="s">
        <v>55</v>
      </c>
      <c r="C9" s="337"/>
      <c r="D9" s="201" t="s">
        <v>15</v>
      </c>
      <c r="E9" s="216" t="s">
        <v>10</v>
      </c>
      <c r="F9" s="393" t="s">
        <v>174</v>
      </c>
      <c r="G9" s="193"/>
      <c r="H9" s="202" t="str">
        <f t="shared" si="0"/>
        <v>NA</v>
      </c>
      <c r="I9" s="116"/>
      <c r="J9" s="116">
        <v>1</v>
      </c>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row>
    <row r="10" spans="1:51" s="203" customFormat="1" x14ac:dyDescent="0.25">
      <c r="A10" s="209" t="s">
        <v>261</v>
      </c>
      <c r="B10" s="338" t="s">
        <v>56</v>
      </c>
      <c r="C10" s="112"/>
      <c r="D10" s="201"/>
      <c r="E10" s="116"/>
      <c r="F10" s="374"/>
      <c r="G10" s="193"/>
      <c r="H10" s="202" t="str">
        <f t="shared" si="0"/>
        <v>NA</v>
      </c>
      <c r="I10" s="116"/>
      <c r="J10" s="116">
        <v>1</v>
      </c>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row>
    <row r="11" spans="1:51" s="203" customFormat="1" ht="30" x14ac:dyDescent="0.25">
      <c r="A11" s="209" t="s">
        <v>262</v>
      </c>
      <c r="B11" s="148" t="s">
        <v>395</v>
      </c>
      <c r="C11" s="112"/>
      <c r="D11" s="201" t="s">
        <v>26</v>
      </c>
      <c r="E11" s="116"/>
      <c r="F11" s="374"/>
      <c r="G11" s="193"/>
      <c r="H11" s="202" t="str">
        <f t="shared" si="0"/>
        <v>NA</v>
      </c>
      <c r="I11" s="116"/>
      <c r="J11" s="116">
        <v>1</v>
      </c>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row>
    <row r="12" spans="1:51" s="342" customFormat="1" ht="75" x14ac:dyDescent="0.25">
      <c r="A12" s="209" t="s">
        <v>263</v>
      </c>
      <c r="B12" s="338" t="s">
        <v>58</v>
      </c>
      <c r="C12" s="337"/>
      <c r="D12" s="201"/>
      <c r="E12" s="339"/>
      <c r="F12" s="393" t="s">
        <v>372</v>
      </c>
      <c r="G12" s="153"/>
      <c r="H12" s="204" t="str">
        <f>IF($C12="oui, totalement",1,IF($C12="non",0,IF($C12="oui, partiellement",0.3,IF($C12="pas systématiquement",0.3,IF($C12="oui",1,"NA")))))</f>
        <v>NA</v>
      </c>
      <c r="I12" s="339"/>
      <c r="J12" s="339">
        <v>1</v>
      </c>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row>
    <row r="13" spans="1:51" s="203" customFormat="1" ht="41.1" customHeight="1" x14ac:dyDescent="0.25">
      <c r="A13" s="209" t="s">
        <v>264</v>
      </c>
      <c r="B13" s="338" t="s">
        <v>394</v>
      </c>
      <c r="C13" s="112"/>
      <c r="D13" s="201"/>
      <c r="E13" s="116"/>
      <c r="F13" s="147"/>
      <c r="G13" s="193"/>
      <c r="H13" s="202" t="str">
        <f t="shared" si="0"/>
        <v>NA</v>
      </c>
      <c r="I13" s="116"/>
      <c r="J13" s="116">
        <v>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row>
    <row r="14" spans="1:51" s="203" customFormat="1" ht="75.75" thickBot="1" x14ac:dyDescent="0.3">
      <c r="A14" s="209" t="s">
        <v>265</v>
      </c>
      <c r="B14" s="338" t="s">
        <v>84</v>
      </c>
      <c r="C14" s="337"/>
      <c r="D14" s="201" t="s">
        <v>10</v>
      </c>
      <c r="E14" s="339"/>
      <c r="F14" s="147" t="s">
        <v>340</v>
      </c>
      <c r="G14" s="192"/>
      <c r="H14" s="202" t="str">
        <f t="shared" si="0"/>
        <v>NA</v>
      </c>
      <c r="I14" s="243"/>
      <c r="J14" s="116">
        <v>1</v>
      </c>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row>
    <row r="15" spans="1:51" s="203" customFormat="1" ht="15.75" thickBot="1" x14ac:dyDescent="0.3">
      <c r="A15" s="209"/>
      <c r="B15" s="119"/>
      <c r="C15" s="112"/>
      <c r="D15" s="201"/>
      <c r="E15" s="116"/>
      <c r="F15" s="147"/>
      <c r="G15" s="192"/>
      <c r="H15" s="244"/>
      <c r="I15" s="245" t="e">
        <f>SUM($H4:$H14)/SUMIF($H4:$H14,"&lt;&gt;NA",$J4:$J14)</f>
        <v>#DIV/0!</v>
      </c>
      <c r="J15" s="246">
        <f>SUM(J4:J14)</f>
        <v>11</v>
      </c>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row>
    <row r="16" spans="1:51" s="203" customFormat="1" ht="18.75" x14ac:dyDescent="0.25">
      <c r="A16" s="96"/>
      <c r="B16" s="320" t="s">
        <v>358</v>
      </c>
      <c r="C16" s="190"/>
      <c r="D16" s="96"/>
      <c r="E16" s="96"/>
      <c r="F16" s="96"/>
      <c r="G16" s="96"/>
      <c r="H16" s="96"/>
      <c r="I16" s="96"/>
      <c r="J16" s="96"/>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row>
    <row r="17" spans="1:51" s="203" customFormat="1" ht="45" x14ac:dyDescent="0.25">
      <c r="A17" s="369"/>
      <c r="B17" s="369" t="s">
        <v>127</v>
      </c>
      <c r="C17" s="260"/>
      <c r="D17" s="241" t="s">
        <v>15</v>
      </c>
      <c r="E17" s="241"/>
      <c r="F17" s="394" t="s">
        <v>497</v>
      </c>
      <c r="G17" s="241"/>
      <c r="H17" s="241"/>
      <c r="I17" s="247"/>
      <c r="J17" s="24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row>
    <row r="18" spans="1:51" s="203" customFormat="1" ht="15" customHeight="1" x14ac:dyDescent="0.25">
      <c r="A18" s="209" t="s">
        <v>266</v>
      </c>
      <c r="B18" s="338" t="s">
        <v>57</v>
      </c>
      <c r="C18" s="112"/>
      <c r="D18" s="201" t="s">
        <v>10</v>
      </c>
      <c r="E18" s="116"/>
      <c r="F18" s="153"/>
      <c r="G18" s="193"/>
      <c r="H18" s="202" t="str">
        <f t="shared" ref="H18:H21" si="1">IF($C18="oui, totalement",1,IF($C18="non",0,IF($C18="oui, partiellement",0.3,IF($C18="pas systématiquement",0.3,IF($C18="oui",1,"NA")))))</f>
        <v>NA</v>
      </c>
      <c r="I18" s="116"/>
      <c r="J18" s="116">
        <v>1</v>
      </c>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row>
    <row r="19" spans="1:51" s="203" customFormat="1" ht="15" customHeight="1" x14ac:dyDescent="0.25">
      <c r="A19" s="209" t="s">
        <v>267</v>
      </c>
      <c r="B19" s="338" t="s">
        <v>82</v>
      </c>
      <c r="C19" s="112"/>
      <c r="D19" s="201"/>
      <c r="E19" s="116"/>
      <c r="F19" s="153"/>
      <c r="G19" s="193"/>
      <c r="H19" s="202" t="str">
        <f t="shared" si="1"/>
        <v>NA</v>
      </c>
      <c r="I19" s="116"/>
      <c r="J19" s="116">
        <v>1</v>
      </c>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row>
    <row r="20" spans="1:51" s="203" customFormat="1" ht="15" customHeight="1" x14ac:dyDescent="0.25">
      <c r="A20" s="209" t="s">
        <v>268</v>
      </c>
      <c r="B20" s="338" t="s">
        <v>83</v>
      </c>
      <c r="C20" s="112"/>
      <c r="D20" s="201"/>
      <c r="E20" s="116"/>
      <c r="F20" s="153"/>
      <c r="G20" s="193"/>
      <c r="H20" s="202" t="str">
        <f t="shared" si="1"/>
        <v>NA</v>
      </c>
      <c r="I20" s="116"/>
      <c r="J20" s="116">
        <v>1</v>
      </c>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row>
    <row r="21" spans="1:51" s="203" customFormat="1" ht="15" customHeight="1" thickBot="1" x14ac:dyDescent="0.3">
      <c r="A21" s="209" t="s">
        <v>269</v>
      </c>
      <c r="B21" s="338" t="s">
        <v>81</v>
      </c>
      <c r="C21" s="112"/>
      <c r="D21" s="201"/>
      <c r="E21" s="116"/>
      <c r="F21" s="153"/>
      <c r="G21" s="193"/>
      <c r="H21" s="202" t="str">
        <f t="shared" si="1"/>
        <v>NA</v>
      </c>
      <c r="I21" s="243"/>
      <c r="J21" s="116">
        <v>1</v>
      </c>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row>
    <row r="22" spans="1:51" s="203" customFormat="1" ht="15.75" thickBot="1" x14ac:dyDescent="0.3">
      <c r="A22" s="209"/>
      <c r="B22" s="338"/>
      <c r="C22" s="112"/>
      <c r="D22" s="201"/>
      <c r="E22" s="116"/>
      <c r="F22" s="153"/>
      <c r="G22" s="193"/>
      <c r="H22" s="248"/>
      <c r="I22" s="245" t="e">
        <f>SUM($H18:$H21)/SUMIF($H18:$H21,"&lt;&gt;NA",$J18:$J21)</f>
        <v>#DIV/0!</v>
      </c>
      <c r="J22" s="246">
        <f>SUM(J18:J21)</f>
        <v>4</v>
      </c>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row>
    <row r="23" spans="1:51" s="203" customFormat="1" ht="18.75" x14ac:dyDescent="0.25">
      <c r="A23" s="96"/>
      <c r="B23" s="320" t="s">
        <v>359</v>
      </c>
      <c r="C23" s="190"/>
      <c r="D23" s="96"/>
      <c r="E23" s="96"/>
      <c r="F23" s="96"/>
      <c r="G23" s="96"/>
      <c r="H23" s="96"/>
      <c r="I23" s="96"/>
      <c r="J23" s="96"/>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row>
    <row r="24" spans="1:51" s="242" customFormat="1" ht="30" x14ac:dyDescent="0.25">
      <c r="A24" s="369"/>
      <c r="B24" s="369" t="s">
        <v>371</v>
      </c>
      <c r="C24" s="260"/>
      <c r="D24" s="214"/>
      <c r="E24" s="215"/>
      <c r="F24" s="373" t="s">
        <v>80</v>
      </c>
      <c r="G24" s="241"/>
      <c r="H24" s="241"/>
      <c r="I24" s="247"/>
      <c r="J24" s="24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row>
    <row r="25" spans="1:51" s="242" customFormat="1" ht="15.75" x14ac:dyDescent="0.25">
      <c r="A25" s="209" t="s">
        <v>270</v>
      </c>
      <c r="B25" s="338" t="s">
        <v>128</v>
      </c>
      <c r="C25" s="112"/>
      <c r="D25" s="201"/>
      <c r="E25" s="116"/>
      <c r="F25" s="375"/>
      <c r="G25" s="249"/>
      <c r="H25" s="202" t="str">
        <f t="shared" ref="H25:H27" si="2">IF($C25="oui, totalement",1,IF($C25="non",0,IF($C25="oui, partiellement",0.3,IF($C25="pas systématiquement",0.3,IF($C25="oui",1,"NA")))))</f>
        <v>NA</v>
      </c>
      <c r="I25" s="116"/>
      <c r="J25" s="116">
        <v>1</v>
      </c>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row>
    <row r="26" spans="1:51" s="203" customFormat="1" ht="30" x14ac:dyDescent="0.25">
      <c r="A26" s="209" t="s">
        <v>271</v>
      </c>
      <c r="B26" s="338" t="s">
        <v>129</v>
      </c>
      <c r="C26" s="112"/>
      <c r="D26" s="201" t="s">
        <v>10</v>
      </c>
      <c r="E26" s="116"/>
      <c r="F26" s="394" t="s">
        <v>496</v>
      </c>
      <c r="G26" s="193"/>
      <c r="H26" s="202" t="str">
        <f t="shared" si="2"/>
        <v>NA</v>
      </c>
      <c r="I26" s="116"/>
      <c r="J26" s="116">
        <v>1</v>
      </c>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row>
    <row r="27" spans="1:51" s="203" customFormat="1" x14ac:dyDescent="0.25">
      <c r="A27" s="209" t="s">
        <v>272</v>
      </c>
      <c r="B27" s="338" t="s">
        <v>130</v>
      </c>
      <c r="C27" s="112"/>
      <c r="D27" s="201" t="s">
        <v>10</v>
      </c>
      <c r="E27" s="116"/>
      <c r="F27" s="153"/>
      <c r="G27" s="193"/>
      <c r="H27" s="202" t="str">
        <f t="shared" si="2"/>
        <v>NA</v>
      </c>
      <c r="I27" s="116"/>
      <c r="J27" s="116">
        <v>1</v>
      </c>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row>
    <row r="28" spans="1:51" ht="15.75" thickBot="1" x14ac:dyDescent="0.3">
      <c r="A28" s="209"/>
      <c r="B28" s="339"/>
      <c r="C28" s="112"/>
      <c r="D28" s="209"/>
      <c r="E28" s="116"/>
      <c r="F28" s="209"/>
      <c r="G28" s="194"/>
      <c r="H28" s="250"/>
      <c r="I28" s="251"/>
      <c r="J28" s="116"/>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row>
    <row r="29" spans="1:51" ht="15.75" thickBot="1" x14ac:dyDescent="0.3">
      <c r="A29" s="370"/>
      <c r="B29" s="371"/>
      <c r="C29" s="218"/>
      <c r="D29" s="218"/>
      <c r="E29" s="218"/>
      <c r="F29" s="219"/>
      <c r="H29" s="252"/>
      <c r="I29" s="245" t="e">
        <f>SUM($H25:$H27)/SUMIF($H25:$H27,"&lt;&gt;NA",$J25:$J27)</f>
        <v>#DIV/0!</v>
      </c>
      <c r="J29" s="246">
        <f>SUM(J25:J27)</f>
        <v>3</v>
      </c>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row>
    <row r="30" spans="1:51" ht="15.75" thickBot="1" x14ac:dyDescent="0.3">
      <c r="A30" s="370"/>
      <c r="B30" s="371"/>
      <c r="C30" s="218"/>
      <c r="D30" s="218"/>
      <c r="E30" s="218"/>
      <c r="F30" s="219"/>
      <c r="H30" s="253"/>
      <c r="I30" s="254"/>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row>
    <row r="31" spans="1:51" ht="45.75" thickBot="1" x14ac:dyDescent="0.3">
      <c r="A31" s="370"/>
      <c r="B31" s="372"/>
      <c r="C31" s="218"/>
      <c r="D31" s="218"/>
      <c r="E31" s="218"/>
      <c r="F31" s="219"/>
      <c r="G31" s="226"/>
      <c r="H31" s="227"/>
      <c r="I31" s="228" t="s">
        <v>408</v>
      </c>
      <c r="J31" s="229" t="s">
        <v>407</v>
      </c>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row>
    <row r="32" spans="1:51" ht="15.75" thickBot="1" x14ac:dyDescent="0.3">
      <c r="A32" s="370"/>
      <c r="B32" s="371"/>
      <c r="C32" s="255"/>
      <c r="D32" s="219"/>
      <c r="E32" s="203"/>
      <c r="F32" s="376"/>
      <c r="G32" s="256" t="s">
        <v>101</v>
      </c>
      <c r="H32" s="257"/>
      <c r="I32" s="258" t="e">
        <f>(I29+I22+I15)/3</f>
        <v>#DIV/0!</v>
      </c>
      <c r="J32" s="259">
        <f>SUM(J15+J22+J29)</f>
        <v>18</v>
      </c>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row>
    <row r="33" spans="1:51" x14ac:dyDescent="0.25">
      <c r="A33" s="370"/>
      <c r="B33" s="342"/>
      <c r="C33" s="218"/>
      <c r="D33" s="219"/>
      <c r="E33" s="203"/>
      <c r="F33" s="219"/>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row>
    <row r="34" spans="1:51" x14ac:dyDescent="0.25">
      <c r="A34" s="370"/>
      <c r="B34" s="342"/>
      <c r="C34" s="218"/>
      <c r="D34" s="219"/>
      <c r="E34" s="203"/>
      <c r="F34" s="219"/>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row>
    <row r="35" spans="1:51" x14ac:dyDescent="0.25">
      <c r="A35" s="370"/>
      <c r="B35" s="342"/>
      <c r="C35" s="218"/>
      <c r="D35" s="219"/>
      <c r="E35" s="203"/>
      <c r="F35" s="219"/>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row>
    <row r="36" spans="1:51" x14ac:dyDescent="0.25">
      <c r="A36" s="370"/>
      <c r="B36" s="342"/>
      <c r="C36" s="218"/>
      <c r="D36" s="219"/>
      <c r="E36" s="203"/>
      <c r="F36" s="219"/>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row>
    <row r="37" spans="1:51" x14ac:dyDescent="0.25">
      <c r="A37" s="370"/>
      <c r="B37" s="342"/>
      <c r="C37" s="218"/>
      <c r="D37" s="219"/>
      <c r="E37" s="203"/>
      <c r="F37" s="219"/>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row>
    <row r="38" spans="1:51" x14ac:dyDescent="0.25">
      <c r="A38" s="370"/>
      <c r="B38" s="342"/>
      <c r="C38" s="218"/>
      <c r="D38" s="219"/>
      <c r="E38" s="203"/>
      <c r="F38" s="219"/>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row>
    <row r="39" spans="1:51" x14ac:dyDescent="0.25">
      <c r="A39" s="370"/>
      <c r="B39" s="342"/>
      <c r="C39" s="218"/>
      <c r="D39" s="219"/>
      <c r="E39" s="203"/>
      <c r="F39" s="219"/>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row>
    <row r="40" spans="1:51" x14ac:dyDescent="0.25">
      <c r="A40" s="370"/>
      <c r="B40" s="342"/>
      <c r="C40" s="218"/>
      <c r="D40" s="219"/>
      <c r="E40" s="203"/>
      <c r="F40" s="219"/>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row>
    <row r="41" spans="1:51" x14ac:dyDescent="0.25">
      <c r="A41" s="370"/>
      <c r="B41" s="342"/>
      <c r="C41" s="218"/>
      <c r="D41" s="219"/>
      <c r="E41" s="203"/>
      <c r="F41" s="219"/>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row>
    <row r="42" spans="1:51" x14ac:dyDescent="0.25">
      <c r="A42" s="370"/>
      <c r="B42" s="342"/>
      <c r="C42" s="218"/>
      <c r="D42" s="219"/>
      <c r="E42" s="203"/>
      <c r="F42" s="219"/>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row>
    <row r="43" spans="1:51" x14ac:dyDescent="0.25">
      <c r="A43" s="370"/>
      <c r="B43" s="342"/>
      <c r="C43" s="218"/>
      <c r="D43" s="219"/>
      <c r="E43" s="203"/>
      <c r="F43" s="219"/>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row>
    <row r="44" spans="1:51" x14ac:dyDescent="0.25">
      <c r="A44" s="370"/>
      <c r="B44" s="342"/>
      <c r="C44" s="218"/>
      <c r="D44" s="219"/>
      <c r="E44" s="203"/>
      <c r="F44" s="219"/>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row>
    <row r="45" spans="1:51" x14ac:dyDescent="0.25">
      <c r="A45" s="370"/>
      <c r="B45" s="342"/>
      <c r="C45" s="218"/>
      <c r="D45" s="219"/>
      <c r="E45" s="203"/>
      <c r="F45" s="219"/>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row>
    <row r="46" spans="1:51" x14ac:dyDescent="0.25">
      <c r="A46" s="370"/>
      <c r="B46" s="342"/>
      <c r="C46" s="218"/>
      <c r="D46" s="219"/>
      <c r="E46" s="203"/>
      <c r="F46" s="219"/>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row>
    <row r="47" spans="1:51" x14ac:dyDescent="0.25">
      <c r="A47" s="370"/>
      <c r="B47" s="342"/>
      <c r="C47" s="218"/>
      <c r="D47" s="219"/>
      <c r="E47" s="203"/>
      <c r="F47" s="219"/>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row>
    <row r="48" spans="1:51" x14ac:dyDescent="0.25">
      <c r="A48" s="370"/>
      <c r="B48" s="342"/>
      <c r="C48" s="218"/>
      <c r="D48" s="219"/>
      <c r="E48" s="203"/>
      <c r="F48" s="219"/>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row>
    <row r="49" spans="1:51" x14ac:dyDescent="0.25">
      <c r="A49" s="370"/>
      <c r="B49" s="342"/>
      <c r="C49" s="218"/>
      <c r="D49" s="219"/>
      <c r="E49" s="203"/>
      <c r="F49" s="219"/>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row>
    <row r="50" spans="1:51" x14ac:dyDescent="0.25">
      <c r="A50" s="370"/>
      <c r="B50" s="342"/>
      <c r="C50" s="218"/>
      <c r="D50" s="219"/>
      <c r="E50" s="203"/>
      <c r="F50" s="219"/>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row>
    <row r="51" spans="1:51" x14ac:dyDescent="0.25">
      <c r="A51" s="370"/>
      <c r="B51" s="342"/>
      <c r="C51" s="218"/>
      <c r="D51" s="219"/>
      <c r="E51" s="203"/>
      <c r="F51" s="219"/>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row>
    <row r="52" spans="1:51" x14ac:dyDescent="0.25">
      <c r="A52" s="370"/>
      <c r="B52" s="342"/>
      <c r="C52" s="218"/>
      <c r="D52" s="219"/>
      <c r="E52" s="203"/>
      <c r="F52" s="219"/>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row>
    <row r="53" spans="1:51" x14ac:dyDescent="0.25">
      <c r="A53" s="370"/>
      <c r="B53" s="342"/>
      <c r="C53" s="218"/>
      <c r="D53" s="219"/>
      <c r="E53" s="203"/>
      <c r="F53" s="219"/>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row>
    <row r="54" spans="1:51" x14ac:dyDescent="0.25">
      <c r="A54" s="370"/>
      <c r="B54" s="342"/>
      <c r="C54" s="218"/>
      <c r="D54" s="219"/>
      <c r="E54" s="203"/>
      <c r="F54" s="219"/>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row>
    <row r="55" spans="1:51" x14ac:dyDescent="0.25">
      <c r="A55" s="370"/>
      <c r="B55" s="342"/>
      <c r="C55" s="218"/>
      <c r="D55" s="219"/>
      <c r="E55" s="203"/>
      <c r="F55" s="219"/>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row>
    <row r="56" spans="1:51" x14ac:dyDescent="0.25">
      <c r="A56" s="370"/>
      <c r="B56" s="342"/>
      <c r="C56" s="218"/>
      <c r="D56" s="219"/>
      <c r="E56" s="203"/>
      <c r="F56" s="219"/>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row>
    <row r="57" spans="1:51" x14ac:dyDescent="0.25">
      <c r="A57" s="370"/>
      <c r="B57" s="342"/>
      <c r="C57" s="218"/>
      <c r="D57" s="219"/>
      <c r="E57" s="203"/>
      <c r="F57" s="219"/>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row>
    <row r="58" spans="1:51" x14ac:dyDescent="0.25">
      <c r="A58" s="370"/>
      <c r="B58" s="342"/>
      <c r="C58" s="218"/>
      <c r="D58" s="219"/>
      <c r="E58" s="203"/>
      <c r="F58" s="219"/>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row>
    <row r="59" spans="1:51" x14ac:dyDescent="0.25">
      <c r="A59" s="370"/>
      <c r="B59" s="342"/>
      <c r="C59" s="218"/>
      <c r="D59" s="219"/>
      <c r="E59" s="203"/>
      <c r="F59" s="219"/>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row>
    <row r="60" spans="1:51" x14ac:dyDescent="0.25">
      <c r="A60" s="370"/>
      <c r="B60" s="342"/>
      <c r="C60" s="218"/>
      <c r="D60" s="219"/>
      <c r="E60" s="203"/>
      <c r="F60" s="219"/>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row>
    <row r="61" spans="1:51" x14ac:dyDescent="0.25">
      <c r="A61" s="370"/>
      <c r="B61" s="342"/>
      <c r="C61" s="218"/>
      <c r="D61" s="219"/>
      <c r="E61" s="203"/>
      <c r="F61" s="219"/>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row>
    <row r="62" spans="1:51" x14ac:dyDescent="0.25">
      <c r="A62" s="370"/>
      <c r="B62" s="342"/>
      <c r="C62" s="218"/>
      <c r="D62" s="219"/>
      <c r="E62" s="203"/>
      <c r="F62" s="219"/>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31"/>
      <c r="AU62" s="31"/>
      <c r="AV62" s="31"/>
      <c r="AW62" s="31"/>
      <c r="AX62" s="31"/>
      <c r="AY62" s="31"/>
    </row>
    <row r="63" spans="1:51" x14ac:dyDescent="0.25">
      <c r="A63" s="370"/>
      <c r="B63" s="342"/>
      <c r="C63" s="218"/>
      <c r="D63" s="219"/>
      <c r="E63" s="203"/>
      <c r="F63" s="219"/>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31"/>
      <c r="AU63" s="31"/>
      <c r="AV63" s="31"/>
      <c r="AW63" s="31"/>
      <c r="AX63" s="31"/>
      <c r="AY63" s="31"/>
    </row>
    <row r="64" spans="1:51" x14ac:dyDescent="0.25">
      <c r="A64" s="370"/>
      <c r="B64" s="342"/>
      <c r="C64" s="218"/>
      <c r="D64" s="219"/>
      <c r="E64" s="203"/>
      <c r="F64" s="219"/>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row>
    <row r="65" spans="1:51" x14ac:dyDescent="0.25">
      <c r="A65" s="370"/>
      <c r="B65" s="342"/>
      <c r="C65" s="218"/>
      <c r="D65" s="219"/>
      <c r="E65" s="203"/>
      <c r="F65" s="219"/>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row>
    <row r="66" spans="1:51" x14ac:dyDescent="0.25">
      <c r="A66" s="370"/>
      <c r="B66" s="342"/>
      <c r="C66" s="218"/>
      <c r="D66" s="219"/>
      <c r="E66" s="203"/>
      <c r="F66" s="219"/>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31"/>
      <c r="AU66" s="31"/>
      <c r="AV66" s="31"/>
      <c r="AW66" s="31"/>
      <c r="AX66" s="31"/>
      <c r="AY66" s="31"/>
    </row>
    <row r="67" spans="1:51" x14ac:dyDescent="0.25">
      <c r="A67" s="370"/>
      <c r="B67" s="342"/>
      <c r="C67" s="218"/>
      <c r="D67" s="219"/>
      <c r="E67" s="203"/>
      <c r="F67" s="219"/>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31"/>
      <c r="AU67" s="31"/>
      <c r="AV67" s="31"/>
      <c r="AW67" s="31"/>
      <c r="AX67" s="31"/>
      <c r="AY67" s="31"/>
    </row>
    <row r="68" spans="1:51" x14ac:dyDescent="0.25">
      <c r="A68" s="370"/>
      <c r="B68" s="342"/>
      <c r="C68" s="218"/>
      <c r="D68" s="219"/>
      <c r="E68" s="203"/>
      <c r="F68" s="219"/>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31"/>
      <c r="AU68" s="31"/>
      <c r="AV68" s="31"/>
      <c r="AW68" s="31"/>
      <c r="AX68" s="31"/>
      <c r="AY68" s="31"/>
    </row>
    <row r="69" spans="1:51" x14ac:dyDescent="0.25">
      <c r="A69" s="370"/>
      <c r="B69" s="342"/>
      <c r="C69" s="218"/>
      <c r="D69" s="219"/>
      <c r="E69" s="203"/>
      <c r="F69" s="219"/>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31"/>
      <c r="AU69" s="31"/>
      <c r="AV69" s="31"/>
      <c r="AW69" s="31"/>
      <c r="AX69" s="31"/>
      <c r="AY69" s="31"/>
    </row>
    <row r="70" spans="1:51" x14ac:dyDescent="0.25">
      <c r="A70" s="370"/>
      <c r="B70" s="342"/>
      <c r="C70" s="218"/>
      <c r="D70" s="219"/>
      <c r="E70" s="203"/>
      <c r="F70" s="219"/>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row>
    <row r="71" spans="1:51" x14ac:dyDescent="0.25">
      <c r="A71" s="370"/>
      <c r="B71" s="342"/>
      <c r="C71" s="218"/>
      <c r="D71" s="219"/>
      <c r="E71" s="203"/>
      <c r="F71" s="219"/>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row>
    <row r="72" spans="1:51" x14ac:dyDescent="0.25">
      <c r="A72" s="370"/>
      <c r="B72" s="342"/>
      <c r="C72" s="218"/>
      <c r="D72" s="219"/>
      <c r="E72" s="203"/>
      <c r="F72" s="219"/>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row>
    <row r="73" spans="1:51" x14ac:dyDescent="0.25">
      <c r="A73" s="370"/>
      <c r="B73" s="342"/>
      <c r="C73" s="218"/>
      <c r="D73" s="219"/>
      <c r="E73" s="203"/>
      <c r="F73" s="219"/>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31"/>
      <c r="AU73" s="31"/>
      <c r="AV73" s="31"/>
      <c r="AW73" s="31"/>
      <c r="AX73" s="31"/>
      <c r="AY73" s="31"/>
    </row>
    <row r="74" spans="1:51" x14ac:dyDescent="0.25">
      <c r="A74" s="370"/>
      <c r="B74" s="342"/>
      <c r="C74" s="218"/>
      <c r="D74" s="219"/>
      <c r="E74" s="203"/>
      <c r="F74" s="219"/>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31"/>
      <c r="AU74" s="31"/>
      <c r="AV74" s="31"/>
      <c r="AW74" s="31"/>
      <c r="AX74" s="31"/>
      <c r="AY74" s="31"/>
    </row>
    <row r="75" spans="1:51" x14ac:dyDescent="0.25">
      <c r="A75" s="370"/>
      <c r="B75" s="342"/>
      <c r="C75" s="218"/>
      <c r="D75" s="219"/>
      <c r="E75" s="203"/>
      <c r="F75" s="219"/>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1"/>
      <c r="AV75" s="31"/>
      <c r="AW75" s="31"/>
      <c r="AX75" s="31"/>
      <c r="AY75" s="31"/>
    </row>
    <row r="76" spans="1:51" x14ac:dyDescent="0.25">
      <c r="A76" s="370"/>
      <c r="B76" s="342"/>
      <c r="C76" s="218"/>
      <c r="D76" s="219"/>
      <c r="E76" s="203"/>
      <c r="F76" s="219"/>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31"/>
      <c r="AU76" s="31"/>
      <c r="AV76" s="31"/>
      <c r="AW76" s="31"/>
      <c r="AX76" s="31"/>
      <c r="AY76" s="31"/>
    </row>
    <row r="77" spans="1:51" x14ac:dyDescent="0.25">
      <c r="A77" s="370"/>
      <c r="B77" s="342"/>
      <c r="C77" s="218"/>
      <c r="D77" s="219"/>
      <c r="E77" s="203"/>
      <c r="F77" s="219"/>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31"/>
      <c r="AU77" s="31"/>
      <c r="AV77" s="31"/>
      <c r="AW77" s="31"/>
      <c r="AX77" s="31"/>
      <c r="AY77" s="31"/>
    </row>
    <row r="78" spans="1:51" x14ac:dyDescent="0.25">
      <c r="A78" s="370"/>
      <c r="B78" s="342"/>
      <c r="C78" s="218"/>
      <c r="D78" s="219"/>
      <c r="E78" s="203"/>
      <c r="F78" s="219"/>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31"/>
      <c r="AU78" s="31"/>
      <c r="AV78" s="31"/>
      <c r="AW78" s="31"/>
      <c r="AX78" s="31"/>
      <c r="AY78" s="31"/>
    </row>
    <row r="79" spans="1:51" x14ac:dyDescent="0.25">
      <c r="A79" s="370"/>
      <c r="B79" s="342"/>
      <c r="C79" s="218"/>
      <c r="D79" s="219"/>
      <c r="E79" s="203"/>
      <c r="F79" s="219"/>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row>
    <row r="80" spans="1:51" x14ac:dyDescent="0.25">
      <c r="A80" s="370"/>
      <c r="B80" s="342"/>
      <c r="C80" s="218"/>
      <c r="D80" s="219"/>
      <c r="E80" s="203"/>
      <c r="F80" s="219"/>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31"/>
      <c r="AU80" s="31"/>
      <c r="AV80" s="31"/>
      <c r="AW80" s="31"/>
      <c r="AX80" s="31"/>
      <c r="AY80" s="31"/>
    </row>
    <row r="81" spans="1:51" x14ac:dyDescent="0.25">
      <c r="A81" s="370"/>
      <c r="B81" s="342"/>
      <c r="C81" s="218"/>
      <c r="D81" s="219"/>
      <c r="E81" s="203"/>
      <c r="F81" s="219"/>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31"/>
      <c r="AU81" s="31"/>
      <c r="AV81" s="31"/>
      <c r="AW81" s="31"/>
      <c r="AX81" s="31"/>
      <c r="AY81" s="31"/>
    </row>
    <row r="82" spans="1:51" x14ac:dyDescent="0.25">
      <c r="A82" s="370"/>
      <c r="B82" s="342"/>
      <c r="C82" s="218"/>
      <c r="D82" s="219"/>
      <c r="E82" s="203"/>
      <c r="F82" s="219"/>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row>
    <row r="83" spans="1:51" x14ac:dyDescent="0.25">
      <c r="A83" s="370"/>
      <c r="B83" s="342"/>
      <c r="C83" s="218"/>
      <c r="D83" s="219"/>
      <c r="E83" s="203"/>
      <c r="F83" s="219"/>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row>
    <row r="84" spans="1:51" x14ac:dyDescent="0.25">
      <c r="A84" s="370"/>
      <c r="B84" s="342"/>
      <c r="C84" s="218"/>
      <c r="D84" s="219"/>
      <c r="E84" s="203"/>
      <c r="F84" s="219"/>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31"/>
      <c r="AU84" s="31"/>
      <c r="AV84" s="31"/>
      <c r="AW84" s="31"/>
      <c r="AX84" s="31"/>
      <c r="AY84" s="31"/>
    </row>
    <row r="85" spans="1:51" x14ac:dyDescent="0.25">
      <c r="A85" s="370"/>
      <c r="B85" s="342"/>
      <c r="C85" s="218"/>
      <c r="D85" s="219"/>
      <c r="E85" s="203"/>
      <c r="F85" s="219"/>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31"/>
      <c r="AU85" s="31"/>
      <c r="AV85" s="31"/>
      <c r="AW85" s="31"/>
      <c r="AX85" s="31"/>
      <c r="AY85" s="31"/>
    </row>
    <row r="86" spans="1:51" x14ac:dyDescent="0.25">
      <c r="A86" s="370"/>
      <c r="B86" s="342"/>
      <c r="C86" s="218"/>
      <c r="D86" s="219"/>
      <c r="E86" s="203"/>
      <c r="F86" s="219"/>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31"/>
      <c r="AU86" s="31"/>
      <c r="AV86" s="31"/>
      <c r="AW86" s="31"/>
      <c r="AX86" s="31"/>
      <c r="AY86" s="31"/>
    </row>
    <row r="87" spans="1:51" x14ac:dyDescent="0.25">
      <c r="A87" s="370"/>
      <c r="B87" s="342"/>
      <c r="C87" s="218"/>
      <c r="D87" s="219"/>
      <c r="E87" s="203"/>
      <c r="F87" s="219"/>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row>
    <row r="88" spans="1:51" x14ac:dyDescent="0.25">
      <c r="A88" s="370"/>
      <c r="B88" s="342"/>
      <c r="C88" s="218"/>
      <c r="D88" s="219"/>
      <c r="E88" s="203"/>
      <c r="F88" s="219"/>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row>
    <row r="89" spans="1:51" x14ac:dyDescent="0.25">
      <c r="A89" s="370"/>
      <c r="B89" s="342"/>
      <c r="C89" s="218"/>
      <c r="D89" s="219"/>
      <c r="E89" s="203"/>
      <c r="F89" s="219"/>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row>
    <row r="90" spans="1:51" x14ac:dyDescent="0.25">
      <c r="A90" s="370"/>
      <c r="B90" s="342"/>
      <c r="C90" s="218"/>
      <c r="D90" s="219"/>
      <c r="E90" s="203"/>
      <c r="F90" s="219"/>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row>
    <row r="91" spans="1:51" x14ac:dyDescent="0.25">
      <c r="A91" s="370"/>
      <c r="B91" s="342"/>
      <c r="C91" s="218"/>
      <c r="D91" s="219"/>
      <c r="E91" s="203"/>
      <c r="F91" s="219"/>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31"/>
      <c r="AU91" s="31"/>
      <c r="AV91" s="31"/>
      <c r="AW91" s="31"/>
      <c r="AX91" s="31"/>
      <c r="AY91" s="31"/>
    </row>
    <row r="92" spans="1:51" x14ac:dyDescent="0.25">
      <c r="A92" s="370"/>
      <c r="B92" s="342"/>
      <c r="C92" s="218"/>
      <c r="D92" s="219"/>
      <c r="E92" s="203"/>
      <c r="F92" s="219"/>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row>
    <row r="93" spans="1:51" x14ac:dyDescent="0.25">
      <c r="A93" s="370"/>
      <c r="B93" s="342"/>
      <c r="C93" s="218"/>
      <c r="D93" s="219"/>
      <c r="E93" s="203"/>
      <c r="F93" s="219"/>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31"/>
      <c r="AU93" s="31"/>
      <c r="AV93" s="31"/>
      <c r="AW93" s="31"/>
      <c r="AX93" s="31"/>
      <c r="AY93" s="31"/>
    </row>
    <row r="94" spans="1:51" x14ac:dyDescent="0.25">
      <c r="A94" s="370"/>
      <c r="B94" s="342"/>
      <c r="C94" s="218"/>
      <c r="D94" s="219"/>
      <c r="E94" s="203"/>
      <c r="F94" s="219"/>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31"/>
      <c r="AU94" s="31"/>
      <c r="AV94" s="31"/>
      <c r="AW94" s="31"/>
      <c r="AX94" s="31"/>
      <c r="AY94" s="31"/>
    </row>
    <row r="95" spans="1:51" x14ac:dyDescent="0.25">
      <c r="A95" s="370"/>
      <c r="B95" s="342"/>
      <c r="C95" s="218"/>
      <c r="D95" s="219"/>
      <c r="E95" s="203"/>
      <c r="F95" s="219"/>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31"/>
      <c r="AU95" s="31"/>
      <c r="AV95" s="31"/>
      <c r="AW95" s="31"/>
      <c r="AX95" s="31"/>
      <c r="AY95" s="31"/>
    </row>
    <row r="96" spans="1:51" x14ac:dyDescent="0.25">
      <c r="A96" s="370"/>
      <c r="B96" s="342"/>
      <c r="C96" s="218"/>
      <c r="D96" s="219"/>
      <c r="E96" s="203"/>
      <c r="F96" s="219"/>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31"/>
      <c r="AU96" s="31"/>
      <c r="AV96" s="31"/>
      <c r="AW96" s="31"/>
      <c r="AX96" s="31"/>
      <c r="AY96" s="31"/>
    </row>
    <row r="97" spans="1:51" x14ac:dyDescent="0.25">
      <c r="A97" s="370"/>
      <c r="B97" s="342"/>
      <c r="C97" s="218"/>
      <c r="D97" s="219"/>
      <c r="E97" s="203"/>
      <c r="F97" s="219"/>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31"/>
      <c r="AU97" s="31"/>
      <c r="AV97" s="31"/>
      <c r="AW97" s="31"/>
      <c r="AX97" s="31"/>
      <c r="AY97" s="31"/>
    </row>
    <row r="98" spans="1:51" x14ac:dyDescent="0.25">
      <c r="A98" s="370"/>
      <c r="B98" s="342"/>
      <c r="C98" s="218"/>
      <c r="D98" s="219"/>
      <c r="E98" s="203"/>
      <c r="F98" s="219"/>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31"/>
      <c r="AU98" s="31"/>
      <c r="AV98" s="31"/>
      <c r="AW98" s="31"/>
      <c r="AX98" s="31"/>
      <c r="AY98" s="31"/>
    </row>
    <row r="99" spans="1:51" x14ac:dyDescent="0.25">
      <c r="A99" s="370"/>
      <c r="B99" s="342"/>
      <c r="C99" s="218"/>
      <c r="D99" s="219"/>
      <c r="E99" s="203"/>
      <c r="F99" s="219"/>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31"/>
      <c r="AU99" s="31"/>
      <c r="AV99" s="31"/>
      <c r="AW99" s="31"/>
      <c r="AX99" s="31"/>
      <c r="AY99" s="31"/>
    </row>
    <row r="100" spans="1:51" x14ac:dyDescent="0.25">
      <c r="A100" s="370"/>
      <c r="B100" s="342"/>
      <c r="C100" s="218"/>
      <c r="D100" s="219"/>
      <c r="E100" s="203"/>
      <c r="F100" s="219"/>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31"/>
      <c r="AU100" s="31"/>
      <c r="AV100" s="31"/>
      <c r="AW100" s="31"/>
      <c r="AX100" s="31"/>
      <c r="AY100" s="31"/>
    </row>
    <row r="101" spans="1:51" x14ac:dyDescent="0.25">
      <c r="A101" s="370"/>
      <c r="B101" s="342"/>
      <c r="C101" s="218"/>
      <c r="D101" s="219"/>
      <c r="E101" s="203"/>
      <c r="F101" s="219"/>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31"/>
      <c r="AU101" s="31"/>
      <c r="AV101" s="31"/>
      <c r="AW101" s="31"/>
      <c r="AX101" s="31"/>
      <c r="AY101" s="31"/>
    </row>
    <row r="102" spans="1:51" x14ac:dyDescent="0.25">
      <c r="A102" s="370"/>
      <c r="B102" s="342"/>
      <c r="C102" s="218"/>
      <c r="D102" s="219"/>
      <c r="E102" s="203"/>
      <c r="F102" s="219"/>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31"/>
      <c r="AU102" s="31"/>
      <c r="AV102" s="31"/>
      <c r="AW102" s="31"/>
      <c r="AX102" s="31"/>
      <c r="AY102" s="31"/>
    </row>
    <row r="103" spans="1:51" x14ac:dyDescent="0.25">
      <c r="A103" s="370"/>
      <c r="B103" s="342"/>
      <c r="C103" s="218"/>
      <c r="D103" s="219"/>
      <c r="E103" s="203"/>
      <c r="F103" s="219"/>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31"/>
      <c r="AU103" s="31"/>
      <c r="AV103" s="31"/>
      <c r="AW103" s="31"/>
      <c r="AX103" s="31"/>
      <c r="AY103" s="31"/>
    </row>
    <row r="104" spans="1:51" x14ac:dyDescent="0.25">
      <c r="A104" s="370"/>
      <c r="B104" s="342"/>
      <c r="C104" s="218"/>
      <c r="D104" s="219"/>
      <c r="E104" s="203"/>
      <c r="F104" s="219"/>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W104" s="31"/>
      <c r="AX104" s="31"/>
      <c r="AY104" s="31"/>
    </row>
    <row r="105" spans="1:51" x14ac:dyDescent="0.25">
      <c r="A105" s="370"/>
      <c r="B105" s="342"/>
      <c r="C105" s="218"/>
      <c r="D105" s="219"/>
      <c r="E105" s="203"/>
      <c r="F105" s="219"/>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31"/>
      <c r="AU105" s="31"/>
      <c r="AV105" s="31"/>
      <c r="AW105" s="31"/>
      <c r="AX105" s="31"/>
      <c r="AY105" s="31"/>
    </row>
    <row r="106" spans="1:51" x14ac:dyDescent="0.25">
      <c r="A106" s="370"/>
      <c r="B106" s="342"/>
      <c r="C106" s="218"/>
      <c r="D106" s="219"/>
      <c r="E106" s="203"/>
      <c r="F106" s="219"/>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31"/>
      <c r="AV106" s="31"/>
      <c r="AW106" s="31"/>
      <c r="AX106" s="31"/>
      <c r="AY106" s="31"/>
    </row>
    <row r="107" spans="1:51" x14ac:dyDescent="0.25">
      <c r="A107" s="370"/>
      <c r="B107" s="342"/>
      <c r="C107" s="218"/>
      <c r="D107" s="219"/>
      <c r="E107" s="203"/>
      <c r="F107" s="219"/>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31"/>
      <c r="AU107" s="31"/>
      <c r="AV107" s="31"/>
      <c r="AW107" s="31"/>
      <c r="AX107" s="31"/>
      <c r="AY107" s="31"/>
    </row>
    <row r="108" spans="1:51" x14ac:dyDescent="0.25">
      <c r="A108" s="370"/>
      <c r="B108" s="342"/>
      <c r="C108" s="218"/>
      <c r="D108" s="219"/>
      <c r="E108" s="203"/>
      <c r="F108" s="219"/>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31"/>
      <c r="AU108" s="31"/>
      <c r="AV108" s="31"/>
      <c r="AW108" s="31"/>
      <c r="AX108" s="31"/>
      <c r="AY108" s="31"/>
    </row>
    <row r="109" spans="1:51" x14ac:dyDescent="0.25">
      <c r="A109" s="370"/>
      <c r="B109" s="342"/>
      <c r="C109" s="218"/>
      <c r="D109" s="219"/>
      <c r="E109" s="203"/>
      <c r="F109" s="219"/>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1"/>
      <c r="AY109" s="31"/>
    </row>
    <row r="110" spans="1:51" x14ac:dyDescent="0.25">
      <c r="A110" s="370"/>
      <c r="B110" s="342"/>
      <c r="C110" s="218"/>
      <c r="D110" s="219"/>
      <c r="E110" s="203"/>
      <c r="F110" s="219"/>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1"/>
      <c r="AY110" s="31"/>
    </row>
    <row r="111" spans="1:51" x14ac:dyDescent="0.25">
      <c r="A111" s="370"/>
      <c r="B111" s="342"/>
      <c r="C111" s="218"/>
      <c r="D111" s="219"/>
      <c r="E111" s="203"/>
      <c r="F111" s="219"/>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row>
    <row r="112" spans="1:51" x14ac:dyDescent="0.25">
      <c r="A112" s="370"/>
      <c r="B112" s="342"/>
      <c r="C112" s="218"/>
      <c r="D112" s="219"/>
      <c r="E112" s="203"/>
      <c r="F112" s="219"/>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1"/>
      <c r="AY112" s="31"/>
    </row>
    <row r="113" spans="1:51" x14ac:dyDescent="0.25">
      <c r="A113" s="370"/>
      <c r="B113" s="342"/>
      <c r="C113" s="218"/>
      <c r="D113" s="219"/>
      <c r="E113" s="203"/>
      <c r="F113" s="219"/>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1"/>
      <c r="AY113" s="31"/>
    </row>
    <row r="114" spans="1:51" x14ac:dyDescent="0.25">
      <c r="A114" s="370"/>
      <c r="B114" s="342"/>
      <c r="C114" s="218"/>
      <c r="D114" s="219"/>
      <c r="E114" s="203"/>
      <c r="F114" s="219"/>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1"/>
      <c r="AY114" s="31"/>
    </row>
    <row r="115" spans="1:51" x14ac:dyDescent="0.25">
      <c r="A115" s="370"/>
      <c r="B115" s="342"/>
      <c r="C115" s="218"/>
      <c r="D115" s="219"/>
      <c r="E115" s="203"/>
      <c r="F115" s="219"/>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1"/>
      <c r="AY115" s="31"/>
    </row>
    <row r="116" spans="1:51" x14ac:dyDescent="0.25">
      <c r="A116" s="370"/>
      <c r="B116" s="342"/>
      <c r="C116" s="218"/>
      <c r="D116" s="219"/>
      <c r="E116" s="203"/>
      <c r="F116" s="219"/>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1"/>
      <c r="AY116" s="31"/>
    </row>
    <row r="117" spans="1:51" x14ac:dyDescent="0.25">
      <c r="A117" s="370"/>
      <c r="B117" s="342"/>
      <c r="C117" s="218"/>
      <c r="D117" s="219"/>
      <c r="E117" s="203"/>
      <c r="F117" s="219"/>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1"/>
      <c r="AY117" s="31"/>
    </row>
    <row r="118" spans="1:51" x14ac:dyDescent="0.25">
      <c r="A118" s="370"/>
      <c r="B118" s="342"/>
      <c r="C118" s="218"/>
      <c r="D118" s="219"/>
      <c r="E118" s="203"/>
      <c r="F118" s="219"/>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1"/>
      <c r="AY118" s="31"/>
    </row>
    <row r="119" spans="1:51" x14ac:dyDescent="0.25">
      <c r="A119" s="370"/>
      <c r="B119" s="342"/>
      <c r="C119" s="218"/>
      <c r="D119" s="219"/>
      <c r="E119" s="203"/>
      <c r="F119" s="219"/>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1"/>
      <c r="AY119" s="31"/>
    </row>
    <row r="120" spans="1:51" x14ac:dyDescent="0.25">
      <c r="A120" s="370"/>
      <c r="B120" s="342"/>
      <c r="C120" s="218"/>
      <c r="D120" s="219"/>
      <c r="E120" s="203"/>
      <c r="F120" s="219"/>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1"/>
      <c r="AY120" s="31"/>
    </row>
    <row r="121" spans="1:51" x14ac:dyDescent="0.25">
      <c r="A121" s="370"/>
      <c r="B121" s="342"/>
      <c r="C121" s="218"/>
      <c r="D121" s="219"/>
      <c r="E121" s="203"/>
      <c r="F121" s="219"/>
      <c r="H121" s="31"/>
      <c r="I121" s="31"/>
      <c r="J121" s="31"/>
      <c r="K121" s="31"/>
      <c r="L121" s="31"/>
      <c r="M121" s="31"/>
      <c r="N121" s="31"/>
      <c r="O121" s="31"/>
      <c r="P121" s="31"/>
      <c r="Q121" s="3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31"/>
      <c r="AU121" s="31"/>
      <c r="AV121" s="31"/>
      <c r="AW121" s="31"/>
      <c r="AX121" s="31"/>
      <c r="AY121" s="31"/>
    </row>
    <row r="122" spans="1:51" x14ac:dyDescent="0.25">
      <c r="A122" s="370"/>
      <c r="B122" s="342"/>
      <c r="C122" s="218"/>
      <c r="D122" s="219"/>
      <c r="E122" s="203"/>
      <c r="F122" s="219"/>
      <c r="H122" s="31"/>
      <c r="I122" s="31"/>
      <c r="J122" s="31"/>
      <c r="K122" s="31"/>
      <c r="L122" s="31"/>
      <c r="M122" s="31"/>
      <c r="N122" s="31"/>
      <c r="O122" s="31"/>
      <c r="P122" s="31"/>
      <c r="Q122" s="3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31"/>
      <c r="AU122" s="31"/>
      <c r="AV122" s="31"/>
      <c r="AW122" s="31"/>
      <c r="AX122" s="31"/>
      <c r="AY122" s="31"/>
    </row>
    <row r="123" spans="1:51" x14ac:dyDescent="0.25">
      <c r="B123" s="342"/>
      <c r="C123" s="218"/>
      <c r="D123" s="219"/>
      <c r="E123" s="203"/>
      <c r="F123" s="219"/>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1"/>
      <c r="AY123" s="31"/>
    </row>
    <row r="124" spans="1:51" x14ac:dyDescent="0.25">
      <c r="B124" s="342"/>
      <c r="C124" s="218"/>
      <c r="D124" s="219"/>
      <c r="E124" s="203"/>
      <c r="F124" s="219"/>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31"/>
      <c r="AU124" s="31"/>
      <c r="AV124" s="31"/>
      <c r="AW124" s="31"/>
      <c r="AX124" s="31"/>
      <c r="AY124" s="31"/>
    </row>
    <row r="125" spans="1:51" x14ac:dyDescent="0.25">
      <c r="B125" s="342"/>
      <c r="C125" s="218"/>
      <c r="D125" s="219"/>
      <c r="E125" s="203"/>
      <c r="F125" s="219"/>
      <c r="H125" s="31"/>
      <c r="I125" s="31"/>
      <c r="J125" s="31"/>
      <c r="K125" s="31"/>
      <c r="L125" s="31"/>
      <c r="M125" s="31"/>
      <c r="N125" s="31"/>
      <c r="O125" s="31"/>
      <c r="P125" s="31"/>
      <c r="Q125" s="3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31"/>
      <c r="AU125" s="31"/>
      <c r="AV125" s="31"/>
      <c r="AW125" s="31"/>
      <c r="AX125" s="31"/>
      <c r="AY125" s="31"/>
    </row>
    <row r="126" spans="1:51" x14ac:dyDescent="0.25">
      <c r="B126" s="342"/>
      <c r="C126" s="218"/>
      <c r="D126" s="219"/>
      <c r="E126" s="203"/>
      <c r="F126" s="219"/>
      <c r="H126" s="31"/>
      <c r="I126" s="31"/>
      <c r="J126" s="31"/>
      <c r="K126" s="31"/>
      <c r="L126" s="31"/>
      <c r="M126" s="31"/>
      <c r="N126" s="31"/>
      <c r="O126" s="31"/>
      <c r="P126" s="31"/>
      <c r="Q126" s="31"/>
      <c r="R126" s="31"/>
      <c r="S126" s="31"/>
      <c r="T126" s="31"/>
      <c r="U126" s="31"/>
      <c r="V126" s="31"/>
      <c r="W126" s="31"/>
      <c r="X126" s="31"/>
      <c r="Y126" s="31"/>
      <c r="Z126" s="31"/>
      <c r="AA126" s="31"/>
      <c r="AB126" s="31"/>
      <c r="AC126" s="31"/>
      <c r="AD126" s="31"/>
      <c r="AE126" s="31"/>
      <c r="AF126" s="31"/>
      <c r="AG126" s="31"/>
      <c r="AH126" s="31"/>
      <c r="AI126" s="31"/>
      <c r="AJ126" s="31"/>
      <c r="AK126" s="31"/>
      <c r="AL126" s="31"/>
      <c r="AM126" s="31"/>
      <c r="AN126" s="31"/>
      <c r="AO126" s="31"/>
      <c r="AP126" s="31"/>
      <c r="AQ126" s="31"/>
      <c r="AR126" s="31"/>
      <c r="AS126" s="31"/>
      <c r="AT126" s="31"/>
      <c r="AU126" s="31"/>
      <c r="AV126" s="31"/>
      <c r="AW126" s="31"/>
      <c r="AX126" s="31"/>
      <c r="AY126" s="31"/>
    </row>
    <row r="127" spans="1:51" x14ac:dyDescent="0.25">
      <c r="B127" s="342"/>
      <c r="C127" s="218"/>
      <c r="D127" s="219"/>
      <c r="E127" s="203"/>
      <c r="F127" s="219"/>
      <c r="H127" s="31"/>
      <c r="I127" s="31"/>
      <c r="J127" s="31"/>
      <c r="K127" s="31"/>
      <c r="L127" s="31"/>
      <c r="M127" s="31"/>
      <c r="N127" s="31"/>
      <c r="O127" s="31"/>
      <c r="P127" s="31"/>
      <c r="Q127" s="31"/>
      <c r="R127" s="31"/>
      <c r="S127" s="31"/>
      <c r="T127" s="31"/>
      <c r="U127" s="31"/>
      <c r="V127" s="31"/>
      <c r="W127" s="31"/>
      <c r="X127" s="31"/>
      <c r="Y127" s="31"/>
      <c r="Z127" s="31"/>
      <c r="AA127" s="31"/>
      <c r="AB127" s="31"/>
      <c r="AC127" s="31"/>
      <c r="AD127" s="31"/>
      <c r="AE127" s="31"/>
      <c r="AF127" s="31"/>
      <c r="AG127" s="31"/>
      <c r="AH127" s="31"/>
      <c r="AI127" s="31"/>
      <c r="AJ127" s="31"/>
      <c r="AK127" s="31"/>
      <c r="AL127" s="31"/>
      <c r="AM127" s="31"/>
      <c r="AN127" s="31"/>
      <c r="AO127" s="31"/>
      <c r="AP127" s="31"/>
      <c r="AQ127" s="31"/>
      <c r="AR127" s="31"/>
      <c r="AS127" s="31"/>
      <c r="AT127" s="31"/>
      <c r="AU127" s="31"/>
      <c r="AV127" s="31"/>
      <c r="AW127" s="31"/>
      <c r="AX127" s="31"/>
      <c r="AY127" s="31"/>
    </row>
    <row r="128" spans="1:51" x14ac:dyDescent="0.25">
      <c r="B128" s="342"/>
      <c r="C128" s="218"/>
      <c r="D128" s="219"/>
      <c r="E128" s="203"/>
      <c r="F128" s="219"/>
      <c r="H128" s="31"/>
      <c r="I128" s="31"/>
      <c r="J128" s="31"/>
      <c r="K128" s="31"/>
      <c r="L128" s="31"/>
      <c r="M128" s="31"/>
      <c r="N128" s="31"/>
      <c r="O128" s="31"/>
      <c r="P128" s="31"/>
      <c r="Q128" s="31"/>
      <c r="R128" s="31"/>
      <c r="S128" s="31"/>
      <c r="T128" s="31"/>
      <c r="U128" s="31"/>
      <c r="V128" s="31"/>
      <c r="W128" s="31"/>
      <c r="X128" s="31"/>
      <c r="Y128" s="31"/>
      <c r="Z128" s="31"/>
      <c r="AA128" s="31"/>
      <c r="AB128" s="31"/>
      <c r="AC128" s="31"/>
      <c r="AD128" s="31"/>
      <c r="AE128" s="31"/>
      <c r="AF128" s="31"/>
      <c r="AG128" s="31"/>
      <c r="AH128" s="31"/>
      <c r="AI128" s="31"/>
      <c r="AJ128" s="31"/>
      <c r="AK128" s="31"/>
      <c r="AL128" s="31"/>
      <c r="AM128" s="31"/>
      <c r="AN128" s="31"/>
      <c r="AO128" s="31"/>
      <c r="AP128" s="31"/>
      <c r="AQ128" s="31"/>
      <c r="AR128" s="31"/>
      <c r="AS128" s="31"/>
      <c r="AT128" s="31"/>
      <c r="AU128" s="31"/>
      <c r="AV128" s="31"/>
      <c r="AW128" s="31"/>
      <c r="AX128" s="31"/>
      <c r="AY128" s="31"/>
    </row>
    <row r="129" spans="2:51" x14ac:dyDescent="0.25">
      <c r="B129" s="342"/>
      <c r="C129" s="218"/>
      <c r="D129" s="219"/>
      <c r="E129" s="203"/>
      <c r="F129" s="219"/>
      <c r="H129" s="31"/>
      <c r="I129" s="31"/>
      <c r="J129" s="31"/>
      <c r="K129" s="31"/>
      <c r="L129" s="31"/>
      <c r="M129" s="31"/>
      <c r="N129" s="31"/>
      <c r="O129" s="31"/>
      <c r="P129" s="31"/>
      <c r="Q129" s="31"/>
      <c r="R129" s="31"/>
      <c r="S129" s="31"/>
      <c r="T129" s="31"/>
      <c r="U129" s="31"/>
      <c r="V129" s="31"/>
      <c r="W129" s="31"/>
      <c r="X129" s="31"/>
      <c r="Y129" s="31"/>
      <c r="Z129" s="31"/>
      <c r="AA129" s="31"/>
      <c r="AB129" s="31"/>
      <c r="AC129" s="31"/>
      <c r="AD129" s="31"/>
      <c r="AE129" s="31"/>
      <c r="AF129" s="31"/>
      <c r="AG129" s="31"/>
      <c r="AH129" s="31"/>
      <c r="AI129" s="31"/>
      <c r="AJ129" s="31"/>
      <c r="AK129" s="31"/>
      <c r="AL129" s="31"/>
      <c r="AM129" s="31"/>
      <c r="AN129" s="31"/>
      <c r="AO129" s="31"/>
      <c r="AP129" s="31"/>
      <c r="AQ129" s="31"/>
      <c r="AR129" s="31"/>
      <c r="AS129" s="31"/>
      <c r="AT129" s="31"/>
      <c r="AU129" s="31"/>
      <c r="AV129" s="31"/>
      <c r="AW129" s="31"/>
      <c r="AX129" s="31"/>
      <c r="AY129" s="31"/>
    </row>
    <row r="130" spans="2:51" x14ac:dyDescent="0.25">
      <c r="B130" s="342"/>
      <c r="C130" s="218"/>
      <c r="D130" s="219"/>
      <c r="E130" s="203"/>
      <c r="F130" s="219"/>
      <c r="H130" s="31"/>
      <c r="I130" s="31"/>
      <c r="J130" s="31"/>
      <c r="K130" s="31"/>
      <c r="L130" s="31"/>
      <c r="M130" s="31"/>
      <c r="N130" s="31"/>
      <c r="O130" s="31"/>
      <c r="P130" s="31"/>
      <c r="Q130" s="31"/>
      <c r="R130" s="31"/>
      <c r="S130" s="31"/>
      <c r="T130" s="31"/>
      <c r="U130" s="31"/>
      <c r="V130" s="31"/>
      <c r="W130" s="31"/>
      <c r="X130" s="31"/>
      <c r="Y130" s="31"/>
      <c r="Z130" s="31"/>
      <c r="AA130" s="31"/>
      <c r="AB130" s="31"/>
      <c r="AC130" s="31"/>
      <c r="AD130" s="31"/>
      <c r="AE130" s="31"/>
      <c r="AF130" s="31"/>
      <c r="AG130" s="31"/>
      <c r="AH130" s="31"/>
      <c r="AI130" s="31"/>
      <c r="AJ130" s="31"/>
      <c r="AK130" s="31"/>
      <c r="AL130" s="31"/>
      <c r="AM130" s="31"/>
      <c r="AN130" s="31"/>
      <c r="AO130" s="31"/>
      <c r="AP130" s="31"/>
      <c r="AQ130" s="31"/>
      <c r="AR130" s="31"/>
      <c r="AS130" s="31"/>
      <c r="AT130" s="31"/>
      <c r="AU130" s="31"/>
      <c r="AV130" s="31"/>
      <c r="AW130" s="31"/>
      <c r="AX130" s="31"/>
      <c r="AY130" s="31"/>
    </row>
    <row r="131" spans="2:51" x14ac:dyDescent="0.25">
      <c r="B131" s="342"/>
      <c r="C131" s="218"/>
      <c r="D131" s="219"/>
      <c r="E131" s="203"/>
      <c r="F131" s="219"/>
      <c r="H131" s="31"/>
      <c r="I131" s="31"/>
      <c r="J131" s="31"/>
      <c r="K131" s="31"/>
      <c r="L131" s="31"/>
      <c r="M131" s="31"/>
      <c r="N131" s="31"/>
      <c r="O131" s="31"/>
      <c r="P131" s="31"/>
      <c r="Q131" s="31"/>
      <c r="R131" s="31"/>
      <c r="S131" s="31"/>
      <c r="T131" s="31"/>
      <c r="U131" s="31"/>
      <c r="V131" s="31"/>
      <c r="W131" s="31"/>
      <c r="X131" s="31"/>
      <c r="Y131" s="31"/>
      <c r="Z131" s="31"/>
      <c r="AA131" s="31"/>
      <c r="AB131" s="31"/>
      <c r="AC131" s="31"/>
      <c r="AD131" s="31"/>
      <c r="AE131" s="31"/>
      <c r="AF131" s="31"/>
      <c r="AG131" s="31"/>
      <c r="AH131" s="31"/>
      <c r="AI131" s="31"/>
      <c r="AJ131" s="31"/>
      <c r="AK131" s="31"/>
      <c r="AL131" s="31"/>
      <c r="AM131" s="31"/>
      <c r="AN131" s="31"/>
      <c r="AO131" s="31"/>
      <c r="AP131" s="31"/>
      <c r="AQ131" s="31"/>
      <c r="AR131" s="31"/>
      <c r="AS131" s="31"/>
      <c r="AT131" s="31"/>
      <c r="AU131" s="31"/>
      <c r="AV131" s="31"/>
      <c r="AW131" s="31"/>
      <c r="AX131" s="31"/>
      <c r="AY131" s="31"/>
    </row>
    <row r="132" spans="2:51" x14ac:dyDescent="0.25">
      <c r="B132" s="342"/>
      <c r="C132" s="218"/>
      <c r="D132" s="219"/>
      <c r="E132" s="203"/>
      <c r="F132" s="219"/>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1"/>
      <c r="AY132" s="31"/>
    </row>
    <row r="133" spans="2:51" x14ac:dyDescent="0.25">
      <c r="B133" s="342"/>
      <c r="C133" s="218"/>
      <c r="D133" s="219"/>
      <c r="E133" s="203"/>
      <c r="F133" s="219"/>
      <c r="H133" s="31"/>
      <c r="I133" s="31"/>
      <c r="J133" s="31"/>
      <c r="K133" s="31"/>
      <c r="L133" s="31"/>
      <c r="M133" s="31"/>
      <c r="N133" s="31"/>
      <c r="O133" s="31"/>
      <c r="P133" s="31"/>
      <c r="Q133" s="31"/>
      <c r="R133" s="31"/>
      <c r="S133" s="31"/>
      <c r="T133" s="31"/>
      <c r="U133" s="31"/>
      <c r="V133" s="31"/>
      <c r="W133" s="31"/>
      <c r="X133" s="31"/>
      <c r="Y133" s="31"/>
      <c r="Z133" s="31"/>
      <c r="AA133" s="31"/>
      <c r="AB133" s="31"/>
      <c r="AC133" s="31"/>
      <c r="AD133" s="31"/>
      <c r="AE133" s="31"/>
      <c r="AF133" s="31"/>
      <c r="AG133" s="31"/>
      <c r="AH133" s="31"/>
      <c r="AI133" s="31"/>
      <c r="AJ133" s="31"/>
      <c r="AK133" s="31"/>
      <c r="AL133" s="31"/>
      <c r="AM133" s="31"/>
      <c r="AN133" s="31"/>
      <c r="AO133" s="31"/>
      <c r="AP133" s="31"/>
      <c r="AQ133" s="31"/>
      <c r="AR133" s="31"/>
      <c r="AS133" s="31"/>
      <c r="AT133" s="31"/>
      <c r="AU133" s="31"/>
      <c r="AV133" s="31"/>
      <c r="AW133" s="31"/>
      <c r="AX133" s="31"/>
      <c r="AY133" s="31"/>
    </row>
    <row r="134" spans="2:51" x14ac:dyDescent="0.25">
      <c r="B134" s="342"/>
      <c r="C134" s="218"/>
      <c r="D134" s="219"/>
      <c r="E134" s="203"/>
      <c r="F134" s="219"/>
      <c r="H134" s="31"/>
      <c r="I134" s="31"/>
      <c r="J134" s="31"/>
      <c r="K134" s="31"/>
      <c r="L134" s="31"/>
      <c r="M134" s="31"/>
      <c r="N134" s="31"/>
      <c r="O134" s="31"/>
      <c r="P134" s="31"/>
      <c r="Q134" s="31"/>
      <c r="R134" s="31"/>
      <c r="S134" s="31"/>
      <c r="T134" s="31"/>
      <c r="U134" s="31"/>
      <c r="V134" s="31"/>
      <c r="W134" s="31"/>
      <c r="X134" s="31"/>
      <c r="Y134" s="31"/>
      <c r="Z134" s="31"/>
      <c r="AA134" s="31"/>
      <c r="AB134" s="31"/>
      <c r="AC134" s="31"/>
      <c r="AD134" s="31"/>
      <c r="AE134" s="31"/>
      <c r="AF134" s="31"/>
      <c r="AG134" s="31"/>
      <c r="AH134" s="31"/>
      <c r="AI134" s="31"/>
      <c r="AJ134" s="31"/>
      <c r="AK134" s="31"/>
      <c r="AL134" s="31"/>
      <c r="AM134" s="31"/>
      <c r="AN134" s="31"/>
      <c r="AO134" s="31"/>
      <c r="AP134" s="31"/>
      <c r="AQ134" s="31"/>
      <c r="AR134" s="31"/>
      <c r="AS134" s="31"/>
      <c r="AT134" s="31"/>
      <c r="AU134" s="31"/>
      <c r="AV134" s="31"/>
      <c r="AW134" s="31"/>
      <c r="AX134" s="31"/>
      <c r="AY134" s="31"/>
    </row>
    <row r="135" spans="2:51" x14ac:dyDescent="0.25">
      <c r="B135" s="342"/>
      <c r="C135" s="218"/>
      <c r="D135" s="219"/>
      <c r="E135" s="203"/>
      <c r="F135" s="219"/>
      <c r="H135" s="31"/>
      <c r="I135" s="31"/>
      <c r="J135" s="31"/>
      <c r="K135" s="31"/>
      <c r="L135" s="31"/>
      <c r="M135" s="31"/>
      <c r="N135" s="31"/>
      <c r="O135" s="31"/>
      <c r="P135" s="31"/>
      <c r="Q135" s="31"/>
      <c r="R135" s="31"/>
      <c r="S135" s="31"/>
      <c r="T135" s="31"/>
      <c r="U135" s="31"/>
      <c r="V135" s="31"/>
      <c r="W135" s="31"/>
      <c r="X135" s="31"/>
      <c r="Y135" s="31"/>
      <c r="Z135" s="31"/>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row>
    <row r="136" spans="2:51" x14ac:dyDescent="0.25">
      <c r="B136" s="342"/>
      <c r="C136" s="218"/>
      <c r="D136" s="219"/>
      <c r="E136" s="203"/>
      <c r="F136" s="219"/>
      <c r="H136" s="31"/>
      <c r="I136" s="31"/>
      <c r="J136" s="31"/>
      <c r="K136" s="31"/>
      <c r="L136" s="31"/>
      <c r="M136" s="31"/>
      <c r="N136" s="31"/>
      <c r="O136" s="31"/>
      <c r="P136" s="31"/>
      <c r="Q136" s="31"/>
      <c r="R136" s="31"/>
      <c r="S136" s="31"/>
      <c r="T136" s="31"/>
      <c r="U136" s="31"/>
      <c r="V136" s="31"/>
      <c r="W136" s="31"/>
      <c r="X136" s="31"/>
      <c r="Y136" s="31"/>
      <c r="Z136" s="31"/>
      <c r="AA136" s="31"/>
      <c r="AB136" s="31"/>
      <c r="AC136" s="31"/>
      <c r="AD136" s="31"/>
      <c r="AE136" s="31"/>
      <c r="AF136" s="31"/>
      <c r="AG136" s="31"/>
      <c r="AH136" s="31"/>
      <c r="AI136" s="31"/>
      <c r="AJ136" s="31"/>
      <c r="AK136" s="31"/>
      <c r="AL136" s="31"/>
      <c r="AM136" s="31"/>
      <c r="AN136" s="31"/>
      <c r="AO136" s="31"/>
      <c r="AP136" s="31"/>
      <c r="AQ136" s="31"/>
      <c r="AR136" s="31"/>
      <c r="AS136" s="31"/>
      <c r="AT136" s="31"/>
      <c r="AU136" s="31"/>
      <c r="AV136" s="31"/>
      <c r="AW136" s="31"/>
      <c r="AX136" s="31"/>
      <c r="AY136" s="31"/>
    </row>
    <row r="137" spans="2:51" x14ac:dyDescent="0.25">
      <c r="B137" s="342"/>
      <c r="C137" s="218"/>
      <c r="D137" s="219"/>
      <c r="E137" s="203"/>
      <c r="F137" s="219"/>
      <c r="H137" s="31"/>
      <c r="I137" s="31"/>
      <c r="J137" s="31"/>
      <c r="K137" s="31"/>
      <c r="L137" s="31"/>
      <c r="M137" s="31"/>
      <c r="N137" s="31"/>
      <c r="O137" s="31"/>
      <c r="P137" s="31"/>
      <c r="Q137" s="31"/>
      <c r="R137" s="31"/>
      <c r="S137" s="31"/>
      <c r="T137" s="31"/>
      <c r="U137" s="31"/>
      <c r="V137" s="31"/>
      <c r="W137" s="31"/>
      <c r="X137" s="31"/>
      <c r="Y137" s="31"/>
      <c r="Z137" s="31"/>
      <c r="AA137" s="31"/>
      <c r="AB137" s="31"/>
      <c r="AC137" s="31"/>
      <c r="AD137" s="31"/>
      <c r="AE137" s="31"/>
      <c r="AF137" s="31"/>
      <c r="AG137" s="31"/>
      <c r="AH137" s="31"/>
      <c r="AI137" s="31"/>
      <c r="AJ137" s="31"/>
      <c r="AK137" s="31"/>
      <c r="AL137" s="31"/>
      <c r="AM137" s="31"/>
      <c r="AN137" s="31"/>
      <c r="AO137" s="31"/>
      <c r="AP137" s="31"/>
      <c r="AQ137" s="31"/>
      <c r="AR137" s="31"/>
      <c r="AS137" s="31"/>
      <c r="AT137" s="31"/>
      <c r="AU137" s="31"/>
      <c r="AV137" s="31"/>
      <c r="AW137" s="31"/>
      <c r="AX137" s="31"/>
      <c r="AY137" s="31"/>
    </row>
    <row r="138" spans="2:51" x14ac:dyDescent="0.25">
      <c r="B138" s="342"/>
      <c r="C138" s="218"/>
      <c r="D138" s="219"/>
      <c r="E138" s="203"/>
      <c r="F138" s="219"/>
      <c r="H138" s="31"/>
      <c r="I138" s="31"/>
      <c r="J138" s="31"/>
      <c r="K138" s="31"/>
      <c r="L138" s="31"/>
      <c r="M138" s="31"/>
      <c r="N138" s="31"/>
      <c r="O138" s="31"/>
      <c r="P138" s="31"/>
      <c r="Q138" s="31"/>
      <c r="R138" s="31"/>
      <c r="S138" s="31"/>
      <c r="T138" s="31"/>
      <c r="U138" s="31"/>
      <c r="V138" s="31"/>
      <c r="W138" s="31"/>
      <c r="X138" s="31"/>
      <c r="Y138" s="31"/>
      <c r="Z138" s="31"/>
      <c r="AA138" s="31"/>
      <c r="AB138" s="31"/>
      <c r="AC138" s="31"/>
      <c r="AD138" s="31"/>
      <c r="AE138" s="31"/>
      <c r="AF138" s="31"/>
      <c r="AG138" s="31"/>
      <c r="AH138" s="31"/>
      <c r="AI138" s="31"/>
      <c r="AJ138" s="31"/>
      <c r="AK138" s="31"/>
      <c r="AL138" s="31"/>
      <c r="AM138" s="31"/>
      <c r="AN138" s="31"/>
      <c r="AO138" s="31"/>
      <c r="AP138" s="31"/>
      <c r="AQ138" s="31"/>
      <c r="AR138" s="31"/>
      <c r="AS138" s="31"/>
      <c r="AT138" s="31"/>
      <c r="AU138" s="31"/>
      <c r="AV138" s="31"/>
      <c r="AW138" s="31"/>
      <c r="AX138" s="31"/>
      <c r="AY138" s="31"/>
    </row>
    <row r="139" spans="2:51" x14ac:dyDescent="0.25">
      <c r="B139" s="342"/>
      <c r="C139" s="218"/>
      <c r="D139" s="219"/>
      <c r="E139" s="203"/>
      <c r="F139" s="219"/>
      <c r="H139" s="31"/>
      <c r="I139" s="31"/>
      <c r="J139" s="31"/>
      <c r="K139" s="31"/>
      <c r="L139" s="31"/>
      <c r="M139" s="31"/>
      <c r="N139" s="31"/>
      <c r="O139" s="31"/>
      <c r="P139" s="31"/>
      <c r="Q139" s="31"/>
      <c r="R139" s="31"/>
      <c r="S139" s="31"/>
      <c r="T139" s="31"/>
      <c r="U139" s="31"/>
      <c r="V139" s="31"/>
      <c r="W139" s="31"/>
      <c r="X139" s="31"/>
      <c r="Y139" s="31"/>
      <c r="Z139" s="31"/>
      <c r="AA139" s="31"/>
      <c r="AB139" s="31"/>
      <c r="AC139" s="31"/>
      <c r="AD139" s="31"/>
      <c r="AE139" s="31"/>
      <c r="AF139" s="31"/>
      <c r="AG139" s="31"/>
      <c r="AH139" s="31"/>
      <c r="AI139" s="31"/>
      <c r="AJ139" s="31"/>
      <c r="AK139" s="31"/>
      <c r="AL139" s="31"/>
      <c r="AM139" s="31"/>
      <c r="AN139" s="31"/>
      <c r="AO139" s="31"/>
      <c r="AP139" s="31"/>
      <c r="AQ139" s="31"/>
      <c r="AR139" s="31"/>
      <c r="AS139" s="31"/>
      <c r="AT139" s="31"/>
      <c r="AU139" s="31"/>
      <c r="AV139" s="31"/>
      <c r="AW139" s="31"/>
      <c r="AX139" s="31"/>
      <c r="AY139" s="31"/>
    </row>
    <row r="140" spans="2:51" x14ac:dyDescent="0.25">
      <c r="B140" s="342"/>
      <c r="C140" s="218"/>
      <c r="D140" s="219"/>
      <c r="E140" s="203"/>
      <c r="F140" s="219"/>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31"/>
      <c r="AF140" s="31"/>
      <c r="AG140" s="31"/>
      <c r="AH140" s="31"/>
      <c r="AI140" s="31"/>
      <c r="AJ140" s="31"/>
      <c r="AK140" s="31"/>
      <c r="AL140" s="31"/>
      <c r="AM140" s="31"/>
      <c r="AN140" s="31"/>
      <c r="AO140" s="31"/>
      <c r="AP140" s="31"/>
      <c r="AQ140" s="31"/>
      <c r="AR140" s="31"/>
      <c r="AS140" s="31"/>
      <c r="AT140" s="31"/>
      <c r="AU140" s="31"/>
      <c r="AV140" s="31"/>
      <c r="AW140" s="31"/>
      <c r="AX140" s="31"/>
      <c r="AY140" s="31"/>
    </row>
    <row r="141" spans="2:51" x14ac:dyDescent="0.25">
      <c r="B141" s="342"/>
      <c r="C141" s="218"/>
      <c r="D141" s="219"/>
      <c r="E141" s="203"/>
      <c r="F141" s="219"/>
      <c r="H141" s="31"/>
      <c r="I141" s="31"/>
      <c r="J141" s="31"/>
      <c r="K141" s="31"/>
      <c r="L141" s="31"/>
      <c r="M141" s="31"/>
      <c r="N141" s="31"/>
      <c r="O141" s="31"/>
      <c r="P141" s="31"/>
      <c r="Q141" s="31"/>
      <c r="R141" s="31"/>
      <c r="S141" s="31"/>
      <c r="T141" s="31"/>
      <c r="U141" s="31"/>
      <c r="V141" s="31"/>
      <c r="W141" s="31"/>
      <c r="X141" s="31"/>
      <c r="Y141" s="31"/>
      <c r="Z141" s="31"/>
      <c r="AA141" s="31"/>
      <c r="AB141" s="31"/>
      <c r="AC141" s="31"/>
      <c r="AD141" s="31"/>
      <c r="AE141" s="31"/>
      <c r="AF141" s="31"/>
      <c r="AG141" s="31"/>
      <c r="AH141" s="31"/>
      <c r="AI141" s="31"/>
      <c r="AJ141" s="31"/>
      <c r="AK141" s="31"/>
      <c r="AL141" s="31"/>
      <c r="AM141" s="31"/>
      <c r="AN141" s="31"/>
      <c r="AO141" s="31"/>
      <c r="AP141" s="31"/>
      <c r="AQ141" s="31"/>
      <c r="AR141" s="31"/>
      <c r="AS141" s="31"/>
      <c r="AT141" s="31"/>
      <c r="AU141" s="31"/>
      <c r="AV141" s="31"/>
      <c r="AW141" s="31"/>
      <c r="AX141" s="31"/>
      <c r="AY141" s="31"/>
    </row>
    <row r="142" spans="2:51" x14ac:dyDescent="0.25">
      <c r="B142" s="342"/>
      <c r="C142" s="218"/>
      <c r="D142" s="219"/>
      <c r="E142" s="203"/>
      <c r="F142" s="219"/>
      <c r="H142" s="31"/>
      <c r="I142" s="31"/>
      <c r="J142" s="31"/>
      <c r="K142" s="31"/>
      <c r="L142" s="31"/>
      <c r="M142" s="31"/>
      <c r="N142" s="31"/>
      <c r="O142" s="31"/>
      <c r="P142" s="31"/>
      <c r="Q142" s="31"/>
      <c r="R142" s="31"/>
      <c r="S142" s="31"/>
      <c r="T142" s="31"/>
      <c r="U142" s="31"/>
      <c r="V142" s="31"/>
      <c r="W142" s="31"/>
      <c r="X142" s="31"/>
      <c r="Y142" s="31"/>
      <c r="Z142" s="31"/>
      <c r="AA142" s="31"/>
      <c r="AB142" s="31"/>
      <c r="AC142" s="31"/>
      <c r="AD142" s="31"/>
      <c r="AE142" s="31"/>
      <c r="AF142" s="31"/>
      <c r="AG142" s="31"/>
      <c r="AH142" s="31"/>
      <c r="AI142" s="31"/>
      <c r="AJ142" s="31"/>
      <c r="AK142" s="31"/>
      <c r="AL142" s="31"/>
      <c r="AM142" s="31"/>
      <c r="AN142" s="31"/>
      <c r="AO142" s="31"/>
      <c r="AP142" s="31"/>
      <c r="AQ142" s="31"/>
      <c r="AR142" s="31"/>
      <c r="AS142" s="31"/>
      <c r="AT142" s="31"/>
      <c r="AU142" s="31"/>
      <c r="AV142" s="31"/>
      <c r="AW142" s="31"/>
      <c r="AX142" s="31"/>
      <c r="AY142" s="31"/>
    </row>
    <row r="143" spans="2:51" x14ac:dyDescent="0.25">
      <c r="B143" s="342"/>
      <c r="C143" s="218"/>
      <c r="D143" s="219"/>
      <c r="E143" s="203"/>
      <c r="F143" s="219"/>
      <c r="H143" s="31"/>
      <c r="I143" s="31"/>
      <c r="J143" s="31"/>
      <c r="K143" s="31"/>
      <c r="L143" s="31"/>
      <c r="M143" s="31"/>
      <c r="N143" s="31"/>
      <c r="O143" s="31"/>
      <c r="P143" s="31"/>
      <c r="Q143" s="31"/>
      <c r="R143" s="31"/>
      <c r="S143" s="31"/>
      <c r="T143" s="31"/>
      <c r="U143" s="31"/>
      <c r="V143" s="31"/>
      <c r="W143" s="31"/>
      <c r="X143" s="31"/>
      <c r="Y143" s="31"/>
      <c r="Z143" s="31"/>
      <c r="AA143" s="31"/>
      <c r="AB143" s="31"/>
      <c r="AC143" s="31"/>
      <c r="AD143" s="31"/>
      <c r="AE143" s="31"/>
      <c r="AF143" s="31"/>
      <c r="AG143" s="31"/>
      <c r="AH143" s="31"/>
      <c r="AI143" s="31"/>
      <c r="AJ143" s="31"/>
      <c r="AK143" s="31"/>
      <c r="AL143" s="31"/>
      <c r="AM143" s="31"/>
      <c r="AN143" s="31"/>
      <c r="AO143" s="31"/>
      <c r="AP143" s="31"/>
      <c r="AQ143" s="31"/>
      <c r="AR143" s="31"/>
      <c r="AS143" s="31"/>
      <c r="AT143" s="31"/>
      <c r="AU143" s="31"/>
      <c r="AV143" s="31"/>
      <c r="AW143" s="31"/>
      <c r="AX143" s="31"/>
      <c r="AY143" s="31"/>
    </row>
    <row r="144" spans="2:51" x14ac:dyDescent="0.25">
      <c r="B144" s="342"/>
      <c r="C144" s="218"/>
      <c r="D144" s="219"/>
      <c r="E144" s="203"/>
      <c r="F144" s="219"/>
      <c r="H144" s="31"/>
      <c r="I144" s="31"/>
      <c r="J144" s="31"/>
      <c r="K144" s="31"/>
      <c r="L144" s="31"/>
      <c r="M144" s="31"/>
      <c r="N144" s="31"/>
      <c r="O144" s="31"/>
      <c r="P144" s="31"/>
      <c r="Q144" s="31"/>
      <c r="R144" s="31"/>
      <c r="S144" s="31"/>
      <c r="T144" s="31"/>
      <c r="U144" s="31"/>
      <c r="V144" s="31"/>
      <c r="W144" s="31"/>
      <c r="X144" s="31"/>
      <c r="Y144" s="31"/>
      <c r="Z144" s="31"/>
      <c r="AA144" s="31"/>
      <c r="AB144" s="31"/>
      <c r="AC144" s="31"/>
      <c r="AD144" s="31"/>
      <c r="AE144" s="31"/>
      <c r="AF144" s="31"/>
      <c r="AG144" s="31"/>
      <c r="AH144" s="31"/>
      <c r="AI144" s="31"/>
      <c r="AJ144" s="31"/>
      <c r="AK144" s="31"/>
      <c r="AL144" s="31"/>
      <c r="AM144" s="31"/>
      <c r="AN144" s="31"/>
      <c r="AO144" s="31"/>
      <c r="AP144" s="31"/>
      <c r="AQ144" s="31"/>
      <c r="AR144" s="31"/>
      <c r="AS144" s="31"/>
      <c r="AT144" s="31"/>
      <c r="AU144" s="31"/>
      <c r="AV144" s="31"/>
      <c r="AW144" s="31"/>
      <c r="AX144" s="31"/>
      <c r="AY144" s="31"/>
    </row>
    <row r="145" spans="2:51" x14ac:dyDescent="0.25">
      <c r="B145" s="342"/>
      <c r="C145" s="218"/>
      <c r="D145" s="219"/>
      <c r="E145" s="203"/>
      <c r="F145" s="219"/>
      <c r="H145" s="31"/>
      <c r="I145" s="31"/>
      <c r="J145" s="31"/>
      <c r="K145" s="31"/>
      <c r="L145" s="31"/>
      <c r="M145" s="31"/>
      <c r="N145" s="31"/>
      <c r="O145" s="31"/>
      <c r="P145" s="31"/>
      <c r="Q145" s="31"/>
      <c r="R145" s="31"/>
      <c r="S145" s="31"/>
      <c r="T145" s="31"/>
      <c r="U145" s="31"/>
      <c r="V145" s="31"/>
      <c r="W145" s="31"/>
      <c r="X145" s="31"/>
      <c r="Y145" s="31"/>
      <c r="Z145" s="31"/>
      <c r="AA145" s="31"/>
      <c r="AB145" s="31"/>
      <c r="AC145" s="31"/>
      <c r="AD145" s="31"/>
      <c r="AE145" s="31"/>
      <c r="AF145" s="31"/>
      <c r="AG145" s="31"/>
      <c r="AH145" s="31"/>
      <c r="AI145" s="31"/>
      <c r="AJ145" s="31"/>
      <c r="AK145" s="31"/>
      <c r="AL145" s="31"/>
      <c r="AM145" s="31"/>
      <c r="AN145" s="31"/>
      <c r="AO145" s="31"/>
      <c r="AP145" s="31"/>
      <c r="AQ145" s="31"/>
      <c r="AR145" s="31"/>
      <c r="AS145" s="31"/>
      <c r="AT145" s="31"/>
      <c r="AU145" s="31"/>
      <c r="AV145" s="31"/>
      <c r="AW145" s="31"/>
      <c r="AX145" s="31"/>
      <c r="AY145" s="31"/>
    </row>
    <row r="146" spans="2:51" x14ac:dyDescent="0.25">
      <c r="B146" s="342"/>
      <c r="C146" s="218"/>
      <c r="D146" s="219"/>
      <c r="E146" s="203"/>
      <c r="F146" s="219"/>
      <c r="H146" s="31"/>
      <c r="I146" s="31"/>
      <c r="J146" s="31"/>
      <c r="K146" s="31"/>
      <c r="L146" s="31"/>
      <c r="M146" s="31"/>
      <c r="N146" s="31"/>
      <c r="O146" s="31"/>
      <c r="P146" s="31"/>
      <c r="Q146" s="31"/>
      <c r="R146" s="31"/>
      <c r="S146" s="31"/>
      <c r="T146" s="31"/>
      <c r="U146" s="31"/>
      <c r="V146" s="31"/>
      <c r="W146" s="31"/>
      <c r="X146" s="31"/>
      <c r="Y146" s="31"/>
      <c r="Z146" s="31"/>
      <c r="AA146" s="31"/>
      <c r="AB146" s="31"/>
      <c r="AC146" s="31"/>
      <c r="AD146" s="31"/>
      <c r="AE146" s="31"/>
      <c r="AF146" s="31"/>
      <c r="AG146" s="31"/>
      <c r="AH146" s="31"/>
      <c r="AI146" s="31"/>
      <c r="AJ146" s="31"/>
      <c r="AK146" s="31"/>
      <c r="AL146" s="31"/>
      <c r="AM146" s="31"/>
      <c r="AN146" s="31"/>
      <c r="AO146" s="31"/>
      <c r="AP146" s="31"/>
      <c r="AQ146" s="31"/>
      <c r="AR146" s="31"/>
      <c r="AS146" s="31"/>
      <c r="AT146" s="31"/>
      <c r="AU146" s="31"/>
      <c r="AV146" s="31"/>
      <c r="AW146" s="31"/>
      <c r="AX146" s="31"/>
      <c r="AY146" s="31"/>
    </row>
    <row r="147" spans="2:51" x14ac:dyDescent="0.25">
      <c r="B147" s="342"/>
      <c r="C147" s="218"/>
      <c r="D147" s="219"/>
      <c r="E147" s="203"/>
      <c r="F147" s="219"/>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c r="AE147" s="31"/>
      <c r="AF147" s="31"/>
      <c r="AG147" s="31"/>
      <c r="AH147" s="31"/>
      <c r="AI147" s="31"/>
      <c r="AJ147" s="31"/>
      <c r="AK147" s="31"/>
      <c r="AL147" s="31"/>
      <c r="AM147" s="31"/>
      <c r="AN147" s="31"/>
      <c r="AO147" s="31"/>
      <c r="AP147" s="31"/>
      <c r="AQ147" s="31"/>
      <c r="AR147" s="31"/>
      <c r="AS147" s="31"/>
      <c r="AT147" s="31"/>
      <c r="AU147" s="31"/>
      <c r="AV147" s="31"/>
      <c r="AW147" s="31"/>
      <c r="AX147" s="31"/>
      <c r="AY147" s="31"/>
    </row>
    <row r="148" spans="2:51" x14ac:dyDescent="0.25">
      <c r="B148" s="342"/>
      <c r="C148" s="218"/>
      <c r="D148" s="219"/>
      <c r="E148" s="203"/>
      <c r="F148" s="219"/>
      <c r="H148" s="31"/>
      <c r="I148" s="31"/>
      <c r="J148" s="31"/>
      <c r="K148" s="31"/>
      <c r="L148" s="31"/>
      <c r="M148" s="31"/>
      <c r="N148" s="31"/>
      <c r="O148" s="31"/>
      <c r="P148" s="31"/>
      <c r="Q148" s="31"/>
      <c r="R148" s="31"/>
      <c r="S148" s="31"/>
      <c r="T148" s="31"/>
      <c r="U148" s="31"/>
      <c r="V148" s="31"/>
      <c r="W148" s="31"/>
      <c r="X148" s="31"/>
      <c r="Y148" s="31"/>
      <c r="Z148" s="31"/>
      <c r="AA148" s="31"/>
      <c r="AB148" s="31"/>
      <c r="AC148" s="31"/>
      <c r="AD148" s="31"/>
      <c r="AE148" s="31"/>
      <c r="AF148" s="31"/>
      <c r="AG148" s="31"/>
      <c r="AH148" s="31"/>
      <c r="AI148" s="31"/>
      <c r="AJ148" s="31"/>
      <c r="AK148" s="31"/>
      <c r="AL148" s="31"/>
      <c r="AM148" s="31"/>
      <c r="AN148" s="31"/>
      <c r="AO148" s="31"/>
      <c r="AP148" s="31"/>
      <c r="AQ148" s="31"/>
      <c r="AR148" s="31"/>
      <c r="AS148" s="31"/>
      <c r="AT148" s="31"/>
      <c r="AU148" s="31"/>
      <c r="AV148" s="31"/>
      <c r="AW148" s="31"/>
      <c r="AX148" s="31"/>
      <c r="AY148" s="31"/>
    </row>
    <row r="149" spans="2:51" x14ac:dyDescent="0.25">
      <c r="B149" s="342"/>
      <c r="C149" s="218"/>
      <c r="D149" s="219"/>
      <c r="E149" s="203"/>
      <c r="F149" s="219"/>
      <c r="H149" s="31"/>
      <c r="I149" s="31"/>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R149" s="31"/>
      <c r="AS149" s="31"/>
      <c r="AT149" s="31"/>
      <c r="AU149" s="31"/>
      <c r="AV149" s="31"/>
      <c r="AW149" s="31"/>
      <c r="AX149" s="31"/>
      <c r="AY149" s="31"/>
    </row>
    <row r="150" spans="2:51" x14ac:dyDescent="0.25">
      <c r="B150" s="342"/>
      <c r="C150" s="218"/>
      <c r="D150" s="219"/>
      <c r="E150" s="203"/>
      <c r="F150" s="219"/>
      <c r="H150" s="31"/>
      <c r="I150" s="31"/>
      <c r="J150" s="31"/>
      <c r="K150" s="31"/>
      <c r="L150" s="31"/>
      <c r="M150" s="31"/>
      <c r="N150" s="31"/>
      <c r="O150" s="31"/>
      <c r="P150" s="31"/>
      <c r="Q150" s="31"/>
      <c r="R150" s="31"/>
      <c r="S150" s="31"/>
      <c r="T150" s="31"/>
      <c r="U150" s="31"/>
      <c r="V150" s="31"/>
      <c r="W150" s="31"/>
      <c r="X150" s="31"/>
      <c r="Y150" s="31"/>
      <c r="Z150" s="31"/>
      <c r="AA150" s="31"/>
      <c r="AB150" s="31"/>
      <c r="AC150" s="31"/>
      <c r="AD150" s="31"/>
      <c r="AE150" s="31"/>
      <c r="AF150" s="31"/>
      <c r="AG150" s="31"/>
      <c r="AH150" s="31"/>
      <c r="AI150" s="31"/>
      <c r="AJ150" s="31"/>
      <c r="AK150" s="31"/>
      <c r="AL150" s="31"/>
      <c r="AM150" s="31"/>
      <c r="AN150" s="31"/>
      <c r="AO150" s="31"/>
      <c r="AP150" s="31"/>
      <c r="AQ150" s="31"/>
      <c r="AR150" s="31"/>
      <c r="AS150" s="31"/>
      <c r="AT150" s="31"/>
      <c r="AU150" s="31"/>
      <c r="AV150" s="31"/>
      <c r="AW150" s="31"/>
      <c r="AX150" s="31"/>
      <c r="AY150" s="31"/>
    </row>
    <row r="151" spans="2:51" x14ac:dyDescent="0.25">
      <c r="B151" s="342"/>
      <c r="C151" s="218"/>
      <c r="D151" s="219"/>
      <c r="E151" s="203"/>
      <c r="F151" s="219"/>
      <c r="H151" s="31"/>
      <c r="I151" s="31"/>
      <c r="J151" s="31"/>
      <c r="K151" s="31"/>
      <c r="L151" s="31"/>
      <c r="M151" s="31"/>
      <c r="N151" s="31"/>
      <c r="O151" s="31"/>
      <c r="P151" s="31"/>
      <c r="Q151" s="31"/>
      <c r="R151" s="31"/>
      <c r="S151" s="31"/>
      <c r="T151" s="31"/>
      <c r="U151" s="31"/>
      <c r="V151" s="31"/>
      <c r="W151" s="31"/>
      <c r="X151" s="31"/>
      <c r="Y151" s="31"/>
      <c r="Z151" s="31"/>
      <c r="AA151" s="31"/>
      <c r="AB151" s="31"/>
      <c r="AC151" s="31"/>
      <c r="AD151" s="31"/>
      <c r="AE151" s="31"/>
      <c r="AF151" s="31"/>
      <c r="AG151" s="31"/>
      <c r="AH151" s="31"/>
      <c r="AI151" s="31"/>
      <c r="AJ151" s="31"/>
      <c r="AK151" s="31"/>
      <c r="AL151" s="31"/>
      <c r="AM151" s="31"/>
      <c r="AN151" s="31"/>
      <c r="AO151" s="31"/>
      <c r="AP151" s="31"/>
      <c r="AQ151" s="31"/>
      <c r="AR151" s="31"/>
      <c r="AS151" s="31"/>
      <c r="AT151" s="31"/>
      <c r="AU151" s="31"/>
      <c r="AV151" s="31"/>
      <c r="AW151" s="31"/>
      <c r="AX151" s="31"/>
      <c r="AY151" s="31"/>
    </row>
    <row r="152" spans="2:51" x14ac:dyDescent="0.25">
      <c r="B152" s="342"/>
      <c r="C152" s="218"/>
      <c r="D152" s="219"/>
      <c r="E152" s="203"/>
      <c r="F152" s="219"/>
      <c r="H152" s="31"/>
      <c r="I152" s="31"/>
      <c r="J152" s="31"/>
      <c r="K152" s="31"/>
      <c r="L152" s="31"/>
      <c r="M152" s="31"/>
      <c r="N152" s="31"/>
      <c r="O152" s="31"/>
      <c r="P152" s="31"/>
      <c r="Q152" s="31"/>
      <c r="R152" s="31"/>
      <c r="S152" s="31"/>
      <c r="T152" s="31"/>
      <c r="U152" s="31"/>
      <c r="V152" s="31"/>
      <c r="W152" s="31"/>
      <c r="X152" s="31"/>
      <c r="Y152" s="31"/>
      <c r="Z152" s="31"/>
      <c r="AA152" s="31"/>
      <c r="AB152" s="31"/>
      <c r="AC152" s="31"/>
      <c r="AD152" s="31"/>
      <c r="AE152" s="31"/>
      <c r="AF152" s="31"/>
      <c r="AG152" s="31"/>
      <c r="AH152" s="31"/>
      <c r="AI152" s="31"/>
      <c r="AJ152" s="31"/>
      <c r="AK152" s="31"/>
      <c r="AL152" s="31"/>
      <c r="AM152" s="31"/>
      <c r="AN152" s="31"/>
      <c r="AO152" s="31"/>
      <c r="AP152" s="31"/>
      <c r="AQ152" s="31"/>
      <c r="AR152" s="31"/>
      <c r="AS152" s="31"/>
      <c r="AT152" s="31"/>
      <c r="AU152" s="31"/>
      <c r="AV152" s="31"/>
      <c r="AW152" s="31"/>
      <c r="AX152" s="31"/>
      <c r="AY152" s="31"/>
    </row>
    <row r="153" spans="2:51" x14ac:dyDescent="0.25">
      <c r="B153" s="342"/>
      <c r="C153" s="218"/>
      <c r="D153" s="219"/>
      <c r="E153" s="203"/>
      <c r="F153" s="219"/>
      <c r="H153" s="31"/>
      <c r="I153" s="31"/>
      <c r="J153" s="31"/>
      <c r="K153" s="31"/>
      <c r="L153" s="31"/>
      <c r="M153" s="31"/>
      <c r="N153" s="31"/>
      <c r="O153" s="31"/>
      <c r="P153" s="31"/>
      <c r="Q153" s="31"/>
      <c r="R153" s="31"/>
      <c r="S153" s="31"/>
      <c r="T153" s="31"/>
      <c r="U153" s="31"/>
      <c r="V153" s="31"/>
      <c r="W153" s="31"/>
      <c r="X153" s="31"/>
      <c r="Y153" s="31"/>
      <c r="Z153" s="31"/>
      <c r="AA153" s="31"/>
      <c r="AB153" s="31"/>
      <c r="AC153" s="31"/>
      <c r="AD153" s="31"/>
      <c r="AE153" s="31"/>
      <c r="AF153" s="31"/>
      <c r="AG153" s="31"/>
      <c r="AH153" s="31"/>
      <c r="AI153" s="31"/>
      <c r="AJ153" s="31"/>
      <c r="AK153" s="31"/>
      <c r="AL153" s="31"/>
      <c r="AM153" s="31"/>
      <c r="AN153" s="31"/>
      <c r="AO153" s="31"/>
      <c r="AP153" s="31"/>
      <c r="AQ153" s="31"/>
      <c r="AR153" s="31"/>
      <c r="AS153" s="31"/>
      <c r="AT153" s="31"/>
      <c r="AU153" s="31"/>
      <c r="AV153" s="31"/>
      <c r="AW153" s="31"/>
      <c r="AX153" s="31"/>
      <c r="AY153" s="31"/>
    </row>
    <row r="154" spans="2:51" x14ac:dyDescent="0.25">
      <c r="B154" s="342"/>
      <c r="C154" s="218"/>
      <c r="D154" s="219"/>
      <c r="E154" s="203"/>
      <c r="F154" s="219"/>
      <c r="H154" s="31"/>
      <c r="I154" s="31"/>
      <c r="J154" s="31"/>
      <c r="K154" s="31"/>
      <c r="L154" s="31"/>
      <c r="M154" s="31"/>
      <c r="N154" s="31"/>
      <c r="O154" s="31"/>
      <c r="P154" s="31"/>
      <c r="Q154" s="31"/>
      <c r="R154" s="31"/>
      <c r="S154" s="31"/>
      <c r="T154" s="31"/>
      <c r="U154" s="31"/>
      <c r="V154" s="31"/>
      <c r="W154" s="31"/>
      <c r="X154" s="31"/>
      <c r="Y154" s="31"/>
      <c r="Z154" s="31"/>
      <c r="AA154" s="31"/>
      <c r="AB154" s="31"/>
      <c r="AC154" s="31"/>
      <c r="AD154" s="31"/>
      <c r="AE154" s="31"/>
      <c r="AF154" s="31"/>
      <c r="AG154" s="31"/>
      <c r="AH154" s="31"/>
      <c r="AI154" s="31"/>
      <c r="AJ154" s="31"/>
      <c r="AK154" s="31"/>
      <c r="AL154" s="31"/>
      <c r="AM154" s="31"/>
      <c r="AN154" s="31"/>
      <c r="AO154" s="31"/>
      <c r="AP154" s="31"/>
      <c r="AQ154" s="31"/>
      <c r="AR154" s="31"/>
      <c r="AS154" s="31"/>
      <c r="AT154" s="31"/>
      <c r="AU154" s="31"/>
      <c r="AV154" s="31"/>
      <c r="AW154" s="31"/>
      <c r="AX154" s="31"/>
      <c r="AY154" s="31"/>
    </row>
    <row r="155" spans="2:51" x14ac:dyDescent="0.25">
      <c r="B155" s="342"/>
      <c r="C155" s="218"/>
      <c r="D155" s="219"/>
      <c r="E155" s="203"/>
      <c r="F155" s="219"/>
      <c r="H155" s="31"/>
      <c r="I155" s="31"/>
      <c r="J155" s="31"/>
      <c r="K155" s="31"/>
      <c r="L155" s="31"/>
      <c r="M155" s="31"/>
      <c r="N155" s="31"/>
      <c r="O155" s="31"/>
      <c r="P155" s="31"/>
      <c r="Q155" s="31"/>
      <c r="R155" s="31"/>
      <c r="S155" s="31"/>
      <c r="T155" s="31"/>
      <c r="U155" s="31"/>
      <c r="V155" s="31"/>
      <c r="W155" s="31"/>
      <c r="X155" s="31"/>
      <c r="Y155" s="31"/>
      <c r="Z155" s="31"/>
      <c r="AA155" s="31"/>
      <c r="AB155" s="31"/>
      <c r="AC155" s="31"/>
      <c r="AD155" s="31"/>
      <c r="AE155" s="31"/>
      <c r="AF155" s="31"/>
      <c r="AG155" s="31"/>
      <c r="AH155" s="31"/>
      <c r="AI155" s="31"/>
      <c r="AJ155" s="31"/>
      <c r="AK155" s="31"/>
      <c r="AL155" s="31"/>
      <c r="AM155" s="31"/>
      <c r="AN155" s="31"/>
      <c r="AO155" s="31"/>
      <c r="AP155" s="31"/>
      <c r="AQ155" s="31"/>
      <c r="AR155" s="31"/>
      <c r="AS155" s="31"/>
      <c r="AT155" s="31"/>
      <c r="AU155" s="31"/>
      <c r="AV155" s="31"/>
      <c r="AW155" s="31"/>
      <c r="AX155" s="31"/>
      <c r="AY155" s="31"/>
    </row>
    <row r="156" spans="2:51" x14ac:dyDescent="0.25">
      <c r="B156" s="342"/>
      <c r="C156" s="218"/>
      <c r="D156" s="219"/>
      <c r="E156" s="203"/>
      <c r="F156" s="219"/>
      <c r="H156" s="31"/>
      <c r="I156" s="31"/>
      <c r="J156" s="31"/>
      <c r="K156" s="31"/>
      <c r="L156" s="31"/>
      <c r="M156" s="31"/>
      <c r="N156" s="31"/>
      <c r="O156" s="31"/>
      <c r="P156" s="31"/>
      <c r="Q156" s="31"/>
      <c r="R156" s="31"/>
      <c r="S156" s="31"/>
      <c r="T156" s="31"/>
      <c r="U156" s="31"/>
      <c r="V156" s="31"/>
      <c r="W156" s="31"/>
      <c r="X156" s="31"/>
      <c r="Y156" s="31"/>
      <c r="Z156" s="31"/>
      <c r="AA156" s="31"/>
      <c r="AB156" s="31"/>
      <c r="AC156" s="31"/>
      <c r="AD156" s="31"/>
      <c r="AE156" s="31"/>
      <c r="AF156" s="31"/>
      <c r="AG156" s="31"/>
      <c r="AH156" s="31"/>
      <c r="AI156" s="31"/>
      <c r="AJ156" s="31"/>
      <c r="AK156" s="31"/>
      <c r="AL156" s="31"/>
      <c r="AM156" s="31"/>
      <c r="AN156" s="31"/>
      <c r="AO156" s="31"/>
      <c r="AP156" s="31"/>
      <c r="AQ156" s="31"/>
      <c r="AR156" s="31"/>
      <c r="AS156" s="31"/>
      <c r="AT156" s="31"/>
      <c r="AU156" s="31"/>
      <c r="AV156" s="31"/>
      <c r="AW156" s="31"/>
      <c r="AX156" s="31"/>
      <c r="AY156" s="31"/>
    </row>
    <row r="157" spans="2:51" x14ac:dyDescent="0.25">
      <c r="B157" s="342"/>
      <c r="C157" s="218"/>
      <c r="D157" s="219"/>
      <c r="E157" s="203"/>
      <c r="F157" s="219"/>
      <c r="H157" s="31"/>
      <c r="I157" s="31"/>
      <c r="J157" s="31"/>
      <c r="K157" s="31"/>
      <c r="L157" s="31"/>
      <c r="M157" s="31"/>
      <c r="N157" s="31"/>
      <c r="O157" s="31"/>
      <c r="P157" s="31"/>
      <c r="Q157" s="31"/>
      <c r="R157" s="31"/>
      <c r="S157" s="31"/>
      <c r="T157" s="31"/>
      <c r="U157" s="31"/>
      <c r="V157" s="31"/>
      <c r="W157" s="31"/>
      <c r="X157" s="31"/>
      <c r="Y157" s="31"/>
      <c r="Z157" s="31"/>
      <c r="AA157" s="31"/>
      <c r="AB157" s="31"/>
      <c r="AC157" s="31"/>
      <c r="AD157" s="31"/>
      <c r="AE157" s="31"/>
      <c r="AF157" s="31"/>
      <c r="AG157" s="31"/>
      <c r="AH157" s="31"/>
      <c r="AI157" s="31"/>
      <c r="AJ157" s="31"/>
      <c r="AK157" s="31"/>
      <c r="AL157" s="31"/>
      <c r="AM157" s="31"/>
      <c r="AN157" s="31"/>
      <c r="AO157" s="31"/>
      <c r="AP157" s="31"/>
      <c r="AQ157" s="31"/>
      <c r="AR157" s="31"/>
      <c r="AS157" s="31"/>
      <c r="AT157" s="31"/>
      <c r="AU157" s="31"/>
      <c r="AV157" s="31"/>
      <c r="AW157" s="31"/>
      <c r="AX157" s="31"/>
      <c r="AY157" s="31"/>
    </row>
    <row r="158" spans="2:51" x14ac:dyDescent="0.25">
      <c r="B158" s="342"/>
      <c r="C158" s="218"/>
      <c r="D158" s="219"/>
      <c r="E158" s="203"/>
      <c r="F158" s="219"/>
      <c r="H158" s="31"/>
      <c r="I158" s="31"/>
      <c r="J158" s="31"/>
      <c r="K158" s="31"/>
      <c r="L158" s="31"/>
      <c r="M158" s="31"/>
      <c r="N158" s="31"/>
      <c r="O158" s="31"/>
      <c r="P158" s="31"/>
      <c r="Q158" s="31"/>
      <c r="R158" s="31"/>
      <c r="S158" s="31"/>
      <c r="T158" s="31"/>
      <c r="U158" s="31"/>
      <c r="V158" s="31"/>
      <c r="W158" s="31"/>
      <c r="X158" s="31"/>
      <c r="Y158" s="31"/>
      <c r="Z158" s="31"/>
      <c r="AA158" s="31"/>
      <c r="AB158" s="31"/>
      <c r="AC158" s="31"/>
      <c r="AD158" s="31"/>
      <c r="AE158" s="31"/>
      <c r="AF158" s="31"/>
      <c r="AG158" s="31"/>
      <c r="AH158" s="31"/>
      <c r="AI158" s="31"/>
      <c r="AJ158" s="31"/>
      <c r="AK158" s="31"/>
      <c r="AL158" s="31"/>
      <c r="AM158" s="31"/>
      <c r="AN158" s="31"/>
      <c r="AO158" s="31"/>
      <c r="AP158" s="31"/>
      <c r="AQ158" s="31"/>
      <c r="AR158" s="31"/>
      <c r="AS158" s="31"/>
      <c r="AT158" s="31"/>
      <c r="AU158" s="31"/>
      <c r="AV158" s="31"/>
      <c r="AW158" s="31"/>
      <c r="AX158" s="31"/>
      <c r="AY158" s="31"/>
    </row>
    <row r="159" spans="2:51" x14ac:dyDescent="0.25">
      <c r="H159" s="31"/>
      <c r="I159" s="31"/>
      <c r="J159" s="31"/>
      <c r="K159" s="31"/>
      <c r="L159" s="31"/>
      <c r="M159" s="31"/>
      <c r="N159" s="31"/>
      <c r="O159" s="31"/>
      <c r="P159" s="31"/>
      <c r="Q159" s="31"/>
      <c r="R159" s="31"/>
      <c r="S159" s="31"/>
      <c r="T159" s="31"/>
      <c r="U159" s="31"/>
      <c r="V159" s="31"/>
      <c r="W159" s="31"/>
      <c r="X159" s="31"/>
      <c r="Y159" s="31"/>
      <c r="Z159" s="31"/>
      <c r="AA159" s="31"/>
      <c r="AB159" s="31"/>
      <c r="AC159" s="31"/>
      <c r="AD159" s="31"/>
      <c r="AE159" s="31"/>
      <c r="AF159" s="31"/>
      <c r="AG159" s="31"/>
      <c r="AH159" s="31"/>
      <c r="AI159" s="31"/>
      <c r="AJ159" s="31"/>
      <c r="AK159" s="31"/>
      <c r="AL159" s="31"/>
      <c r="AM159" s="31"/>
      <c r="AN159" s="31"/>
      <c r="AO159" s="31"/>
      <c r="AP159" s="31"/>
      <c r="AQ159" s="31"/>
      <c r="AR159" s="31"/>
      <c r="AS159" s="31"/>
      <c r="AT159" s="31"/>
      <c r="AU159" s="31"/>
      <c r="AV159" s="31"/>
      <c r="AW159" s="31"/>
      <c r="AX159" s="31"/>
      <c r="AY159" s="31"/>
    </row>
    <row r="160" spans="2:51" x14ac:dyDescent="0.25">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31"/>
      <c r="AF160" s="31"/>
      <c r="AG160" s="31"/>
      <c r="AH160" s="31"/>
      <c r="AI160" s="31"/>
      <c r="AJ160" s="31"/>
      <c r="AK160" s="31"/>
      <c r="AL160" s="31"/>
      <c r="AM160" s="31"/>
      <c r="AN160" s="31"/>
      <c r="AO160" s="31"/>
      <c r="AP160" s="31"/>
      <c r="AQ160" s="31"/>
      <c r="AR160" s="31"/>
      <c r="AS160" s="31"/>
      <c r="AT160" s="31"/>
      <c r="AU160" s="31"/>
      <c r="AV160" s="31"/>
      <c r="AW160" s="31"/>
      <c r="AX160" s="31"/>
      <c r="AY160" s="31"/>
    </row>
    <row r="161" spans="8:51" x14ac:dyDescent="0.25">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c r="AE161" s="31"/>
      <c r="AF161" s="31"/>
      <c r="AG161" s="31"/>
      <c r="AH161" s="31"/>
      <c r="AI161" s="31"/>
      <c r="AJ161" s="31"/>
      <c r="AK161" s="31"/>
      <c r="AL161" s="31"/>
      <c r="AM161" s="31"/>
      <c r="AN161" s="31"/>
      <c r="AO161" s="31"/>
      <c r="AP161" s="31"/>
      <c r="AQ161" s="31"/>
      <c r="AR161" s="31"/>
      <c r="AS161" s="31"/>
      <c r="AT161" s="31"/>
      <c r="AU161" s="31"/>
      <c r="AV161" s="31"/>
      <c r="AW161" s="31"/>
      <c r="AX161" s="31"/>
      <c r="AY161" s="31"/>
    </row>
    <row r="162" spans="8:51" x14ac:dyDescent="0.25">
      <c r="H162" s="31"/>
      <c r="I162" s="31"/>
      <c r="J162" s="31"/>
      <c r="K162" s="31"/>
      <c r="L162" s="31"/>
      <c r="M162" s="31"/>
      <c r="N162" s="31"/>
      <c r="O162" s="31"/>
      <c r="P162" s="31"/>
      <c r="Q162" s="31"/>
      <c r="R162" s="31"/>
      <c r="S162" s="31"/>
      <c r="T162" s="31"/>
      <c r="U162" s="31"/>
      <c r="V162" s="31"/>
      <c r="W162" s="31"/>
      <c r="X162" s="31"/>
      <c r="Y162" s="31"/>
      <c r="Z162" s="31"/>
      <c r="AA162" s="31"/>
      <c r="AB162" s="31"/>
      <c r="AC162" s="31"/>
      <c r="AD162" s="31"/>
      <c r="AE162" s="31"/>
      <c r="AF162" s="31"/>
      <c r="AG162" s="31"/>
      <c r="AH162" s="31"/>
      <c r="AI162" s="31"/>
      <c r="AJ162" s="31"/>
      <c r="AK162" s="31"/>
      <c r="AL162" s="31"/>
      <c r="AM162" s="31"/>
      <c r="AN162" s="31"/>
      <c r="AO162" s="31"/>
      <c r="AP162" s="31"/>
      <c r="AQ162" s="31"/>
      <c r="AR162" s="31"/>
      <c r="AS162" s="31"/>
      <c r="AT162" s="31"/>
      <c r="AU162" s="31"/>
      <c r="AV162" s="31"/>
      <c r="AW162" s="31"/>
      <c r="AX162" s="31"/>
      <c r="AY162" s="31"/>
    </row>
    <row r="163" spans="8:51" x14ac:dyDescent="0.25">
      <c r="H163" s="31"/>
      <c r="I163" s="31"/>
      <c r="J163" s="31"/>
      <c r="K163" s="31"/>
      <c r="L163" s="31"/>
      <c r="M163" s="31"/>
      <c r="N163" s="31"/>
      <c r="O163" s="31"/>
      <c r="P163" s="31"/>
      <c r="Q163" s="31"/>
      <c r="R163" s="31"/>
      <c r="S163" s="31"/>
      <c r="T163" s="31"/>
      <c r="U163" s="31"/>
      <c r="V163" s="31"/>
      <c r="W163" s="31"/>
      <c r="X163" s="31"/>
      <c r="Y163" s="31"/>
      <c r="Z163" s="31"/>
      <c r="AA163" s="31"/>
      <c r="AB163" s="31"/>
      <c r="AC163" s="31"/>
      <c r="AD163" s="31"/>
      <c r="AE163" s="31"/>
      <c r="AF163" s="31"/>
      <c r="AG163" s="31"/>
      <c r="AH163" s="31"/>
      <c r="AI163" s="31"/>
      <c r="AJ163" s="31"/>
      <c r="AK163" s="31"/>
      <c r="AL163" s="31"/>
      <c r="AM163" s="31"/>
      <c r="AN163" s="31"/>
      <c r="AO163" s="31"/>
      <c r="AP163" s="31"/>
      <c r="AQ163" s="31"/>
      <c r="AR163" s="31"/>
      <c r="AS163" s="31"/>
      <c r="AT163" s="31"/>
      <c r="AU163" s="31"/>
      <c r="AV163" s="31"/>
      <c r="AW163" s="31"/>
      <c r="AX163" s="31"/>
      <c r="AY163" s="31"/>
    </row>
    <row r="164" spans="8:51" x14ac:dyDescent="0.25">
      <c r="H164" s="31"/>
      <c r="I164" s="31"/>
      <c r="J164" s="31"/>
      <c r="K164" s="31"/>
      <c r="L164" s="31"/>
      <c r="M164" s="31"/>
      <c r="N164" s="31"/>
      <c r="O164" s="31"/>
      <c r="P164" s="31"/>
      <c r="Q164" s="31"/>
      <c r="R164" s="31"/>
      <c r="S164" s="31"/>
      <c r="T164" s="31"/>
      <c r="U164" s="31"/>
      <c r="V164" s="31"/>
      <c r="W164" s="31"/>
      <c r="X164" s="31"/>
      <c r="Y164" s="31"/>
      <c r="Z164" s="31"/>
      <c r="AA164" s="31"/>
      <c r="AB164" s="31"/>
      <c r="AC164" s="31"/>
      <c r="AD164" s="31"/>
      <c r="AE164" s="31"/>
      <c r="AF164" s="31"/>
      <c r="AG164" s="31"/>
      <c r="AH164" s="31"/>
      <c r="AI164" s="31"/>
      <c r="AJ164" s="31"/>
      <c r="AK164" s="31"/>
      <c r="AL164" s="31"/>
      <c r="AM164" s="31"/>
      <c r="AN164" s="31"/>
      <c r="AO164" s="31"/>
      <c r="AP164" s="31"/>
      <c r="AQ164" s="31"/>
      <c r="AR164" s="31"/>
      <c r="AS164" s="31"/>
      <c r="AT164" s="31"/>
      <c r="AU164" s="31"/>
      <c r="AV164" s="31"/>
      <c r="AW164" s="31"/>
      <c r="AX164" s="31"/>
      <c r="AY164" s="31"/>
    </row>
  </sheetData>
  <sheetProtection algorithmName="SHA-512" hashValue="RyEz3fIc3Fta7Y02VRn0JBUgPsDx6i56mH/qZ8tIdvfzTXImMW3FOtWCGG8HJ3Ur7pnRdncGDRdwnxFv/Bd4TA==" saltValue="qyFySj4rhhEVDqKwJxlyjA==" spinCount="100000" sheet="1" objects="1" scenarios="1"/>
  <customSheetViews>
    <customSheetView guid="{71323E5E-86A8-4E0E-AE01-05284AA7626F}" scale="90">
      <selection activeCell="A30" sqref="A30"/>
      <pageMargins left="0.7" right="0.7" top="0.75" bottom="0.75" header="0.3" footer="0.3"/>
    </customSheetView>
    <customSheetView guid="{5FCB75E8-FAB0-4885-B728-5FAC8FD7CBBF}" scale="90">
      <selection activeCell="A30" sqref="A30"/>
      <pageMargins left="0.7" right="0.7" top="0.75" bottom="0.75" header="0.3" footer="0.3"/>
    </customSheetView>
  </customSheetViews>
  <conditionalFormatting sqref="C4:C15">
    <cfRule type="containsText" dxfId="194" priority="26" operator="containsText" text="Pas systématiquement">
      <formula>NOT(ISERROR(SEARCH("Pas systématiquement",C4)))</formula>
    </cfRule>
    <cfRule type="containsText" dxfId="193" priority="27" operator="containsText" text="Oui, partiellement">
      <formula>NOT(ISERROR(SEARCH("Oui, partiellement",C4)))</formula>
    </cfRule>
    <cfRule type="containsText" dxfId="192" priority="28" operator="containsText" text="Oui, totalement">
      <formula>NOT(ISERROR(SEARCH("Oui, totalement",C4)))</formula>
    </cfRule>
    <cfRule type="containsText" dxfId="191" priority="29" operator="containsText" text="Oui">
      <formula>NOT(ISERROR(SEARCH("Oui",C4)))</formula>
    </cfRule>
    <cfRule type="containsText" dxfId="190" priority="30" operator="containsText" text="Non">
      <formula>NOT(ISERROR(SEARCH("Non",C4)))</formula>
    </cfRule>
  </conditionalFormatting>
  <conditionalFormatting sqref="C4:C15">
    <cfRule type="containsText" dxfId="189" priority="25" operator="containsText" text="Non concerné">
      <formula>NOT(ISERROR(SEARCH("Non concerné",C4)))</formula>
    </cfRule>
  </conditionalFormatting>
  <conditionalFormatting sqref="C22">
    <cfRule type="containsText" dxfId="188" priority="20" operator="containsText" text="Pas systématiquement">
      <formula>NOT(ISERROR(SEARCH("Pas systématiquement",C22)))</formula>
    </cfRule>
    <cfRule type="containsText" dxfId="187" priority="21" operator="containsText" text="Oui, partiellement">
      <formula>NOT(ISERROR(SEARCH("Oui, partiellement",C22)))</formula>
    </cfRule>
    <cfRule type="containsText" dxfId="186" priority="22" operator="containsText" text="Oui, totalement">
      <formula>NOT(ISERROR(SEARCH("Oui, totalement",C22)))</formula>
    </cfRule>
    <cfRule type="containsText" dxfId="185" priority="23" operator="containsText" text="Oui">
      <formula>NOT(ISERROR(SEARCH("Oui",C22)))</formula>
    </cfRule>
    <cfRule type="containsText" dxfId="184" priority="24" operator="containsText" text="Non">
      <formula>NOT(ISERROR(SEARCH("Non",C22)))</formula>
    </cfRule>
  </conditionalFormatting>
  <conditionalFormatting sqref="C22">
    <cfRule type="containsText" dxfId="183" priority="19" operator="containsText" text="Non concerné">
      <formula>NOT(ISERROR(SEARCH("Non concerné",C22)))</formula>
    </cfRule>
  </conditionalFormatting>
  <conditionalFormatting sqref="C28">
    <cfRule type="containsText" dxfId="182" priority="14" operator="containsText" text="Pas systématiquement">
      <formula>NOT(ISERROR(SEARCH("Pas systématiquement",C28)))</formula>
    </cfRule>
    <cfRule type="containsText" dxfId="181" priority="15" operator="containsText" text="Oui, partiellement">
      <formula>NOT(ISERROR(SEARCH("Oui, partiellement",C28)))</formula>
    </cfRule>
    <cfRule type="containsText" dxfId="180" priority="16" operator="containsText" text="Oui, totalement">
      <formula>NOT(ISERROR(SEARCH("Oui, totalement",C28)))</formula>
    </cfRule>
    <cfRule type="containsText" dxfId="179" priority="17" operator="containsText" text="Oui">
      <formula>NOT(ISERROR(SEARCH("Oui",C28)))</formula>
    </cfRule>
    <cfRule type="containsText" dxfId="178" priority="18" operator="containsText" text="Non">
      <formula>NOT(ISERROR(SEARCH("Non",C28)))</formula>
    </cfRule>
  </conditionalFormatting>
  <conditionalFormatting sqref="C28">
    <cfRule type="containsText" dxfId="177" priority="13" operator="containsText" text="Non concerné">
      <formula>NOT(ISERROR(SEARCH("Non concerné",C28)))</formula>
    </cfRule>
  </conditionalFormatting>
  <conditionalFormatting sqref="C18:C21">
    <cfRule type="containsText" dxfId="176" priority="8" operator="containsText" text="Pas systématiquement">
      <formula>NOT(ISERROR(SEARCH("Pas systématiquement",C18)))</formula>
    </cfRule>
    <cfRule type="containsText" dxfId="175" priority="9" operator="containsText" text="Oui, partiellement">
      <formula>NOT(ISERROR(SEARCH("Oui, partiellement",C18)))</formula>
    </cfRule>
    <cfRule type="containsText" dxfId="174" priority="10" operator="containsText" text="Oui, totalement">
      <formula>NOT(ISERROR(SEARCH("Oui, totalement",C18)))</formula>
    </cfRule>
    <cfRule type="containsText" dxfId="173" priority="11" operator="containsText" text="Oui">
      <formula>NOT(ISERROR(SEARCH("Oui",C18)))</formula>
    </cfRule>
    <cfRule type="containsText" dxfId="172" priority="12" operator="containsText" text="Non">
      <formula>NOT(ISERROR(SEARCH("Non",C18)))</formula>
    </cfRule>
  </conditionalFormatting>
  <conditionalFormatting sqref="C18:C21">
    <cfRule type="containsText" dxfId="171" priority="7" operator="containsText" text="Non concerné">
      <formula>NOT(ISERROR(SEARCH("Non concerné",C18)))</formula>
    </cfRule>
  </conditionalFormatting>
  <conditionalFormatting sqref="C25:C27">
    <cfRule type="containsText" dxfId="170" priority="2" operator="containsText" text="Pas systématiquement">
      <formula>NOT(ISERROR(SEARCH("Pas systématiquement",C25)))</formula>
    </cfRule>
    <cfRule type="containsText" dxfId="169" priority="3" operator="containsText" text="Oui, partiellement">
      <formula>NOT(ISERROR(SEARCH("Oui, partiellement",C25)))</formula>
    </cfRule>
    <cfRule type="containsText" dxfId="168" priority="4" operator="containsText" text="Oui, totalement">
      <formula>NOT(ISERROR(SEARCH("Oui, totalement",C25)))</formula>
    </cfRule>
    <cfRule type="containsText" dxfId="167" priority="5" operator="containsText" text="Oui">
      <formula>NOT(ISERROR(SEARCH("Oui",C25)))</formula>
    </cfRule>
    <cfRule type="containsText" dxfId="166" priority="6" operator="containsText" text="Non">
      <formula>NOT(ISERROR(SEARCH("Non",C25)))</formula>
    </cfRule>
  </conditionalFormatting>
  <conditionalFormatting sqref="C25:C27">
    <cfRule type="containsText" dxfId="165" priority="1" operator="containsText" text="Non concerné">
      <formula>NOT(ISERROR(SEARCH("Non concerné",C25)))</formula>
    </cfRule>
  </conditionalFormatting>
  <hyperlinks>
    <hyperlink ref="F6" r:id="rId1" display="Fiches pratiques pour la préparation des doses à administrer (PDA) en établissements médico-sociaux - ARS PACA" xr:uid="{00000000-0004-0000-0300-000000000000}"/>
    <hyperlink ref="F8" r:id="rId2" display="Fiches pratiques pour la préparation des doses à administrer (PDA) en établissements médico-sociaux - ARS PACA" xr:uid="{00000000-0004-0000-0300-000001000000}"/>
    <hyperlink ref="F9" r:id="rId3" display="Fiches pratiques pour la préparation des doses à administrer (PDA) en établissements médico-sociaux - ARS PACA" xr:uid="{00000000-0004-0000-0300-000002000000}"/>
    <hyperlink ref="F12" r:id="rId4" xr:uid="{00000000-0004-0000-0300-000003000000}"/>
    <hyperlink ref="F17" r:id="rId5" xr:uid="{00000000-0004-0000-0300-000004000000}"/>
    <hyperlink ref="F26" r:id="rId6" xr:uid="{00000000-0004-0000-0300-000005000000}"/>
  </hyperlinks>
  <pageMargins left="0.7" right="0.7" top="0.75" bottom="0.75" header="0.3" footer="0.3"/>
  <pageSetup paperSize="9" orientation="portrait" verticalDpi="0" r:id="rId7"/>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'menu déroulant'!$C$3:$C$4</xm:f>
          </x14:formula1>
          <xm:sqref>C4:C14 C18:C21 C25:C27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sheetPr>
  <dimension ref="A1:AW64"/>
  <sheetViews>
    <sheetView showGridLines="0" zoomScale="90" zoomScaleNormal="90" workbookViewId="0">
      <pane ySplit="1" topLeftCell="A2" activePane="bottomLeft" state="frozen"/>
      <selection pane="bottomLeft" activeCell="C3" sqref="C3"/>
    </sheetView>
  </sheetViews>
  <sheetFormatPr baseColWidth="10" defaultColWidth="11.42578125" defaultRowHeight="15" x14ac:dyDescent="0.25"/>
  <cols>
    <col min="1" max="1" width="11.42578125" style="235"/>
    <col min="2" max="2" width="94.5703125" style="365" customWidth="1"/>
    <col min="3" max="3" width="20.7109375" style="281" customWidth="1"/>
    <col min="4" max="4" width="31.85546875" style="235" hidden="1" customWidth="1"/>
    <col min="5" max="5" width="33" style="235" hidden="1" customWidth="1"/>
    <col min="6" max="6" width="11.42578125" style="31" hidden="1" customWidth="1"/>
    <col min="7" max="7" width="32.5703125" style="380" customWidth="1"/>
    <col min="8" max="8" width="32.5703125" style="203" hidden="1" customWidth="1"/>
    <col min="9" max="9" width="10.7109375" style="31" hidden="1" customWidth="1"/>
    <col min="10" max="10" width="18.42578125" style="31" hidden="1" customWidth="1"/>
    <col min="11" max="11" width="35.140625" style="31" hidden="1" customWidth="1"/>
    <col min="12" max="12" width="42.28515625" style="31" hidden="1" customWidth="1"/>
    <col min="13" max="49" width="11.42578125" style="31"/>
    <col min="50" max="16384" width="11.42578125" style="30"/>
  </cols>
  <sheetData>
    <row r="1" spans="1:49" s="261" customFormat="1" ht="39.75" customHeight="1" x14ac:dyDescent="0.3">
      <c r="A1" s="189"/>
      <c r="B1" s="389" t="s">
        <v>42</v>
      </c>
      <c r="C1" s="331" t="s">
        <v>91</v>
      </c>
      <c r="D1" s="322"/>
      <c r="E1" s="332"/>
      <c r="F1" s="333" t="s">
        <v>121</v>
      </c>
      <c r="G1" s="325" t="s">
        <v>341</v>
      </c>
      <c r="H1" s="196"/>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row>
    <row r="2" spans="1:49" s="262" customFormat="1" ht="18.75" x14ac:dyDescent="0.25">
      <c r="A2" s="96"/>
      <c r="B2" s="320" t="s">
        <v>107</v>
      </c>
      <c r="C2" s="96"/>
      <c r="D2" s="96"/>
      <c r="E2" s="96"/>
      <c r="F2" s="96"/>
      <c r="G2" s="96"/>
      <c r="H2" s="96"/>
      <c r="I2" s="96"/>
      <c r="J2" s="96"/>
      <c r="K2" s="96"/>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row>
    <row r="3" spans="1:49" s="203" customFormat="1" ht="30" x14ac:dyDescent="0.25">
      <c r="A3" s="209" t="s">
        <v>273</v>
      </c>
      <c r="B3" s="119" t="s">
        <v>491</v>
      </c>
      <c r="C3" s="112"/>
      <c r="D3" s="201" t="s">
        <v>0</v>
      </c>
      <c r="E3" s="209"/>
      <c r="F3" s="116" t="s">
        <v>131</v>
      </c>
      <c r="G3" s="374"/>
      <c r="H3" s="116"/>
      <c r="I3" s="202" t="str">
        <f t="shared" ref="I3:I5" si="0">IF($C3="oui, totalement",1,IF($C3="non",0,IF($C3="oui, partiellement",0.3,IF($C3="pas systématiquement",0.3,IF($C3="oui",1,"NA")))))</f>
        <v>NA</v>
      </c>
      <c r="J3" s="116"/>
      <c r="K3" s="116">
        <v>1</v>
      </c>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row>
    <row r="4" spans="1:49" s="203" customFormat="1" x14ac:dyDescent="0.25">
      <c r="A4" s="209" t="s">
        <v>274</v>
      </c>
      <c r="B4" s="119" t="s">
        <v>492</v>
      </c>
      <c r="C4" s="112"/>
      <c r="D4" s="201" t="s">
        <v>0</v>
      </c>
      <c r="E4" s="209"/>
      <c r="F4" s="116"/>
      <c r="G4" s="119"/>
      <c r="H4" s="116"/>
      <c r="I4" s="202" t="str">
        <f t="shared" si="0"/>
        <v>NA</v>
      </c>
      <c r="J4" s="116"/>
      <c r="K4" s="116">
        <v>1</v>
      </c>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row>
    <row r="5" spans="1:49" s="203" customFormat="1" ht="30" x14ac:dyDescent="0.25">
      <c r="A5" s="209" t="s">
        <v>275</v>
      </c>
      <c r="B5" s="119" t="s">
        <v>493</v>
      </c>
      <c r="C5" s="112"/>
      <c r="D5" s="201" t="s">
        <v>0</v>
      </c>
      <c r="E5" s="209"/>
      <c r="F5" s="116"/>
      <c r="G5" s="119"/>
      <c r="H5" s="116"/>
      <c r="I5" s="202" t="str">
        <f t="shared" si="0"/>
        <v>NA</v>
      </c>
      <c r="J5" s="116"/>
      <c r="K5" s="116">
        <v>1</v>
      </c>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row>
    <row r="6" spans="1:49" s="203" customFormat="1" ht="15.75" thickBot="1" x14ac:dyDescent="0.3">
      <c r="A6" s="209"/>
      <c r="B6" s="119"/>
      <c r="C6" s="112"/>
      <c r="D6" s="201"/>
      <c r="E6" s="209"/>
      <c r="F6" s="116"/>
      <c r="G6" s="119"/>
      <c r="H6" s="116"/>
      <c r="I6" s="263"/>
      <c r="J6" s="264"/>
      <c r="K6" s="116"/>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row>
    <row r="7" spans="1:49" s="269" customFormat="1" ht="19.5" customHeight="1" thickBot="1" x14ac:dyDescent="0.3">
      <c r="A7" s="96"/>
      <c r="B7" s="320" t="s">
        <v>108</v>
      </c>
      <c r="C7" s="190"/>
      <c r="D7" s="96"/>
      <c r="E7" s="96"/>
      <c r="F7" s="96"/>
      <c r="G7" s="96"/>
      <c r="H7" s="265"/>
      <c r="I7" s="266"/>
      <c r="J7" s="245" t="e">
        <f>SUM($I3:$I6)/SUMIF($I3:$I6,"&lt;&gt;NA",$K3:$K6)</f>
        <v>#DIV/0!</v>
      </c>
      <c r="K7" s="267">
        <f>SUM(K3:K5)</f>
        <v>3</v>
      </c>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c r="AQ7" s="268"/>
      <c r="AR7" s="268"/>
      <c r="AS7" s="268"/>
      <c r="AT7" s="268"/>
      <c r="AU7" s="268"/>
      <c r="AV7" s="268"/>
      <c r="AW7" s="268"/>
    </row>
    <row r="8" spans="1:49" s="203" customFormat="1" ht="45" x14ac:dyDescent="0.25">
      <c r="A8" s="209" t="s">
        <v>276</v>
      </c>
      <c r="B8" s="174" t="s">
        <v>388</v>
      </c>
      <c r="C8" s="112"/>
      <c r="D8" s="201" t="s">
        <v>0</v>
      </c>
      <c r="E8" s="209"/>
      <c r="F8" s="116"/>
      <c r="G8" s="119" t="s">
        <v>391</v>
      </c>
      <c r="H8" s="116"/>
      <c r="I8" s="202" t="str">
        <f t="shared" ref="I8:I20" si="1">IF($C8="oui, totalement",1,IF($C8="non",0,IF($C8="oui, partiellement",0.3,IF($C8="pas systématiquement",0.3,IF($C8="oui",1,"NA")))))</f>
        <v>NA</v>
      </c>
      <c r="J8" s="270"/>
      <c r="K8" s="116">
        <v>1</v>
      </c>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row>
    <row r="9" spans="1:49" s="203" customFormat="1" ht="30" x14ac:dyDescent="0.25">
      <c r="A9" s="209" t="s">
        <v>277</v>
      </c>
      <c r="B9" s="338" t="s">
        <v>132</v>
      </c>
      <c r="C9" s="112"/>
      <c r="D9" s="201" t="s">
        <v>0</v>
      </c>
      <c r="E9" s="209"/>
      <c r="F9" s="116"/>
      <c r="G9" s="119"/>
      <c r="H9" s="116"/>
      <c r="I9" s="202" t="str">
        <f t="shared" si="1"/>
        <v>NA</v>
      </c>
      <c r="J9" s="116"/>
      <c r="K9" s="116">
        <v>1</v>
      </c>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row>
    <row r="10" spans="1:49" s="203" customFormat="1" x14ac:dyDescent="0.25">
      <c r="A10" s="209" t="s">
        <v>278</v>
      </c>
      <c r="B10" s="338" t="s">
        <v>27</v>
      </c>
      <c r="C10" s="112"/>
      <c r="D10" s="201" t="s">
        <v>25</v>
      </c>
      <c r="E10" s="209"/>
      <c r="F10" s="116"/>
      <c r="G10" s="119"/>
      <c r="H10" s="116"/>
      <c r="I10" s="202" t="str">
        <f t="shared" si="1"/>
        <v>NA</v>
      </c>
      <c r="J10" s="116"/>
      <c r="K10" s="116">
        <v>1</v>
      </c>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row>
    <row r="11" spans="1:49" s="203" customFormat="1" x14ac:dyDescent="0.25">
      <c r="A11" s="209" t="s">
        <v>279</v>
      </c>
      <c r="B11" s="338" t="s">
        <v>374</v>
      </c>
      <c r="C11" s="112"/>
      <c r="D11" s="201"/>
      <c r="E11" s="209"/>
      <c r="F11" s="116"/>
      <c r="G11" s="119"/>
      <c r="H11" s="116"/>
      <c r="I11" s="202" t="str">
        <f t="shared" si="1"/>
        <v>NA</v>
      </c>
      <c r="J11" s="116"/>
      <c r="K11" s="116">
        <v>1</v>
      </c>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row>
    <row r="12" spans="1:49" s="203" customFormat="1" x14ac:dyDescent="0.25">
      <c r="A12" s="209" t="s">
        <v>280</v>
      </c>
      <c r="B12" s="174" t="s">
        <v>167</v>
      </c>
      <c r="C12" s="112"/>
      <c r="D12" s="201" t="s">
        <v>0</v>
      </c>
      <c r="E12" s="209"/>
      <c r="F12" s="116"/>
      <c r="G12" s="361"/>
      <c r="H12" s="116"/>
      <c r="I12" s="202" t="str">
        <f t="shared" si="1"/>
        <v>NA</v>
      </c>
      <c r="J12" s="116"/>
      <c r="K12" s="116">
        <v>1</v>
      </c>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row>
    <row r="13" spans="1:49" s="203" customFormat="1" x14ac:dyDescent="0.25">
      <c r="A13" s="209" t="s">
        <v>281</v>
      </c>
      <c r="B13" s="338" t="s">
        <v>87</v>
      </c>
      <c r="C13" s="112"/>
      <c r="D13" s="201" t="s">
        <v>25</v>
      </c>
      <c r="E13" s="209"/>
      <c r="F13" s="116"/>
      <c r="G13" s="119"/>
      <c r="H13" s="116"/>
      <c r="I13" s="202" t="str">
        <f t="shared" si="1"/>
        <v>NA</v>
      </c>
      <c r="J13" s="116"/>
      <c r="K13" s="116">
        <v>1</v>
      </c>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row>
    <row r="14" spans="1:49" s="203" customFormat="1" x14ac:dyDescent="0.25">
      <c r="A14" s="209" t="s">
        <v>282</v>
      </c>
      <c r="B14" s="338" t="s">
        <v>88</v>
      </c>
      <c r="C14" s="112"/>
      <c r="D14" s="201"/>
      <c r="E14" s="209"/>
      <c r="F14" s="116"/>
      <c r="G14" s="119"/>
      <c r="H14" s="116"/>
      <c r="I14" s="202" t="str">
        <f t="shared" si="1"/>
        <v>NA</v>
      </c>
      <c r="J14" s="116"/>
      <c r="K14" s="116">
        <v>1</v>
      </c>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row>
    <row r="15" spans="1:49" s="203" customFormat="1" ht="30" x14ac:dyDescent="0.25">
      <c r="A15" s="209" t="s">
        <v>283</v>
      </c>
      <c r="B15" s="338" t="s">
        <v>89</v>
      </c>
      <c r="C15" s="112"/>
      <c r="D15" s="201" t="s">
        <v>0</v>
      </c>
      <c r="E15" s="209"/>
      <c r="F15" s="116"/>
      <c r="G15" s="119"/>
      <c r="H15" s="116"/>
      <c r="I15" s="202" t="str">
        <f t="shared" si="1"/>
        <v>NA</v>
      </c>
      <c r="J15" s="116"/>
      <c r="K15" s="116">
        <v>1</v>
      </c>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row>
    <row r="16" spans="1:49" s="203" customFormat="1" x14ac:dyDescent="0.25">
      <c r="A16" s="209" t="s">
        <v>284</v>
      </c>
      <c r="B16" s="338" t="s">
        <v>59</v>
      </c>
      <c r="C16" s="112"/>
      <c r="D16" s="201" t="s">
        <v>0</v>
      </c>
      <c r="E16" s="209"/>
      <c r="F16" s="116"/>
      <c r="G16" s="119"/>
      <c r="H16" s="116"/>
      <c r="I16" s="202" t="str">
        <f t="shared" si="1"/>
        <v>NA</v>
      </c>
      <c r="J16" s="116"/>
      <c r="K16" s="116">
        <v>1</v>
      </c>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row>
    <row r="17" spans="1:49" s="203" customFormat="1" x14ac:dyDescent="0.25">
      <c r="A17" s="209" t="s">
        <v>285</v>
      </c>
      <c r="B17" s="338" t="s">
        <v>11</v>
      </c>
      <c r="C17" s="112"/>
      <c r="D17" s="201" t="s">
        <v>10</v>
      </c>
      <c r="E17" s="209"/>
      <c r="F17" s="116"/>
      <c r="G17" s="119"/>
      <c r="H17" s="116"/>
      <c r="I17" s="202" t="str">
        <f t="shared" si="1"/>
        <v>NA</v>
      </c>
      <c r="J17" s="116"/>
      <c r="K17" s="116">
        <v>1</v>
      </c>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row>
    <row r="18" spans="1:49" s="203" customFormat="1" x14ac:dyDescent="0.25">
      <c r="A18" s="209" t="s">
        <v>286</v>
      </c>
      <c r="B18" s="338" t="s">
        <v>14</v>
      </c>
      <c r="C18" s="112"/>
      <c r="D18" s="201" t="s">
        <v>10</v>
      </c>
      <c r="E18" s="209"/>
      <c r="F18" s="116"/>
      <c r="G18" s="119"/>
      <c r="H18" s="116"/>
      <c r="I18" s="202" t="str">
        <f t="shared" si="1"/>
        <v>NA</v>
      </c>
      <c r="J18" s="116"/>
      <c r="K18" s="116">
        <v>1</v>
      </c>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row>
    <row r="19" spans="1:49" s="203" customFormat="1" x14ac:dyDescent="0.25">
      <c r="A19" s="209" t="s">
        <v>287</v>
      </c>
      <c r="B19" s="119" t="s">
        <v>423</v>
      </c>
      <c r="C19" s="112"/>
      <c r="D19" s="201" t="s">
        <v>10</v>
      </c>
      <c r="E19" s="201" t="s">
        <v>25</v>
      </c>
      <c r="F19" s="116"/>
      <c r="G19" s="119"/>
      <c r="H19" s="116"/>
      <c r="I19" s="202" t="str">
        <f t="shared" si="1"/>
        <v>NA</v>
      </c>
      <c r="J19" s="116"/>
      <c r="K19" s="116">
        <v>1</v>
      </c>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row>
    <row r="20" spans="1:49" s="208" customFormat="1" ht="30" x14ac:dyDescent="0.25">
      <c r="A20" s="209" t="s">
        <v>288</v>
      </c>
      <c r="B20" s="119" t="s">
        <v>424</v>
      </c>
      <c r="C20" s="112"/>
      <c r="D20" s="201" t="s">
        <v>25</v>
      </c>
      <c r="E20" s="209"/>
      <c r="F20" s="209" t="s">
        <v>37</v>
      </c>
      <c r="G20" s="119"/>
      <c r="H20" s="116"/>
      <c r="I20" s="202" t="str">
        <f t="shared" si="1"/>
        <v>NA</v>
      </c>
      <c r="J20" s="116"/>
      <c r="K20" s="116">
        <v>1</v>
      </c>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row>
    <row r="21" spans="1:49" s="203" customFormat="1" ht="15.75" thickBot="1" x14ac:dyDescent="0.3">
      <c r="A21" s="209"/>
      <c r="B21" s="339"/>
      <c r="C21" s="112"/>
      <c r="D21" s="209"/>
      <c r="E21" s="209"/>
      <c r="F21" s="116"/>
      <c r="G21" s="119"/>
      <c r="H21" s="116"/>
      <c r="I21" s="263"/>
      <c r="J21" s="264"/>
      <c r="K21" s="116"/>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row>
    <row r="22" spans="1:49" s="262" customFormat="1" ht="19.5" thickBot="1" x14ac:dyDescent="0.3">
      <c r="A22" s="96"/>
      <c r="B22" s="320" t="s">
        <v>109</v>
      </c>
      <c r="C22" s="190"/>
      <c r="D22" s="96"/>
      <c r="E22" s="96"/>
      <c r="F22" s="96"/>
      <c r="G22" s="96"/>
      <c r="H22" s="271"/>
      <c r="I22" s="266"/>
      <c r="J22" s="245" t="e">
        <f>SUM($I8:$I21)/SUMIF($I8:$I21,"&lt;&gt;NA",$K8:$K21)</f>
        <v>#DIV/0!</v>
      </c>
      <c r="K22" s="246">
        <f>SUM(K8:K20)</f>
        <v>13</v>
      </c>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row>
    <row r="23" spans="1:49" s="203" customFormat="1" x14ac:dyDescent="0.25">
      <c r="A23" s="209" t="s">
        <v>289</v>
      </c>
      <c r="B23" s="119" t="s">
        <v>428</v>
      </c>
      <c r="C23" s="112"/>
      <c r="D23" s="201" t="s">
        <v>10</v>
      </c>
      <c r="E23" s="201" t="s">
        <v>25</v>
      </c>
      <c r="F23" s="116"/>
      <c r="G23" s="119"/>
      <c r="H23" s="116"/>
      <c r="I23" s="202" t="str">
        <f t="shared" ref="I23" si="2">IF($C23="oui, totalement",1,IF($C23="non",0,IF($C23="oui, partiellement",0.3,IF($C23="pas systématiquement",0.3,IF($C23="oui",1,"NA")))))</f>
        <v>NA</v>
      </c>
      <c r="J23" s="270"/>
      <c r="K23" s="116">
        <v>1</v>
      </c>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row>
    <row r="24" spans="1:49" s="242" customFormat="1" ht="15.75" customHeight="1" x14ac:dyDescent="0.25">
      <c r="A24" s="377"/>
      <c r="B24" s="272" t="s">
        <v>36</v>
      </c>
      <c r="C24" s="282"/>
      <c r="D24" s="214"/>
      <c r="E24" s="273"/>
      <c r="F24" s="238"/>
      <c r="G24" s="379"/>
      <c r="H24" s="265"/>
      <c r="I24" s="238"/>
      <c r="J24" s="238"/>
      <c r="K24" s="238"/>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row>
    <row r="25" spans="1:49" s="203" customFormat="1" x14ac:dyDescent="0.25">
      <c r="A25" s="209" t="s">
        <v>290</v>
      </c>
      <c r="B25" s="119" t="s">
        <v>427</v>
      </c>
      <c r="C25" s="112"/>
      <c r="D25" s="201" t="s">
        <v>10</v>
      </c>
      <c r="E25" s="201" t="s">
        <v>25</v>
      </c>
      <c r="F25" s="116"/>
      <c r="G25" s="119"/>
      <c r="H25" s="116"/>
      <c r="I25" s="202" t="str">
        <f t="shared" ref="I25:I27" si="3">IF($C25="oui, totalement",1,IF($C25="non",0,IF($C25="oui, partiellement",0.3,IF($C25="pas systématiquement",0.3,IF($C25="oui",1,"NA")))))</f>
        <v>NA</v>
      </c>
      <c r="J25" s="116"/>
      <c r="K25" s="116">
        <v>1</v>
      </c>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row>
    <row r="26" spans="1:49" s="203" customFormat="1" x14ac:dyDescent="0.25">
      <c r="A26" s="209" t="s">
        <v>291</v>
      </c>
      <c r="B26" s="119" t="s">
        <v>426</v>
      </c>
      <c r="C26" s="112"/>
      <c r="D26" s="201"/>
      <c r="E26" s="201"/>
      <c r="F26" s="116"/>
      <c r="G26" s="119"/>
      <c r="H26" s="116"/>
      <c r="I26" s="202" t="str">
        <f>IF($C26="oui, totalement",1,IF($C26="non",0,IF($C26="oui, partiellement",0.3,IF($C26="pas systématiquement",0.3,IF($C26="oui",1,"NA")))))</f>
        <v>NA</v>
      </c>
      <c r="J26" s="243"/>
      <c r="K26" s="116">
        <v>1</v>
      </c>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row>
    <row r="27" spans="1:49" s="203" customFormat="1" ht="16.5" customHeight="1" thickBot="1" x14ac:dyDescent="0.3">
      <c r="A27" s="209" t="s">
        <v>390</v>
      </c>
      <c r="B27" s="119" t="s">
        <v>425</v>
      </c>
      <c r="C27" s="112"/>
      <c r="D27" s="201" t="s">
        <v>10</v>
      </c>
      <c r="E27" s="201" t="s">
        <v>25</v>
      </c>
      <c r="F27" s="116"/>
      <c r="G27" s="119"/>
      <c r="H27" s="116"/>
      <c r="I27" s="202" t="str">
        <f t="shared" si="3"/>
        <v>NA</v>
      </c>
      <c r="J27" s="243"/>
      <c r="K27" s="116">
        <v>1</v>
      </c>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row>
    <row r="28" spans="1:49" ht="15.75" thickBot="1" x14ac:dyDescent="0.3">
      <c r="C28" s="203"/>
      <c r="D28" s="219"/>
      <c r="E28" s="219"/>
      <c r="G28" s="38"/>
      <c r="H28" s="31"/>
      <c r="I28" s="274"/>
      <c r="J28" s="245" t="e">
        <f>SUM($I23:$I27)/SUMIF($I23:$I27,"&lt;&gt;NA",$K23:$K27)</f>
        <v>#DIV/0!</v>
      </c>
      <c r="K28" s="225">
        <f>SUM(K23:K27)</f>
        <v>4</v>
      </c>
    </row>
    <row r="29" spans="1:49" ht="15.75" thickBot="1" x14ac:dyDescent="0.3">
      <c r="B29" s="342"/>
      <c r="C29" s="203"/>
      <c r="D29" s="219"/>
      <c r="G29" s="38"/>
    </row>
    <row r="30" spans="1:49" x14ac:dyDescent="0.25">
      <c r="B30" s="378"/>
      <c r="C30" s="203"/>
      <c r="D30" s="219"/>
      <c r="G30" s="38"/>
      <c r="H30" s="275"/>
      <c r="I30" s="276"/>
      <c r="J30" s="228" t="s">
        <v>352</v>
      </c>
      <c r="K30" s="229" t="s">
        <v>407</v>
      </c>
    </row>
    <row r="31" spans="1:49" ht="15.75" thickBot="1" x14ac:dyDescent="0.3">
      <c r="B31" s="342"/>
      <c r="C31" s="203"/>
      <c r="D31" s="219"/>
      <c r="G31" s="38"/>
      <c r="H31" s="277" t="s">
        <v>101</v>
      </c>
      <c r="I31" s="278"/>
      <c r="J31" s="279" t="e">
        <f>(J7+J22+J28)/3</f>
        <v>#DIV/0!</v>
      </c>
      <c r="K31" s="280">
        <f>SUM(K7+K22+K28)</f>
        <v>20</v>
      </c>
    </row>
    <row r="32" spans="1:49" x14ac:dyDescent="0.25">
      <c r="B32" s="342"/>
      <c r="C32" s="203"/>
      <c r="D32" s="219"/>
      <c r="G32" s="38"/>
    </row>
    <row r="33" spans="2:7" x14ac:dyDescent="0.25">
      <c r="B33" s="342"/>
      <c r="C33" s="203"/>
      <c r="D33" s="219"/>
      <c r="G33" s="38"/>
    </row>
    <row r="34" spans="2:7" x14ac:dyDescent="0.25">
      <c r="B34" s="342"/>
      <c r="C34" s="203"/>
      <c r="D34" s="219"/>
      <c r="G34" s="38"/>
    </row>
    <row r="35" spans="2:7" x14ac:dyDescent="0.25">
      <c r="B35" s="342"/>
      <c r="C35" s="203"/>
      <c r="D35" s="219"/>
      <c r="G35" s="38"/>
    </row>
    <row r="36" spans="2:7" x14ac:dyDescent="0.25">
      <c r="B36" s="342"/>
      <c r="C36" s="203"/>
      <c r="D36" s="219"/>
      <c r="G36" s="38"/>
    </row>
    <row r="37" spans="2:7" x14ac:dyDescent="0.25">
      <c r="B37" s="342"/>
      <c r="C37" s="203"/>
      <c r="D37" s="219"/>
      <c r="G37" s="38"/>
    </row>
    <row r="38" spans="2:7" x14ac:dyDescent="0.25">
      <c r="B38" s="342"/>
      <c r="C38" s="203"/>
      <c r="D38" s="219"/>
      <c r="G38" s="38"/>
    </row>
    <row r="39" spans="2:7" x14ac:dyDescent="0.25">
      <c r="B39" s="342"/>
      <c r="C39" s="203"/>
      <c r="D39" s="219"/>
      <c r="G39" s="38"/>
    </row>
    <row r="40" spans="2:7" x14ac:dyDescent="0.25">
      <c r="B40" s="342"/>
      <c r="C40" s="203"/>
      <c r="D40" s="219"/>
      <c r="G40" s="38"/>
    </row>
    <row r="41" spans="2:7" x14ac:dyDescent="0.25">
      <c r="B41" s="342"/>
      <c r="C41" s="203"/>
      <c r="D41" s="219"/>
      <c r="G41" s="38"/>
    </row>
    <row r="42" spans="2:7" x14ac:dyDescent="0.25">
      <c r="B42" s="342"/>
      <c r="C42" s="203"/>
      <c r="D42" s="219"/>
      <c r="G42" s="38"/>
    </row>
    <row r="43" spans="2:7" x14ac:dyDescent="0.25">
      <c r="B43" s="342"/>
      <c r="C43" s="203"/>
      <c r="D43" s="219"/>
      <c r="G43" s="38"/>
    </row>
    <row r="44" spans="2:7" x14ac:dyDescent="0.25">
      <c r="B44" s="342"/>
      <c r="C44" s="203"/>
      <c r="D44" s="219"/>
      <c r="G44" s="38"/>
    </row>
    <row r="45" spans="2:7" x14ac:dyDescent="0.25">
      <c r="B45" s="342"/>
      <c r="C45" s="203"/>
      <c r="D45" s="219"/>
      <c r="G45" s="38"/>
    </row>
    <row r="46" spans="2:7" x14ac:dyDescent="0.25">
      <c r="B46" s="342"/>
      <c r="C46" s="203"/>
      <c r="D46" s="219"/>
      <c r="G46" s="38"/>
    </row>
    <row r="47" spans="2:7" x14ac:dyDescent="0.25">
      <c r="B47" s="342"/>
      <c r="C47" s="203"/>
      <c r="D47" s="219"/>
      <c r="G47" s="38"/>
    </row>
    <row r="48" spans="2:7" x14ac:dyDescent="0.25">
      <c r="B48" s="342"/>
      <c r="C48" s="203"/>
      <c r="D48" s="219"/>
      <c r="G48" s="38"/>
    </row>
    <row r="49" spans="2:7" x14ac:dyDescent="0.25">
      <c r="B49" s="342"/>
      <c r="C49" s="203"/>
      <c r="D49" s="219"/>
      <c r="G49" s="38"/>
    </row>
    <row r="50" spans="2:7" x14ac:dyDescent="0.25">
      <c r="B50" s="342"/>
      <c r="C50" s="203"/>
      <c r="D50" s="219"/>
      <c r="G50" s="38"/>
    </row>
    <row r="51" spans="2:7" x14ac:dyDescent="0.25">
      <c r="B51" s="342"/>
      <c r="C51" s="203"/>
      <c r="D51" s="219"/>
      <c r="G51" s="38"/>
    </row>
    <row r="52" spans="2:7" x14ac:dyDescent="0.25">
      <c r="B52" s="342"/>
      <c r="C52" s="203"/>
      <c r="D52" s="219"/>
      <c r="G52" s="38"/>
    </row>
    <row r="53" spans="2:7" x14ac:dyDescent="0.25">
      <c r="B53" s="342"/>
      <c r="C53" s="203"/>
      <c r="D53" s="219"/>
      <c r="G53" s="38"/>
    </row>
    <row r="54" spans="2:7" x14ac:dyDescent="0.25">
      <c r="B54" s="342"/>
      <c r="C54" s="203"/>
      <c r="D54" s="219"/>
      <c r="G54" s="38"/>
    </row>
    <row r="55" spans="2:7" x14ac:dyDescent="0.25">
      <c r="B55" s="342"/>
      <c r="C55" s="203"/>
      <c r="D55" s="219"/>
      <c r="G55" s="38"/>
    </row>
    <row r="56" spans="2:7" x14ac:dyDescent="0.25">
      <c r="B56" s="342"/>
      <c r="C56" s="203"/>
      <c r="D56" s="219"/>
      <c r="G56" s="38"/>
    </row>
    <row r="57" spans="2:7" x14ac:dyDescent="0.25">
      <c r="B57" s="342"/>
      <c r="C57" s="203"/>
      <c r="D57" s="219"/>
      <c r="G57" s="38"/>
    </row>
    <row r="58" spans="2:7" x14ac:dyDescent="0.25">
      <c r="B58" s="342"/>
      <c r="C58" s="203"/>
      <c r="D58" s="219"/>
      <c r="E58" s="219"/>
      <c r="G58" s="38"/>
    </row>
    <row r="59" spans="2:7" x14ac:dyDescent="0.25">
      <c r="C59" s="203"/>
      <c r="D59" s="219"/>
      <c r="E59" s="219"/>
      <c r="G59" s="38"/>
    </row>
    <row r="60" spans="2:7" x14ac:dyDescent="0.25">
      <c r="C60" s="203"/>
      <c r="D60" s="219"/>
      <c r="E60" s="219"/>
      <c r="G60" s="38"/>
    </row>
    <row r="61" spans="2:7" x14ac:dyDescent="0.25">
      <c r="C61" s="203"/>
      <c r="D61" s="219"/>
      <c r="E61" s="219"/>
      <c r="G61" s="38"/>
    </row>
    <row r="62" spans="2:7" x14ac:dyDescent="0.25">
      <c r="C62" s="203"/>
      <c r="D62" s="219"/>
      <c r="E62" s="219"/>
      <c r="G62" s="38"/>
    </row>
    <row r="63" spans="2:7" x14ac:dyDescent="0.25">
      <c r="C63" s="203"/>
      <c r="D63" s="219"/>
      <c r="E63" s="219"/>
      <c r="G63" s="38"/>
    </row>
    <row r="64" spans="2:7" x14ac:dyDescent="0.25">
      <c r="C64" s="203"/>
      <c r="D64" s="219"/>
      <c r="E64" s="219"/>
      <c r="G64" s="38"/>
    </row>
  </sheetData>
  <sheetProtection algorithmName="SHA-512" hashValue="PezU4Krp4pKbfKr2Pt6ea7gEgeM2/clJPDqab/kphWyxWA/SPzDAjtJIndhOUjWI5ma3yP/Tmrn54JIREmmlUQ==" saltValue="prTwJ6+dV1J9jTnGngrn6w==" spinCount="100000" sheet="1" objects="1" scenarios="1"/>
  <customSheetViews>
    <customSheetView guid="{71323E5E-86A8-4E0E-AE01-05284AA7626F}" scale="90">
      <selection activeCell="A28" sqref="A28"/>
      <pageMargins left="0.7" right="0.7" top="0.75" bottom="0.75" header="0.3" footer="0.3"/>
    </customSheetView>
    <customSheetView guid="{5FCB75E8-FAB0-4885-B728-5FAC8FD7CBBF}" scale="90">
      <selection activeCell="A28" sqref="A28"/>
      <pageMargins left="0.7" right="0.7" top="0.75" bottom="0.75" header="0.3" footer="0.3"/>
    </customSheetView>
  </customSheetViews>
  <conditionalFormatting sqref="C3:C6 C8:C21">
    <cfRule type="containsText" dxfId="164" priority="44" operator="containsText" text="Pas systématiquement">
      <formula>NOT(ISERROR(SEARCH("Pas systématiquement",C3)))</formula>
    </cfRule>
    <cfRule type="containsText" dxfId="163" priority="45" operator="containsText" text="Oui, partiellement">
      <formula>NOT(ISERROR(SEARCH("Oui, partiellement",C3)))</formula>
    </cfRule>
    <cfRule type="containsText" dxfId="162" priority="46" operator="containsText" text="Oui, totalement">
      <formula>NOT(ISERROR(SEARCH("Oui, totalement",C3)))</formula>
    </cfRule>
    <cfRule type="containsText" dxfId="161" priority="47" operator="containsText" text="Oui">
      <formula>NOT(ISERROR(SEARCH("Oui",C3)))</formula>
    </cfRule>
    <cfRule type="containsText" dxfId="160" priority="48" operator="containsText" text="Non">
      <formula>NOT(ISERROR(SEARCH("Non",C3)))</formula>
    </cfRule>
  </conditionalFormatting>
  <conditionalFormatting sqref="C3:C6 C8:C21">
    <cfRule type="containsText" dxfId="159" priority="43" operator="containsText" text="Non concerné">
      <formula>NOT(ISERROR(SEARCH("Non concerné",C3)))</formula>
    </cfRule>
  </conditionalFormatting>
  <conditionalFormatting sqref="C25">
    <cfRule type="containsText" dxfId="158" priority="14" operator="containsText" text="Pas systématiquement">
      <formula>NOT(ISERROR(SEARCH("Pas systématiquement",C25)))</formula>
    </cfRule>
    <cfRule type="containsText" dxfId="157" priority="15" operator="containsText" text="Oui, partiellement">
      <formula>NOT(ISERROR(SEARCH("Oui, partiellement",C25)))</formula>
    </cfRule>
    <cfRule type="containsText" dxfId="156" priority="16" operator="containsText" text="Oui, totalement">
      <formula>NOT(ISERROR(SEARCH("Oui, totalement",C25)))</formula>
    </cfRule>
    <cfRule type="containsText" dxfId="155" priority="17" operator="containsText" text="Oui">
      <formula>NOT(ISERROR(SEARCH("Oui",C25)))</formula>
    </cfRule>
    <cfRule type="containsText" dxfId="154" priority="18" operator="containsText" text="Non">
      <formula>NOT(ISERROR(SEARCH("Non",C25)))</formula>
    </cfRule>
  </conditionalFormatting>
  <conditionalFormatting sqref="C25">
    <cfRule type="containsText" dxfId="153" priority="13" operator="containsText" text="Non concerné">
      <formula>NOT(ISERROR(SEARCH("Non concerné",C25)))</formula>
    </cfRule>
  </conditionalFormatting>
  <conditionalFormatting sqref="C23">
    <cfRule type="containsText" dxfId="152" priority="20" operator="containsText" text="Pas systématiquement">
      <formula>NOT(ISERROR(SEARCH("Pas systématiquement",C23)))</formula>
    </cfRule>
    <cfRule type="containsText" dxfId="151" priority="21" operator="containsText" text="Oui, partiellement">
      <formula>NOT(ISERROR(SEARCH("Oui, partiellement",C23)))</formula>
    </cfRule>
    <cfRule type="containsText" dxfId="150" priority="22" operator="containsText" text="Oui, totalement">
      <formula>NOT(ISERROR(SEARCH("Oui, totalement",C23)))</formula>
    </cfRule>
    <cfRule type="containsText" dxfId="149" priority="23" operator="containsText" text="Oui">
      <formula>NOT(ISERROR(SEARCH("Oui",C23)))</formula>
    </cfRule>
    <cfRule type="containsText" dxfId="148" priority="24" operator="containsText" text="Non">
      <formula>NOT(ISERROR(SEARCH("Non",C23)))</formula>
    </cfRule>
  </conditionalFormatting>
  <conditionalFormatting sqref="C23">
    <cfRule type="containsText" dxfId="147" priority="19" operator="containsText" text="Non concerné">
      <formula>NOT(ISERROR(SEARCH("Non concerné",C23)))</formula>
    </cfRule>
  </conditionalFormatting>
  <conditionalFormatting sqref="C27">
    <cfRule type="containsText" dxfId="146" priority="8" operator="containsText" text="Pas systématiquement">
      <formula>NOT(ISERROR(SEARCH("Pas systématiquement",C27)))</formula>
    </cfRule>
    <cfRule type="containsText" dxfId="145" priority="9" operator="containsText" text="Oui, partiellement">
      <formula>NOT(ISERROR(SEARCH("Oui, partiellement",C27)))</formula>
    </cfRule>
    <cfRule type="containsText" dxfId="144" priority="10" operator="containsText" text="Oui, totalement">
      <formula>NOT(ISERROR(SEARCH("Oui, totalement",C27)))</formula>
    </cfRule>
    <cfRule type="containsText" dxfId="143" priority="11" operator="containsText" text="Oui">
      <formula>NOT(ISERROR(SEARCH("Oui",C27)))</formula>
    </cfRule>
    <cfRule type="containsText" dxfId="142" priority="12" operator="containsText" text="Non">
      <formula>NOT(ISERROR(SEARCH("Non",C27)))</formula>
    </cfRule>
  </conditionalFormatting>
  <conditionalFormatting sqref="C27">
    <cfRule type="containsText" dxfId="141" priority="7" operator="containsText" text="Non concerné">
      <formula>NOT(ISERROR(SEARCH("Non concerné",C27)))</formula>
    </cfRule>
  </conditionalFormatting>
  <conditionalFormatting sqref="C26">
    <cfRule type="containsText" dxfId="140" priority="2" operator="containsText" text="Pas systématiquement">
      <formula>NOT(ISERROR(SEARCH("Pas systématiquement",C26)))</formula>
    </cfRule>
    <cfRule type="containsText" dxfId="139" priority="3" operator="containsText" text="Oui, partiellement">
      <formula>NOT(ISERROR(SEARCH("Oui, partiellement",C26)))</formula>
    </cfRule>
    <cfRule type="containsText" dxfId="138" priority="4" operator="containsText" text="Oui, totalement">
      <formula>NOT(ISERROR(SEARCH("Oui, totalement",C26)))</formula>
    </cfRule>
    <cfRule type="containsText" dxfId="137" priority="5" operator="containsText" text="Oui">
      <formula>NOT(ISERROR(SEARCH("Oui",C26)))</formula>
    </cfRule>
    <cfRule type="containsText" dxfId="136" priority="6" operator="containsText" text="Non">
      <formula>NOT(ISERROR(SEARCH("Non",C26)))</formula>
    </cfRule>
  </conditionalFormatting>
  <conditionalFormatting sqref="C26">
    <cfRule type="containsText" dxfId="135" priority="1" operator="containsText" text="Non concerné">
      <formula>NOT(ISERROR(SEARCH("Non concerné",C26)))</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'menu déroulant'!$C$3:$C$4</xm:f>
          </x14:formula1>
          <xm:sqref>C23 C25:C27 C3:C6 C8:C21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1:BM370"/>
  <sheetViews>
    <sheetView showGridLines="0" zoomScale="90" zoomScaleNormal="90" workbookViewId="0">
      <pane ySplit="1" topLeftCell="A2" activePane="bottomLeft" state="frozen"/>
      <selection pane="bottomLeft" activeCell="C1" sqref="C1"/>
    </sheetView>
  </sheetViews>
  <sheetFormatPr baseColWidth="10" defaultColWidth="11.42578125" defaultRowHeight="15" x14ac:dyDescent="0.25"/>
  <cols>
    <col min="1" max="1" width="11.42578125" style="235"/>
    <col min="2" max="2" width="75.7109375" style="365" customWidth="1"/>
    <col min="3" max="3" width="20.7109375" style="281" customWidth="1"/>
    <col min="4" max="4" width="17.140625" style="235" hidden="1" customWidth="1"/>
    <col min="5" max="5" width="37.7109375" style="385" customWidth="1"/>
    <col min="6" max="6" width="23.5703125" style="203" hidden="1" customWidth="1"/>
    <col min="7" max="7" width="20.85546875" style="30" hidden="1" customWidth="1"/>
    <col min="8" max="8" width="14.5703125" style="30" hidden="1" customWidth="1"/>
    <col min="9" max="9" width="13.140625" style="30" hidden="1" customWidth="1"/>
    <col min="10" max="10" width="0" style="30" hidden="1" customWidth="1"/>
    <col min="11" max="16384" width="11.42578125" style="30"/>
  </cols>
  <sheetData>
    <row r="1" spans="1:65" s="283" customFormat="1" ht="41.25" customHeight="1" x14ac:dyDescent="0.25">
      <c r="A1" s="189"/>
      <c r="B1" s="389" t="s">
        <v>401</v>
      </c>
      <c r="C1" s="331" t="s">
        <v>91</v>
      </c>
      <c r="D1" s="334" t="s">
        <v>342</v>
      </c>
      <c r="E1" s="325" t="s">
        <v>341</v>
      </c>
      <c r="F1" s="196"/>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row>
    <row r="2" spans="1:65" s="285" customFormat="1" ht="18.75" x14ac:dyDescent="0.25">
      <c r="A2" s="96"/>
      <c r="B2" s="320" t="s">
        <v>43</v>
      </c>
      <c r="C2" s="96"/>
      <c r="D2" s="96"/>
      <c r="E2" s="96"/>
      <c r="F2" s="271"/>
      <c r="G2" s="238"/>
      <c r="H2" s="238"/>
      <c r="I2" s="238"/>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row>
    <row r="3" spans="1:65" s="203" customFormat="1" x14ac:dyDescent="0.25">
      <c r="A3" s="364"/>
      <c r="B3" s="364" t="s">
        <v>35</v>
      </c>
      <c r="C3" s="126"/>
      <c r="D3" s="286" t="s">
        <v>0</v>
      </c>
      <c r="E3" s="364"/>
      <c r="F3" s="284"/>
      <c r="G3" s="238"/>
      <c r="H3" s="238"/>
      <c r="I3" s="238"/>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row>
    <row r="4" spans="1:65" s="203" customFormat="1" x14ac:dyDescent="0.25">
      <c r="A4" s="209" t="s">
        <v>292</v>
      </c>
      <c r="B4" s="338" t="s">
        <v>135</v>
      </c>
      <c r="C4" s="112"/>
      <c r="D4" s="201" t="s">
        <v>0</v>
      </c>
      <c r="E4" s="339"/>
      <c r="F4" s="116"/>
      <c r="G4" s="202" t="str">
        <f t="shared" ref="G4:G7" si="0">IF($C4="oui, totalement",1,IF($C4="non",0,IF($C4="oui, partiellement",0.3,IF($C4="pas systématiquement",0.3,IF($C4="oui",1,"NA")))))</f>
        <v>NA</v>
      </c>
      <c r="H4" s="116"/>
      <c r="I4" s="116">
        <v>1</v>
      </c>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row>
    <row r="5" spans="1:65" s="203" customFormat="1" x14ac:dyDescent="0.25">
      <c r="A5" s="209" t="s">
        <v>293</v>
      </c>
      <c r="B5" s="338" t="s">
        <v>136</v>
      </c>
      <c r="C5" s="112"/>
      <c r="D5" s="201" t="s">
        <v>0</v>
      </c>
      <c r="E5" s="339"/>
      <c r="F5" s="116"/>
      <c r="G5" s="202" t="str">
        <f t="shared" si="0"/>
        <v>NA</v>
      </c>
      <c r="H5" s="116"/>
      <c r="I5" s="116">
        <v>1</v>
      </c>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row>
    <row r="6" spans="1:65" s="203" customFormat="1" x14ac:dyDescent="0.25">
      <c r="A6" s="209" t="s">
        <v>294</v>
      </c>
      <c r="B6" s="338" t="s">
        <v>134</v>
      </c>
      <c r="C6" s="112"/>
      <c r="D6" s="201"/>
      <c r="E6" s="339"/>
      <c r="F6" s="116"/>
      <c r="G6" s="202" t="str">
        <f t="shared" si="0"/>
        <v>NA</v>
      </c>
      <c r="H6" s="116"/>
      <c r="I6" s="116">
        <v>1</v>
      </c>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row>
    <row r="7" spans="1:65" s="203" customFormat="1" ht="30" x14ac:dyDescent="0.25">
      <c r="A7" s="209" t="s">
        <v>295</v>
      </c>
      <c r="B7" s="119" t="s">
        <v>429</v>
      </c>
      <c r="C7" s="112"/>
      <c r="D7" s="201" t="s">
        <v>0</v>
      </c>
      <c r="E7" s="339"/>
      <c r="F7" s="116"/>
      <c r="G7" s="202" t="str">
        <f t="shared" si="0"/>
        <v>NA</v>
      </c>
      <c r="H7" s="116"/>
      <c r="I7" s="116">
        <v>1</v>
      </c>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row>
    <row r="8" spans="1:65" s="208" customFormat="1" ht="14.25" customHeight="1" x14ac:dyDescent="0.25">
      <c r="A8" s="209"/>
      <c r="B8" s="381"/>
      <c r="C8" s="112"/>
      <c r="D8" s="236"/>
      <c r="E8" s="384"/>
      <c r="F8" s="287"/>
      <c r="G8" s="288"/>
      <c r="H8" s="211" t="e">
        <f>SUM($G4:$G7)/SUMIF($G4:$G7,"&lt;&gt;NA",$I4:$I7)</f>
        <v>#DIV/0!</v>
      </c>
      <c r="I8" s="212">
        <f>SUM(I4:I7)</f>
        <v>4</v>
      </c>
      <c r="J8" s="31"/>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row>
    <row r="9" spans="1:65" s="285" customFormat="1" ht="15" customHeight="1" x14ac:dyDescent="0.25">
      <c r="A9" s="96"/>
      <c r="B9" s="320" t="s">
        <v>44</v>
      </c>
      <c r="C9" s="190"/>
      <c r="D9" s="96"/>
      <c r="E9" s="96"/>
      <c r="F9" s="96" t="s">
        <v>65</v>
      </c>
      <c r="G9" s="238"/>
      <c r="H9" s="238"/>
      <c r="I9" s="238"/>
      <c r="J9" s="31"/>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row>
    <row r="10" spans="1:65" s="203" customFormat="1" ht="30" x14ac:dyDescent="0.25">
      <c r="A10" s="209" t="s">
        <v>296</v>
      </c>
      <c r="B10" s="119" t="s">
        <v>430</v>
      </c>
      <c r="C10" s="112"/>
      <c r="D10" s="201" t="s">
        <v>0</v>
      </c>
      <c r="E10" s="339"/>
      <c r="F10" s="116"/>
      <c r="G10" s="202" t="str">
        <f t="shared" ref="G10:G12" si="1">IF($C10="oui, totalement",1,IF($C10="non",0,IF($C10="oui, partiellement",0.3,IF($C10="pas systématiquement",0.3,IF($C10="oui",1,"NA")))))</f>
        <v>NA</v>
      </c>
      <c r="H10" s="116"/>
      <c r="I10" s="116">
        <v>1</v>
      </c>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row>
    <row r="11" spans="1:65" s="203" customFormat="1" ht="45" x14ac:dyDescent="0.25">
      <c r="A11" s="209" t="s">
        <v>297</v>
      </c>
      <c r="B11" s="119" t="s">
        <v>431</v>
      </c>
      <c r="C11" s="112"/>
      <c r="D11" s="201" t="s">
        <v>0</v>
      </c>
      <c r="E11" s="339"/>
      <c r="F11" s="116"/>
      <c r="G11" s="202" t="str">
        <f t="shared" si="1"/>
        <v>NA</v>
      </c>
      <c r="H11" s="116"/>
      <c r="I11" s="116">
        <v>1</v>
      </c>
      <c r="J11" s="31"/>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row>
    <row r="12" spans="1:65" s="203" customFormat="1" ht="30" x14ac:dyDescent="0.25">
      <c r="A12" s="209" t="s">
        <v>298</v>
      </c>
      <c r="B12" s="119" t="s">
        <v>432</v>
      </c>
      <c r="C12" s="112"/>
      <c r="D12" s="201" t="s">
        <v>0</v>
      </c>
      <c r="E12" s="339"/>
      <c r="F12" s="116"/>
      <c r="G12" s="202" t="str">
        <f t="shared" si="1"/>
        <v>NA</v>
      </c>
      <c r="H12" s="116"/>
      <c r="I12" s="116">
        <v>1</v>
      </c>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row>
    <row r="13" spans="1:65" ht="13.5" customHeight="1" x14ac:dyDescent="0.25">
      <c r="A13" s="209"/>
      <c r="B13" s="382"/>
      <c r="C13" s="112"/>
      <c r="D13" s="209"/>
      <c r="E13" s="382"/>
      <c r="F13" s="127"/>
      <c r="G13" s="263"/>
      <c r="H13" s="211" t="e">
        <f>SUM($G10:$G12)/SUMIF($G10:$G12,"&lt;&gt;NA",$I10:$I12)</f>
        <v>#DIV/0!</v>
      </c>
      <c r="I13" s="212">
        <f>SUM(I10:I12)</f>
        <v>3</v>
      </c>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row>
    <row r="14" spans="1:65" s="285" customFormat="1" ht="18.75" x14ac:dyDescent="0.25">
      <c r="A14" s="96"/>
      <c r="B14" s="320" t="s">
        <v>45</v>
      </c>
      <c r="C14" s="190"/>
      <c r="D14" s="96"/>
      <c r="E14" s="96"/>
      <c r="F14" s="271"/>
      <c r="G14" s="238"/>
      <c r="H14" s="238"/>
      <c r="I14" s="238"/>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row>
    <row r="15" spans="1:65" s="203" customFormat="1" ht="105" x14ac:dyDescent="0.25">
      <c r="A15" s="209" t="s">
        <v>299</v>
      </c>
      <c r="B15" s="108" t="s">
        <v>166</v>
      </c>
      <c r="C15" s="337"/>
      <c r="D15" s="201" t="s">
        <v>0</v>
      </c>
      <c r="E15" s="108" t="s">
        <v>436</v>
      </c>
      <c r="F15" s="117"/>
      <c r="G15" s="202" t="str">
        <f t="shared" ref="G15:G18" si="2">IF($C15="oui, totalement",1,IF($C15="non",0,IF($C15="oui, partiellement",0.3,IF($C15="pas systématiquement",0.3,IF($C15="oui",1,"NA")))))</f>
        <v>NA</v>
      </c>
      <c r="H15" s="116"/>
      <c r="I15" s="116">
        <v>1</v>
      </c>
      <c r="J15" s="31"/>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row>
    <row r="16" spans="1:65" s="203" customFormat="1" ht="30" x14ac:dyDescent="0.25">
      <c r="A16" s="209" t="s">
        <v>300</v>
      </c>
      <c r="B16" s="108" t="s">
        <v>433</v>
      </c>
      <c r="C16" s="112"/>
      <c r="D16" s="201" t="s">
        <v>0</v>
      </c>
      <c r="E16" s="119"/>
      <c r="F16" s="116"/>
      <c r="G16" s="202" t="str">
        <f t="shared" si="2"/>
        <v>NA</v>
      </c>
      <c r="H16" s="116"/>
      <c r="I16" s="116">
        <v>1</v>
      </c>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row>
    <row r="17" spans="1:65" s="203" customFormat="1" ht="30" x14ac:dyDescent="0.25">
      <c r="A17" s="209" t="s">
        <v>301</v>
      </c>
      <c r="B17" s="119" t="s">
        <v>434</v>
      </c>
      <c r="C17" s="112"/>
      <c r="D17" s="201" t="s">
        <v>0</v>
      </c>
      <c r="E17" s="339"/>
      <c r="F17" s="116"/>
      <c r="G17" s="202" t="str">
        <f t="shared" si="2"/>
        <v>NA</v>
      </c>
      <c r="H17" s="116"/>
      <c r="I17" s="116">
        <v>1</v>
      </c>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row>
    <row r="18" spans="1:65" s="208" customFormat="1" x14ac:dyDescent="0.25">
      <c r="A18" s="209" t="s">
        <v>302</v>
      </c>
      <c r="B18" s="119" t="s">
        <v>435</v>
      </c>
      <c r="C18" s="112"/>
      <c r="D18" s="201" t="s">
        <v>0</v>
      </c>
      <c r="E18" s="339"/>
      <c r="F18" s="116"/>
      <c r="G18" s="202" t="str">
        <f t="shared" si="2"/>
        <v>NA</v>
      </c>
      <c r="H18" s="116"/>
      <c r="I18" s="116">
        <v>1</v>
      </c>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row>
    <row r="19" spans="1:65" ht="15.75" thickBot="1" x14ac:dyDescent="0.3">
      <c r="A19" s="370"/>
      <c r="B19" s="341"/>
      <c r="C19" s="31"/>
      <c r="D19" s="289"/>
      <c r="E19" s="341"/>
      <c r="F19" s="31"/>
      <c r="G19" s="290"/>
      <c r="H19" s="224" t="e">
        <f>SUM($G15:$G18)/SUMIF($G15:$G18,"&lt;&gt;NA",$I15:$I18)</f>
        <v>#DIV/0!</v>
      </c>
      <c r="I19" s="225">
        <f>SUM(I15:I18)</f>
        <v>4</v>
      </c>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row>
    <row r="20" spans="1:65" ht="15.75" thickBot="1" x14ac:dyDescent="0.3">
      <c r="A20" s="370"/>
      <c r="B20" s="341"/>
      <c r="C20" s="31"/>
      <c r="D20" s="289"/>
      <c r="E20" s="34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row>
    <row r="21" spans="1:65" ht="45.75" thickBot="1" x14ac:dyDescent="0.3">
      <c r="A21" s="370"/>
      <c r="B21" s="341"/>
      <c r="C21" s="31"/>
      <c r="D21" s="289"/>
      <c r="E21" s="341"/>
      <c r="F21" s="226"/>
      <c r="G21" s="227"/>
      <c r="H21" s="228" t="s">
        <v>410</v>
      </c>
      <c r="I21" s="229" t="s">
        <v>407</v>
      </c>
      <c r="J21" s="31"/>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row>
    <row r="22" spans="1:65" ht="15.75" thickBot="1" x14ac:dyDescent="0.3">
      <c r="A22" s="370"/>
      <c r="B22" s="341"/>
      <c r="C22" s="31"/>
      <c r="D22" s="289"/>
      <c r="E22" s="341"/>
      <c r="F22" s="256" t="s">
        <v>101</v>
      </c>
      <c r="G22" s="291"/>
      <c r="H22" s="292" t="e">
        <f>(H8+H13+H19)/3</f>
        <v>#DIV/0!</v>
      </c>
      <c r="I22" s="259">
        <f>SUM(I8+I13+I19)</f>
        <v>11</v>
      </c>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row>
    <row r="23" spans="1:65" x14ac:dyDescent="0.25">
      <c r="A23" s="370"/>
      <c r="B23" s="383"/>
      <c r="C23" s="32"/>
      <c r="D23" s="289"/>
      <c r="E23" s="383"/>
      <c r="F23" s="32"/>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row>
    <row r="24" spans="1:65" x14ac:dyDescent="0.25">
      <c r="A24" s="370"/>
      <c r="B24" s="341"/>
      <c r="C24" s="31"/>
      <c r="D24" s="289"/>
      <c r="E24" s="34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row>
    <row r="25" spans="1:65" x14ac:dyDescent="0.25">
      <c r="A25" s="370"/>
      <c r="B25" s="341"/>
      <c r="C25" s="31"/>
      <c r="D25" s="289"/>
      <c r="E25" s="341"/>
      <c r="F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row>
    <row r="26" spans="1:65" x14ac:dyDescent="0.25">
      <c r="A26" s="370"/>
      <c r="B26" s="341"/>
      <c r="C26" s="31"/>
      <c r="D26" s="289"/>
      <c r="E26" s="341"/>
      <c r="F26" s="31"/>
    </row>
    <row r="27" spans="1:65" x14ac:dyDescent="0.25">
      <c r="A27" s="370"/>
      <c r="B27" s="341"/>
      <c r="C27" s="31"/>
      <c r="D27" s="289"/>
      <c r="E27" s="341"/>
      <c r="F27" s="31"/>
    </row>
    <row r="28" spans="1:65" x14ac:dyDescent="0.25">
      <c r="A28" s="370"/>
      <c r="B28" s="341"/>
      <c r="C28" s="31"/>
      <c r="D28" s="289"/>
      <c r="E28" s="341"/>
      <c r="F28" s="31"/>
    </row>
    <row r="29" spans="1:65" x14ac:dyDescent="0.25">
      <c r="A29" s="370"/>
      <c r="B29" s="341"/>
      <c r="C29" s="31"/>
      <c r="D29" s="289"/>
      <c r="E29" s="341"/>
      <c r="F29" s="31"/>
    </row>
    <row r="30" spans="1:65" x14ac:dyDescent="0.25">
      <c r="A30" s="370"/>
      <c r="B30" s="341"/>
      <c r="C30" s="31"/>
      <c r="D30" s="289"/>
      <c r="E30" s="341"/>
      <c r="F30" s="31"/>
    </row>
    <row r="31" spans="1:65" x14ac:dyDescent="0.25">
      <c r="A31" s="370"/>
      <c r="B31" s="341"/>
      <c r="C31" s="31"/>
      <c r="D31" s="289"/>
      <c r="E31" s="341"/>
      <c r="F31" s="31"/>
    </row>
    <row r="32" spans="1:65" x14ac:dyDescent="0.25">
      <c r="A32" s="370"/>
      <c r="B32" s="341"/>
      <c r="C32" s="31"/>
      <c r="D32" s="289"/>
      <c r="E32" s="341"/>
      <c r="F32" s="31"/>
    </row>
    <row r="33" spans="2:6" x14ac:dyDescent="0.25">
      <c r="B33" s="341"/>
      <c r="C33" s="31"/>
      <c r="D33" s="289"/>
      <c r="E33" s="341"/>
      <c r="F33" s="31"/>
    </row>
    <row r="34" spans="2:6" x14ac:dyDescent="0.25">
      <c r="B34" s="341"/>
      <c r="C34" s="31"/>
      <c r="D34" s="289"/>
      <c r="E34" s="341"/>
      <c r="F34" s="31"/>
    </row>
    <row r="35" spans="2:6" x14ac:dyDescent="0.25">
      <c r="B35" s="341"/>
      <c r="C35" s="31"/>
      <c r="D35" s="289"/>
      <c r="E35" s="341"/>
      <c r="F35" s="31"/>
    </row>
    <row r="36" spans="2:6" x14ac:dyDescent="0.25">
      <c r="B36" s="341"/>
      <c r="C36" s="31"/>
      <c r="D36" s="289"/>
      <c r="E36" s="341"/>
      <c r="F36" s="31"/>
    </row>
    <row r="37" spans="2:6" x14ac:dyDescent="0.25">
      <c r="B37" s="341"/>
      <c r="C37" s="31"/>
      <c r="D37" s="289"/>
      <c r="E37" s="341"/>
      <c r="F37" s="31"/>
    </row>
    <row r="38" spans="2:6" x14ac:dyDescent="0.25">
      <c r="B38" s="341"/>
      <c r="C38" s="31"/>
      <c r="D38" s="289"/>
      <c r="E38" s="341"/>
      <c r="F38" s="31"/>
    </row>
    <row r="39" spans="2:6" x14ac:dyDescent="0.25">
      <c r="B39" s="341"/>
      <c r="C39" s="31"/>
      <c r="D39" s="289"/>
      <c r="E39" s="341"/>
      <c r="F39" s="31"/>
    </row>
    <row r="40" spans="2:6" x14ac:dyDescent="0.25">
      <c r="B40" s="341"/>
      <c r="C40" s="31"/>
      <c r="D40" s="289"/>
      <c r="E40" s="341"/>
      <c r="F40" s="31"/>
    </row>
    <row r="41" spans="2:6" x14ac:dyDescent="0.25">
      <c r="B41" s="341"/>
      <c r="C41" s="31"/>
      <c r="D41" s="289"/>
      <c r="E41" s="341"/>
      <c r="F41" s="31"/>
    </row>
    <row r="42" spans="2:6" x14ac:dyDescent="0.25">
      <c r="B42" s="341"/>
      <c r="C42" s="31"/>
      <c r="D42" s="289"/>
      <c r="E42" s="341"/>
      <c r="F42" s="31"/>
    </row>
    <row r="43" spans="2:6" x14ac:dyDescent="0.25">
      <c r="B43" s="341"/>
      <c r="C43" s="31"/>
      <c r="D43" s="289"/>
      <c r="E43" s="341"/>
      <c r="F43" s="31"/>
    </row>
    <row r="44" spans="2:6" x14ac:dyDescent="0.25">
      <c r="B44" s="341"/>
      <c r="C44" s="31"/>
      <c r="D44" s="289"/>
      <c r="E44" s="341"/>
      <c r="F44" s="31"/>
    </row>
    <row r="45" spans="2:6" x14ac:dyDescent="0.25">
      <c r="B45" s="341"/>
      <c r="C45" s="31"/>
      <c r="D45" s="289"/>
      <c r="E45" s="341"/>
      <c r="F45" s="31"/>
    </row>
    <row r="46" spans="2:6" x14ac:dyDescent="0.25">
      <c r="B46" s="341"/>
      <c r="C46" s="31"/>
      <c r="D46" s="289"/>
      <c r="E46" s="341"/>
      <c r="F46" s="31"/>
    </row>
    <row r="47" spans="2:6" x14ac:dyDescent="0.25">
      <c r="B47" s="341"/>
      <c r="C47" s="31"/>
      <c r="D47" s="289"/>
      <c r="E47" s="341"/>
      <c r="F47" s="31"/>
    </row>
    <row r="48" spans="2:6" x14ac:dyDescent="0.25">
      <c r="B48" s="341"/>
      <c r="C48" s="31"/>
      <c r="D48" s="289"/>
      <c r="E48" s="341"/>
      <c r="F48" s="31"/>
    </row>
    <row r="49" spans="2:6" x14ac:dyDescent="0.25">
      <c r="B49" s="341"/>
      <c r="C49" s="31"/>
      <c r="D49" s="289"/>
      <c r="E49" s="341"/>
      <c r="F49" s="31"/>
    </row>
    <row r="50" spans="2:6" x14ac:dyDescent="0.25">
      <c r="B50" s="341"/>
      <c r="C50" s="31"/>
      <c r="D50" s="289"/>
      <c r="E50" s="341"/>
      <c r="F50" s="31"/>
    </row>
    <row r="51" spans="2:6" x14ac:dyDescent="0.25">
      <c r="B51" s="341"/>
      <c r="C51" s="31"/>
      <c r="D51" s="289"/>
      <c r="E51" s="341"/>
      <c r="F51" s="31"/>
    </row>
    <row r="52" spans="2:6" x14ac:dyDescent="0.25">
      <c r="B52" s="341"/>
      <c r="C52" s="31"/>
      <c r="D52" s="289"/>
      <c r="E52" s="341"/>
      <c r="F52" s="31"/>
    </row>
    <row r="53" spans="2:6" x14ac:dyDescent="0.25">
      <c r="B53" s="341"/>
      <c r="C53" s="31"/>
      <c r="D53" s="289"/>
      <c r="E53" s="341"/>
      <c r="F53" s="31"/>
    </row>
    <row r="54" spans="2:6" x14ac:dyDescent="0.25">
      <c r="B54" s="341"/>
      <c r="C54" s="31"/>
      <c r="D54" s="289"/>
      <c r="E54" s="341"/>
      <c r="F54" s="31"/>
    </row>
    <row r="55" spans="2:6" x14ac:dyDescent="0.25">
      <c r="B55" s="341"/>
      <c r="C55" s="31"/>
      <c r="D55" s="289"/>
      <c r="E55" s="341"/>
      <c r="F55" s="31"/>
    </row>
    <row r="56" spans="2:6" x14ac:dyDescent="0.25">
      <c r="B56" s="341"/>
      <c r="C56" s="31"/>
      <c r="D56" s="289"/>
      <c r="E56" s="341"/>
      <c r="F56" s="31"/>
    </row>
    <row r="57" spans="2:6" x14ac:dyDescent="0.25">
      <c r="B57" s="341"/>
      <c r="C57" s="31"/>
      <c r="D57" s="289"/>
      <c r="E57" s="341"/>
      <c r="F57" s="31"/>
    </row>
    <row r="58" spans="2:6" x14ac:dyDescent="0.25">
      <c r="B58" s="341"/>
      <c r="C58" s="31"/>
      <c r="D58" s="289"/>
      <c r="E58" s="341"/>
      <c r="F58" s="31"/>
    </row>
    <row r="59" spans="2:6" x14ac:dyDescent="0.25">
      <c r="B59" s="341"/>
      <c r="C59" s="31"/>
      <c r="D59" s="289"/>
      <c r="E59" s="341"/>
      <c r="F59" s="31"/>
    </row>
    <row r="60" spans="2:6" x14ac:dyDescent="0.25">
      <c r="B60" s="341"/>
      <c r="C60" s="31"/>
      <c r="D60" s="289"/>
      <c r="E60" s="341"/>
      <c r="F60" s="31"/>
    </row>
    <row r="61" spans="2:6" x14ac:dyDescent="0.25">
      <c r="B61" s="341"/>
      <c r="C61" s="31"/>
      <c r="D61" s="289"/>
      <c r="E61" s="341"/>
      <c r="F61" s="31"/>
    </row>
    <row r="62" spans="2:6" x14ac:dyDescent="0.25">
      <c r="B62" s="341"/>
      <c r="C62" s="31"/>
      <c r="D62" s="289"/>
      <c r="E62" s="341"/>
      <c r="F62" s="31"/>
    </row>
    <row r="63" spans="2:6" x14ac:dyDescent="0.25">
      <c r="B63" s="341"/>
      <c r="C63" s="31"/>
      <c r="D63" s="289"/>
      <c r="E63" s="341"/>
      <c r="F63" s="31"/>
    </row>
    <row r="64" spans="2:6" x14ac:dyDescent="0.25">
      <c r="B64" s="341"/>
      <c r="C64" s="31"/>
      <c r="D64" s="289"/>
      <c r="E64" s="341"/>
      <c r="F64" s="31"/>
    </row>
    <row r="65" spans="2:6" x14ac:dyDescent="0.25">
      <c r="B65" s="341"/>
      <c r="C65" s="31"/>
      <c r="D65" s="289"/>
      <c r="E65" s="341"/>
      <c r="F65" s="31"/>
    </row>
    <row r="66" spans="2:6" x14ac:dyDescent="0.25">
      <c r="B66" s="341"/>
      <c r="C66" s="31"/>
      <c r="D66" s="289"/>
      <c r="E66" s="341"/>
      <c r="F66" s="31"/>
    </row>
    <row r="67" spans="2:6" x14ac:dyDescent="0.25">
      <c r="B67" s="341"/>
      <c r="C67" s="31"/>
      <c r="D67" s="289"/>
      <c r="E67" s="341"/>
      <c r="F67" s="31"/>
    </row>
    <row r="68" spans="2:6" x14ac:dyDescent="0.25">
      <c r="B68" s="341"/>
      <c r="C68" s="31"/>
      <c r="D68" s="289"/>
      <c r="E68" s="341"/>
      <c r="F68" s="31"/>
    </row>
    <row r="69" spans="2:6" x14ac:dyDescent="0.25">
      <c r="B69" s="341"/>
      <c r="C69" s="31"/>
      <c r="D69" s="289"/>
      <c r="E69" s="341"/>
      <c r="F69" s="31"/>
    </row>
    <row r="70" spans="2:6" x14ac:dyDescent="0.25">
      <c r="B70" s="341"/>
      <c r="C70" s="31"/>
      <c r="D70" s="289"/>
      <c r="E70" s="341"/>
      <c r="F70" s="31"/>
    </row>
    <row r="71" spans="2:6" x14ac:dyDescent="0.25">
      <c r="B71" s="341"/>
      <c r="C71" s="31"/>
      <c r="D71" s="289"/>
      <c r="E71" s="341"/>
      <c r="F71" s="31"/>
    </row>
    <row r="72" spans="2:6" x14ac:dyDescent="0.25">
      <c r="B72" s="341"/>
      <c r="C72" s="31"/>
      <c r="D72" s="289"/>
      <c r="E72" s="341"/>
      <c r="F72" s="31"/>
    </row>
    <row r="73" spans="2:6" x14ac:dyDescent="0.25">
      <c r="B73" s="341"/>
      <c r="C73" s="31"/>
      <c r="D73" s="289"/>
      <c r="E73" s="341"/>
      <c r="F73" s="31"/>
    </row>
    <row r="74" spans="2:6" x14ac:dyDescent="0.25">
      <c r="B74" s="341"/>
      <c r="C74" s="31"/>
      <c r="D74" s="289"/>
      <c r="E74" s="341"/>
      <c r="F74" s="31"/>
    </row>
    <row r="75" spans="2:6" x14ac:dyDescent="0.25">
      <c r="B75" s="341"/>
      <c r="C75" s="31"/>
      <c r="D75" s="289"/>
      <c r="E75" s="341"/>
      <c r="F75" s="31"/>
    </row>
    <row r="76" spans="2:6" x14ac:dyDescent="0.25">
      <c r="B76" s="341"/>
      <c r="C76" s="31"/>
      <c r="D76" s="289"/>
      <c r="E76" s="341"/>
      <c r="F76" s="31"/>
    </row>
    <row r="77" spans="2:6" x14ac:dyDescent="0.25">
      <c r="B77" s="341"/>
      <c r="C77" s="31"/>
      <c r="D77" s="289"/>
      <c r="E77" s="341"/>
      <c r="F77" s="31"/>
    </row>
    <row r="78" spans="2:6" x14ac:dyDescent="0.25">
      <c r="B78" s="341"/>
      <c r="C78" s="31"/>
      <c r="D78" s="289"/>
      <c r="E78" s="341"/>
      <c r="F78" s="31"/>
    </row>
    <row r="79" spans="2:6" x14ac:dyDescent="0.25">
      <c r="B79" s="341"/>
      <c r="C79" s="31"/>
      <c r="D79" s="289"/>
      <c r="E79" s="341"/>
      <c r="F79" s="31"/>
    </row>
    <row r="80" spans="2:6" x14ac:dyDescent="0.25">
      <c r="B80" s="341"/>
      <c r="C80" s="31"/>
      <c r="D80" s="289"/>
      <c r="E80" s="341"/>
      <c r="F80" s="31"/>
    </row>
    <row r="81" spans="2:6" x14ac:dyDescent="0.25">
      <c r="B81" s="341"/>
      <c r="C81" s="31"/>
      <c r="D81" s="289"/>
      <c r="E81" s="341"/>
      <c r="F81" s="31"/>
    </row>
    <row r="82" spans="2:6" x14ac:dyDescent="0.25">
      <c r="B82" s="341"/>
      <c r="C82" s="31"/>
      <c r="D82" s="289"/>
      <c r="E82" s="341"/>
      <c r="F82" s="31"/>
    </row>
    <row r="83" spans="2:6" x14ac:dyDescent="0.25">
      <c r="B83" s="341"/>
      <c r="C83" s="31"/>
      <c r="D83" s="289"/>
      <c r="E83" s="341"/>
      <c r="F83" s="31"/>
    </row>
    <row r="84" spans="2:6" x14ac:dyDescent="0.25">
      <c r="B84" s="341"/>
      <c r="C84" s="31"/>
      <c r="D84" s="289"/>
      <c r="E84" s="341"/>
      <c r="F84" s="31"/>
    </row>
    <row r="85" spans="2:6" x14ac:dyDescent="0.25">
      <c r="B85" s="341"/>
      <c r="C85" s="31"/>
      <c r="D85" s="289"/>
      <c r="E85" s="341"/>
      <c r="F85" s="31"/>
    </row>
    <row r="86" spans="2:6" x14ac:dyDescent="0.25">
      <c r="B86" s="341"/>
      <c r="C86" s="31"/>
      <c r="D86" s="289"/>
      <c r="E86" s="341"/>
      <c r="F86" s="31"/>
    </row>
    <row r="87" spans="2:6" x14ac:dyDescent="0.25">
      <c r="B87" s="341"/>
      <c r="C87" s="31"/>
      <c r="D87" s="289"/>
      <c r="E87" s="341"/>
      <c r="F87" s="31"/>
    </row>
    <row r="88" spans="2:6" x14ac:dyDescent="0.25">
      <c r="B88" s="341"/>
      <c r="C88" s="31"/>
      <c r="D88" s="289"/>
      <c r="E88" s="341"/>
      <c r="F88" s="31"/>
    </row>
    <row r="89" spans="2:6" x14ac:dyDescent="0.25">
      <c r="B89" s="341"/>
      <c r="C89" s="31"/>
      <c r="D89" s="289"/>
      <c r="E89" s="341"/>
      <c r="F89" s="31"/>
    </row>
    <row r="90" spans="2:6" x14ac:dyDescent="0.25">
      <c r="B90" s="341"/>
      <c r="C90" s="31"/>
      <c r="D90" s="289"/>
      <c r="E90" s="341"/>
      <c r="F90" s="31"/>
    </row>
    <row r="91" spans="2:6" x14ac:dyDescent="0.25">
      <c r="B91" s="341"/>
      <c r="C91" s="31"/>
      <c r="D91" s="289"/>
      <c r="E91" s="341"/>
      <c r="F91" s="31"/>
    </row>
    <row r="92" spans="2:6" x14ac:dyDescent="0.25">
      <c r="B92" s="341"/>
      <c r="C92" s="31"/>
      <c r="D92" s="289"/>
      <c r="E92" s="341"/>
      <c r="F92" s="31"/>
    </row>
    <row r="93" spans="2:6" x14ac:dyDescent="0.25">
      <c r="B93" s="341"/>
      <c r="C93" s="31"/>
      <c r="D93" s="289"/>
      <c r="E93" s="341"/>
      <c r="F93" s="31"/>
    </row>
    <row r="94" spans="2:6" x14ac:dyDescent="0.25">
      <c r="B94" s="341"/>
      <c r="C94" s="31"/>
      <c r="D94" s="289"/>
      <c r="E94" s="341"/>
      <c r="F94" s="31"/>
    </row>
    <row r="95" spans="2:6" x14ac:dyDescent="0.25">
      <c r="B95" s="341"/>
      <c r="C95" s="31"/>
      <c r="D95" s="289"/>
      <c r="E95" s="341"/>
      <c r="F95" s="31"/>
    </row>
    <row r="96" spans="2:6" x14ac:dyDescent="0.25">
      <c r="B96" s="341"/>
      <c r="C96" s="31"/>
      <c r="D96" s="289"/>
      <c r="E96" s="341"/>
      <c r="F96" s="31"/>
    </row>
    <row r="97" spans="2:6" x14ac:dyDescent="0.25">
      <c r="B97" s="341"/>
      <c r="C97" s="31"/>
      <c r="D97" s="289"/>
      <c r="E97" s="341"/>
      <c r="F97" s="31"/>
    </row>
    <row r="98" spans="2:6" x14ac:dyDescent="0.25">
      <c r="B98" s="341"/>
      <c r="C98" s="31"/>
      <c r="D98" s="289"/>
      <c r="E98" s="341"/>
      <c r="F98" s="31"/>
    </row>
    <row r="99" spans="2:6" x14ac:dyDescent="0.25">
      <c r="B99" s="341"/>
      <c r="C99" s="31"/>
      <c r="D99" s="289"/>
      <c r="E99" s="341"/>
      <c r="F99" s="31"/>
    </row>
    <row r="100" spans="2:6" x14ac:dyDescent="0.25">
      <c r="B100" s="341"/>
      <c r="C100" s="31"/>
      <c r="D100" s="289"/>
      <c r="E100" s="341"/>
      <c r="F100" s="31"/>
    </row>
    <row r="101" spans="2:6" x14ac:dyDescent="0.25">
      <c r="B101" s="341"/>
      <c r="C101" s="31"/>
      <c r="D101" s="289"/>
      <c r="E101" s="341"/>
      <c r="F101" s="31"/>
    </row>
    <row r="102" spans="2:6" x14ac:dyDescent="0.25">
      <c r="B102" s="341"/>
      <c r="C102" s="31"/>
      <c r="D102" s="289"/>
      <c r="E102" s="341"/>
      <c r="F102" s="31"/>
    </row>
    <row r="103" spans="2:6" x14ac:dyDescent="0.25">
      <c r="B103" s="341"/>
      <c r="C103" s="31"/>
      <c r="D103" s="289"/>
      <c r="E103" s="341"/>
      <c r="F103" s="31"/>
    </row>
    <row r="104" spans="2:6" x14ac:dyDescent="0.25">
      <c r="B104" s="341"/>
      <c r="C104" s="31"/>
      <c r="D104" s="289"/>
      <c r="E104" s="341"/>
      <c r="F104" s="31"/>
    </row>
    <row r="105" spans="2:6" x14ac:dyDescent="0.25">
      <c r="B105" s="341"/>
      <c r="C105" s="31"/>
      <c r="D105" s="289"/>
      <c r="E105" s="341"/>
      <c r="F105" s="31"/>
    </row>
    <row r="106" spans="2:6" x14ac:dyDescent="0.25">
      <c r="B106" s="341"/>
      <c r="C106" s="31"/>
      <c r="D106" s="289"/>
      <c r="E106" s="341"/>
      <c r="F106" s="31"/>
    </row>
    <row r="107" spans="2:6" x14ac:dyDescent="0.25">
      <c r="B107" s="341"/>
      <c r="C107" s="31"/>
      <c r="D107" s="289"/>
      <c r="E107" s="341"/>
      <c r="F107" s="31"/>
    </row>
    <row r="108" spans="2:6" x14ac:dyDescent="0.25">
      <c r="B108" s="341"/>
      <c r="C108" s="31"/>
      <c r="D108" s="289"/>
      <c r="E108" s="341"/>
      <c r="F108" s="31"/>
    </row>
    <row r="109" spans="2:6" x14ac:dyDescent="0.25">
      <c r="B109" s="341"/>
      <c r="C109" s="31"/>
      <c r="D109" s="289"/>
      <c r="E109" s="341"/>
      <c r="F109" s="31"/>
    </row>
    <row r="110" spans="2:6" x14ac:dyDescent="0.25">
      <c r="B110" s="341"/>
      <c r="C110" s="31"/>
      <c r="D110" s="289"/>
      <c r="E110" s="341"/>
      <c r="F110" s="31"/>
    </row>
    <row r="111" spans="2:6" x14ac:dyDescent="0.25">
      <c r="B111" s="341"/>
      <c r="C111" s="31"/>
      <c r="D111" s="289"/>
      <c r="E111" s="341"/>
      <c r="F111" s="31"/>
    </row>
    <row r="112" spans="2:6" x14ac:dyDescent="0.25">
      <c r="B112" s="341"/>
      <c r="C112" s="31"/>
      <c r="D112" s="289"/>
      <c r="E112" s="341"/>
      <c r="F112" s="31"/>
    </row>
    <row r="113" spans="2:6" x14ac:dyDescent="0.25">
      <c r="B113" s="341"/>
      <c r="C113" s="31"/>
      <c r="D113" s="289"/>
      <c r="E113" s="341"/>
      <c r="F113" s="31"/>
    </row>
    <row r="114" spans="2:6" x14ac:dyDescent="0.25">
      <c r="B114" s="341"/>
      <c r="C114" s="31"/>
      <c r="D114" s="289"/>
      <c r="E114" s="341"/>
      <c r="F114" s="31"/>
    </row>
    <row r="115" spans="2:6" x14ac:dyDescent="0.25">
      <c r="B115" s="341"/>
      <c r="C115" s="31"/>
      <c r="D115" s="289"/>
      <c r="E115" s="341"/>
      <c r="F115" s="31"/>
    </row>
    <row r="116" spans="2:6" x14ac:dyDescent="0.25">
      <c r="B116" s="341"/>
      <c r="C116" s="31"/>
      <c r="D116" s="289"/>
      <c r="E116" s="341"/>
      <c r="F116" s="31"/>
    </row>
    <row r="117" spans="2:6" x14ac:dyDescent="0.25">
      <c r="B117" s="341"/>
      <c r="C117" s="31"/>
      <c r="D117" s="289"/>
      <c r="E117" s="341"/>
      <c r="F117" s="31"/>
    </row>
    <row r="118" spans="2:6" x14ac:dyDescent="0.25">
      <c r="B118" s="341"/>
      <c r="C118" s="31"/>
      <c r="D118" s="289"/>
      <c r="E118" s="341"/>
      <c r="F118" s="31"/>
    </row>
    <row r="119" spans="2:6" x14ac:dyDescent="0.25">
      <c r="B119" s="341"/>
      <c r="C119" s="31"/>
      <c r="D119" s="289"/>
      <c r="E119" s="341"/>
      <c r="F119" s="31"/>
    </row>
    <row r="120" spans="2:6" x14ac:dyDescent="0.25">
      <c r="B120" s="341"/>
      <c r="C120" s="31"/>
      <c r="D120" s="289"/>
      <c r="E120" s="341"/>
      <c r="F120" s="31"/>
    </row>
    <row r="121" spans="2:6" x14ac:dyDescent="0.25">
      <c r="B121" s="341"/>
      <c r="C121" s="31"/>
      <c r="D121" s="289"/>
      <c r="E121" s="341"/>
      <c r="F121" s="31"/>
    </row>
    <row r="122" spans="2:6" x14ac:dyDescent="0.25">
      <c r="B122" s="341"/>
      <c r="C122" s="31"/>
      <c r="D122" s="289"/>
      <c r="E122" s="341"/>
      <c r="F122" s="31"/>
    </row>
    <row r="123" spans="2:6" x14ac:dyDescent="0.25">
      <c r="B123" s="341"/>
      <c r="C123" s="31"/>
      <c r="D123" s="289"/>
      <c r="E123" s="341"/>
      <c r="F123" s="31"/>
    </row>
    <row r="124" spans="2:6" x14ac:dyDescent="0.25">
      <c r="B124" s="341"/>
      <c r="C124" s="31"/>
      <c r="D124" s="289"/>
      <c r="E124" s="341"/>
      <c r="F124" s="31"/>
    </row>
    <row r="125" spans="2:6" x14ac:dyDescent="0.25">
      <c r="B125" s="341"/>
      <c r="C125" s="31"/>
      <c r="D125" s="289"/>
      <c r="E125" s="341"/>
      <c r="F125" s="31"/>
    </row>
    <row r="126" spans="2:6" x14ac:dyDescent="0.25">
      <c r="B126" s="341"/>
      <c r="C126" s="31"/>
      <c r="D126" s="289"/>
      <c r="E126" s="341"/>
      <c r="F126" s="31"/>
    </row>
    <row r="127" spans="2:6" x14ac:dyDescent="0.25">
      <c r="B127" s="341"/>
      <c r="C127" s="31"/>
      <c r="D127" s="289"/>
      <c r="E127" s="341"/>
      <c r="F127" s="31"/>
    </row>
    <row r="128" spans="2:6" x14ac:dyDescent="0.25">
      <c r="B128" s="341"/>
      <c r="C128" s="31"/>
      <c r="D128" s="289"/>
      <c r="E128" s="341"/>
      <c r="F128" s="31"/>
    </row>
    <row r="129" spans="2:6" x14ac:dyDescent="0.25">
      <c r="B129" s="341"/>
      <c r="C129" s="31"/>
      <c r="D129" s="289"/>
      <c r="E129" s="341"/>
      <c r="F129" s="31"/>
    </row>
    <row r="130" spans="2:6" x14ac:dyDescent="0.25">
      <c r="B130" s="341"/>
      <c r="C130" s="31"/>
      <c r="D130" s="289"/>
      <c r="E130" s="341"/>
      <c r="F130" s="31"/>
    </row>
    <row r="131" spans="2:6" x14ac:dyDescent="0.25">
      <c r="B131" s="341"/>
      <c r="C131" s="31"/>
      <c r="D131" s="289"/>
      <c r="E131" s="341"/>
      <c r="F131" s="31"/>
    </row>
    <row r="132" spans="2:6" x14ac:dyDescent="0.25">
      <c r="B132" s="341"/>
      <c r="C132" s="31"/>
      <c r="D132" s="289"/>
      <c r="E132" s="341"/>
      <c r="F132" s="31"/>
    </row>
    <row r="133" spans="2:6" x14ac:dyDescent="0.25">
      <c r="B133" s="341"/>
      <c r="C133" s="31"/>
      <c r="D133" s="289"/>
      <c r="E133" s="341"/>
      <c r="F133" s="31"/>
    </row>
    <row r="134" spans="2:6" x14ac:dyDescent="0.25">
      <c r="B134" s="341"/>
      <c r="C134" s="31"/>
      <c r="D134" s="289"/>
      <c r="E134" s="341"/>
      <c r="F134" s="31"/>
    </row>
    <row r="135" spans="2:6" x14ac:dyDescent="0.25">
      <c r="B135" s="341"/>
      <c r="C135" s="31"/>
      <c r="D135" s="289"/>
      <c r="E135" s="341"/>
      <c r="F135" s="31"/>
    </row>
    <row r="136" spans="2:6" x14ac:dyDescent="0.25">
      <c r="B136" s="341"/>
      <c r="C136" s="31"/>
      <c r="D136" s="289"/>
      <c r="E136" s="341"/>
      <c r="F136" s="31"/>
    </row>
    <row r="137" spans="2:6" x14ac:dyDescent="0.25">
      <c r="B137" s="341"/>
      <c r="C137" s="31"/>
      <c r="D137" s="289"/>
      <c r="E137" s="341"/>
      <c r="F137" s="31"/>
    </row>
    <row r="138" spans="2:6" x14ac:dyDescent="0.25">
      <c r="B138" s="341"/>
      <c r="C138" s="31"/>
      <c r="D138" s="289"/>
      <c r="E138" s="341"/>
      <c r="F138" s="31"/>
    </row>
    <row r="139" spans="2:6" x14ac:dyDescent="0.25">
      <c r="B139" s="341"/>
      <c r="C139" s="31"/>
      <c r="D139" s="289"/>
      <c r="E139" s="341"/>
      <c r="F139" s="31"/>
    </row>
    <row r="140" spans="2:6" x14ac:dyDescent="0.25">
      <c r="B140" s="341"/>
      <c r="C140" s="31"/>
      <c r="D140" s="289"/>
      <c r="E140" s="341"/>
      <c r="F140" s="31"/>
    </row>
    <row r="141" spans="2:6" x14ac:dyDescent="0.25">
      <c r="B141" s="341"/>
      <c r="C141" s="31"/>
      <c r="D141" s="289"/>
      <c r="E141" s="341"/>
      <c r="F141" s="31"/>
    </row>
    <row r="142" spans="2:6" x14ac:dyDescent="0.25">
      <c r="B142" s="341"/>
      <c r="C142" s="31"/>
      <c r="D142" s="289"/>
      <c r="E142" s="341"/>
      <c r="F142" s="31"/>
    </row>
    <row r="143" spans="2:6" x14ac:dyDescent="0.25">
      <c r="B143" s="341"/>
      <c r="C143" s="31"/>
      <c r="D143" s="289"/>
      <c r="E143" s="341"/>
      <c r="F143" s="31"/>
    </row>
    <row r="144" spans="2:6" x14ac:dyDescent="0.25">
      <c r="B144" s="341"/>
      <c r="C144" s="31"/>
      <c r="D144" s="289"/>
      <c r="E144" s="341"/>
      <c r="F144" s="31"/>
    </row>
    <row r="145" spans="2:6" x14ac:dyDescent="0.25">
      <c r="B145" s="341"/>
      <c r="C145" s="31"/>
      <c r="D145" s="289"/>
      <c r="E145" s="341"/>
      <c r="F145" s="31"/>
    </row>
    <row r="146" spans="2:6" x14ac:dyDescent="0.25">
      <c r="B146" s="341"/>
      <c r="C146" s="31"/>
      <c r="D146" s="289"/>
      <c r="E146" s="341"/>
      <c r="F146" s="31"/>
    </row>
    <row r="147" spans="2:6" x14ac:dyDescent="0.25">
      <c r="B147" s="341"/>
      <c r="C147" s="31"/>
      <c r="D147" s="289"/>
      <c r="E147" s="341"/>
      <c r="F147" s="31"/>
    </row>
    <row r="148" spans="2:6" x14ac:dyDescent="0.25">
      <c r="B148" s="341"/>
      <c r="C148" s="31"/>
      <c r="D148" s="289"/>
      <c r="E148" s="341"/>
      <c r="F148" s="31"/>
    </row>
    <row r="149" spans="2:6" x14ac:dyDescent="0.25">
      <c r="B149" s="341"/>
      <c r="C149" s="31"/>
      <c r="D149" s="289"/>
      <c r="E149" s="341"/>
      <c r="F149" s="31"/>
    </row>
    <row r="150" spans="2:6" x14ac:dyDescent="0.25">
      <c r="B150" s="341"/>
      <c r="C150" s="31"/>
      <c r="D150" s="289"/>
      <c r="E150" s="341"/>
      <c r="F150" s="31"/>
    </row>
    <row r="151" spans="2:6" x14ac:dyDescent="0.25">
      <c r="B151" s="341"/>
      <c r="C151" s="31"/>
      <c r="D151" s="289"/>
      <c r="E151" s="341"/>
      <c r="F151" s="31"/>
    </row>
    <row r="152" spans="2:6" x14ac:dyDescent="0.25">
      <c r="B152" s="341"/>
      <c r="C152" s="31"/>
      <c r="D152" s="289"/>
      <c r="E152" s="341"/>
      <c r="F152" s="31"/>
    </row>
    <row r="153" spans="2:6" x14ac:dyDescent="0.25">
      <c r="B153" s="341"/>
      <c r="C153" s="31"/>
      <c r="D153" s="289"/>
      <c r="E153" s="341"/>
      <c r="F153" s="31"/>
    </row>
    <row r="154" spans="2:6" x14ac:dyDescent="0.25">
      <c r="B154" s="341"/>
      <c r="C154" s="31"/>
      <c r="D154" s="289"/>
      <c r="E154" s="341"/>
      <c r="F154" s="31"/>
    </row>
    <row r="155" spans="2:6" x14ac:dyDescent="0.25">
      <c r="B155" s="341"/>
      <c r="C155" s="31"/>
      <c r="D155" s="289"/>
      <c r="E155" s="341"/>
      <c r="F155" s="31"/>
    </row>
    <row r="156" spans="2:6" x14ac:dyDescent="0.25">
      <c r="B156" s="341"/>
      <c r="C156" s="31"/>
      <c r="D156" s="289"/>
      <c r="E156" s="341"/>
      <c r="F156" s="31"/>
    </row>
    <row r="157" spans="2:6" x14ac:dyDescent="0.25">
      <c r="B157" s="341"/>
      <c r="C157" s="31"/>
      <c r="D157" s="289"/>
      <c r="E157" s="341"/>
      <c r="F157" s="31"/>
    </row>
    <row r="158" spans="2:6" x14ac:dyDescent="0.25">
      <c r="B158" s="341"/>
      <c r="C158" s="31"/>
      <c r="D158" s="289"/>
      <c r="E158" s="341"/>
      <c r="F158" s="31"/>
    </row>
    <row r="159" spans="2:6" x14ac:dyDescent="0.25">
      <c r="B159" s="341"/>
      <c r="C159" s="31"/>
      <c r="D159" s="289"/>
      <c r="E159" s="341"/>
      <c r="F159" s="31"/>
    </row>
    <row r="160" spans="2:6" x14ac:dyDescent="0.25">
      <c r="B160" s="341"/>
      <c r="C160" s="31"/>
      <c r="D160" s="289"/>
      <c r="E160" s="341"/>
      <c r="F160" s="31"/>
    </row>
    <row r="161" spans="2:6" x14ac:dyDescent="0.25">
      <c r="B161" s="341"/>
      <c r="C161" s="31"/>
      <c r="D161" s="289"/>
      <c r="E161" s="341"/>
      <c r="F161" s="31"/>
    </row>
    <row r="162" spans="2:6" x14ac:dyDescent="0.25">
      <c r="B162" s="341"/>
      <c r="C162" s="31"/>
      <c r="D162" s="289"/>
      <c r="E162" s="341"/>
      <c r="F162" s="31"/>
    </row>
    <row r="163" spans="2:6" x14ac:dyDescent="0.25">
      <c r="B163" s="341"/>
      <c r="C163" s="31"/>
      <c r="D163" s="289"/>
      <c r="E163" s="341"/>
      <c r="F163" s="31"/>
    </row>
    <row r="164" spans="2:6" x14ac:dyDescent="0.25">
      <c r="B164" s="341"/>
      <c r="C164" s="31"/>
      <c r="D164" s="289"/>
      <c r="E164" s="341"/>
      <c r="F164" s="31"/>
    </row>
    <row r="165" spans="2:6" x14ac:dyDescent="0.25">
      <c r="B165" s="341"/>
      <c r="C165" s="31"/>
      <c r="D165" s="289"/>
      <c r="E165" s="341"/>
      <c r="F165" s="31"/>
    </row>
    <row r="166" spans="2:6" x14ac:dyDescent="0.25">
      <c r="B166" s="341"/>
      <c r="C166" s="31"/>
      <c r="D166" s="289"/>
      <c r="E166" s="341"/>
      <c r="F166" s="31"/>
    </row>
    <row r="167" spans="2:6" x14ac:dyDescent="0.25">
      <c r="B167" s="341"/>
      <c r="C167" s="31"/>
      <c r="D167" s="289"/>
      <c r="E167" s="341"/>
      <c r="F167" s="31"/>
    </row>
    <row r="168" spans="2:6" x14ac:dyDescent="0.25">
      <c r="B168" s="341"/>
      <c r="C168" s="31"/>
      <c r="D168" s="289"/>
      <c r="E168" s="341"/>
      <c r="F168" s="31"/>
    </row>
    <row r="169" spans="2:6" x14ac:dyDescent="0.25">
      <c r="B169" s="341"/>
      <c r="C169" s="31"/>
      <c r="D169" s="289"/>
      <c r="E169" s="341"/>
      <c r="F169" s="31"/>
    </row>
    <row r="170" spans="2:6" x14ac:dyDescent="0.25">
      <c r="B170" s="341"/>
      <c r="C170" s="31"/>
      <c r="D170" s="289"/>
      <c r="E170" s="341"/>
      <c r="F170" s="31"/>
    </row>
    <row r="171" spans="2:6" x14ac:dyDescent="0.25">
      <c r="B171" s="341"/>
      <c r="C171" s="31"/>
      <c r="D171" s="289"/>
      <c r="E171" s="341"/>
      <c r="F171" s="31"/>
    </row>
    <row r="172" spans="2:6" x14ac:dyDescent="0.25">
      <c r="B172" s="341"/>
      <c r="C172" s="31"/>
      <c r="D172" s="289"/>
      <c r="E172" s="341"/>
      <c r="F172" s="31"/>
    </row>
    <row r="173" spans="2:6" x14ac:dyDescent="0.25">
      <c r="B173" s="341"/>
      <c r="C173" s="31"/>
      <c r="D173" s="289"/>
      <c r="E173" s="341"/>
      <c r="F173" s="31"/>
    </row>
    <row r="174" spans="2:6" x14ac:dyDescent="0.25">
      <c r="B174" s="341"/>
      <c r="C174" s="31"/>
      <c r="D174" s="289"/>
      <c r="E174" s="341"/>
      <c r="F174" s="31"/>
    </row>
    <row r="175" spans="2:6" x14ac:dyDescent="0.25">
      <c r="B175" s="341"/>
      <c r="C175" s="31"/>
      <c r="D175" s="289"/>
      <c r="E175" s="341"/>
      <c r="F175" s="31"/>
    </row>
    <row r="176" spans="2:6" x14ac:dyDescent="0.25">
      <c r="B176" s="341"/>
      <c r="C176" s="31"/>
      <c r="D176" s="289"/>
      <c r="E176" s="341"/>
      <c r="F176" s="31"/>
    </row>
    <row r="177" spans="2:6" x14ac:dyDescent="0.25">
      <c r="B177" s="341"/>
      <c r="C177" s="31"/>
      <c r="D177" s="289"/>
      <c r="E177" s="341"/>
      <c r="F177" s="31"/>
    </row>
    <row r="178" spans="2:6" x14ac:dyDescent="0.25">
      <c r="B178" s="341"/>
      <c r="C178" s="31"/>
      <c r="D178" s="289"/>
      <c r="E178" s="341"/>
      <c r="F178" s="31"/>
    </row>
    <row r="179" spans="2:6" x14ac:dyDescent="0.25">
      <c r="B179" s="341"/>
      <c r="C179" s="31"/>
      <c r="D179" s="289"/>
      <c r="E179" s="341"/>
      <c r="F179" s="31"/>
    </row>
    <row r="180" spans="2:6" x14ac:dyDescent="0.25">
      <c r="B180" s="341"/>
      <c r="C180" s="31"/>
      <c r="D180" s="289"/>
      <c r="E180" s="341"/>
      <c r="F180" s="31"/>
    </row>
    <row r="181" spans="2:6" x14ac:dyDescent="0.25">
      <c r="B181" s="341"/>
      <c r="C181" s="31"/>
      <c r="D181" s="289"/>
      <c r="E181" s="341"/>
      <c r="F181" s="31"/>
    </row>
    <row r="182" spans="2:6" x14ac:dyDescent="0.25">
      <c r="B182" s="341"/>
      <c r="C182" s="31"/>
      <c r="D182" s="289"/>
      <c r="E182" s="341"/>
      <c r="F182" s="31"/>
    </row>
    <row r="183" spans="2:6" x14ac:dyDescent="0.25">
      <c r="B183" s="341"/>
      <c r="C183" s="31"/>
      <c r="D183" s="289"/>
      <c r="E183" s="341"/>
      <c r="F183" s="31"/>
    </row>
    <row r="184" spans="2:6" x14ac:dyDescent="0.25">
      <c r="B184" s="341"/>
      <c r="C184" s="31"/>
      <c r="D184" s="289"/>
      <c r="E184" s="341"/>
      <c r="F184" s="31"/>
    </row>
    <row r="185" spans="2:6" x14ac:dyDescent="0.25">
      <c r="B185" s="341"/>
      <c r="C185" s="31"/>
      <c r="D185" s="289"/>
      <c r="E185" s="341"/>
      <c r="F185" s="31"/>
    </row>
    <row r="186" spans="2:6" x14ac:dyDescent="0.25">
      <c r="B186" s="341"/>
      <c r="C186" s="31"/>
      <c r="D186" s="289"/>
      <c r="E186" s="341"/>
      <c r="F186" s="31"/>
    </row>
    <row r="187" spans="2:6" x14ac:dyDescent="0.25">
      <c r="B187" s="341"/>
      <c r="C187" s="31"/>
      <c r="D187" s="289"/>
      <c r="E187" s="341"/>
      <c r="F187" s="31"/>
    </row>
    <row r="188" spans="2:6" x14ac:dyDescent="0.25">
      <c r="B188" s="341"/>
      <c r="C188" s="31"/>
      <c r="D188" s="289"/>
      <c r="E188" s="341"/>
      <c r="F188" s="31"/>
    </row>
    <row r="189" spans="2:6" x14ac:dyDescent="0.25">
      <c r="B189" s="341"/>
      <c r="C189" s="31"/>
      <c r="D189" s="289"/>
      <c r="E189" s="341"/>
      <c r="F189" s="31"/>
    </row>
    <row r="190" spans="2:6" x14ac:dyDescent="0.25">
      <c r="B190" s="341"/>
      <c r="C190" s="31"/>
      <c r="D190" s="289"/>
      <c r="E190" s="341"/>
      <c r="F190" s="31"/>
    </row>
    <row r="191" spans="2:6" x14ac:dyDescent="0.25">
      <c r="B191" s="341"/>
      <c r="C191" s="31"/>
      <c r="D191" s="289"/>
      <c r="E191" s="341"/>
      <c r="F191" s="31"/>
    </row>
    <row r="192" spans="2:6" x14ac:dyDescent="0.25">
      <c r="B192" s="341"/>
      <c r="C192" s="31"/>
      <c r="D192" s="289"/>
      <c r="E192" s="341"/>
      <c r="F192" s="31"/>
    </row>
    <row r="193" spans="2:6" x14ac:dyDescent="0.25">
      <c r="B193" s="341"/>
      <c r="C193" s="31"/>
      <c r="D193" s="289"/>
      <c r="E193" s="341"/>
      <c r="F193" s="31"/>
    </row>
    <row r="194" spans="2:6" x14ac:dyDescent="0.25">
      <c r="B194" s="341"/>
      <c r="C194" s="31"/>
      <c r="D194" s="289"/>
      <c r="E194" s="341"/>
      <c r="F194" s="31"/>
    </row>
    <row r="195" spans="2:6" x14ac:dyDescent="0.25">
      <c r="B195" s="341"/>
      <c r="C195" s="31"/>
      <c r="D195" s="289"/>
      <c r="E195" s="341"/>
      <c r="F195" s="31"/>
    </row>
    <row r="196" spans="2:6" x14ac:dyDescent="0.25">
      <c r="B196" s="341"/>
      <c r="C196" s="31"/>
      <c r="D196" s="289"/>
      <c r="E196" s="341"/>
      <c r="F196" s="31"/>
    </row>
    <row r="197" spans="2:6" x14ac:dyDescent="0.25">
      <c r="B197" s="341"/>
      <c r="C197" s="31"/>
      <c r="D197" s="289"/>
      <c r="E197" s="341"/>
      <c r="F197" s="31"/>
    </row>
    <row r="198" spans="2:6" x14ac:dyDescent="0.25">
      <c r="B198" s="341"/>
      <c r="C198" s="31"/>
      <c r="D198" s="289"/>
      <c r="E198" s="341"/>
      <c r="F198" s="31"/>
    </row>
    <row r="199" spans="2:6" x14ac:dyDescent="0.25">
      <c r="B199" s="341"/>
      <c r="C199" s="31"/>
      <c r="D199" s="289"/>
      <c r="E199" s="341"/>
      <c r="F199" s="31"/>
    </row>
    <row r="200" spans="2:6" x14ac:dyDescent="0.25">
      <c r="B200" s="341"/>
      <c r="C200" s="31"/>
      <c r="D200" s="289"/>
      <c r="E200" s="341"/>
      <c r="F200" s="31"/>
    </row>
    <row r="201" spans="2:6" x14ac:dyDescent="0.25">
      <c r="B201" s="341"/>
      <c r="C201" s="31"/>
      <c r="D201" s="289"/>
      <c r="E201" s="341"/>
      <c r="F201" s="31"/>
    </row>
    <row r="202" spans="2:6" x14ac:dyDescent="0.25">
      <c r="B202" s="341"/>
      <c r="C202" s="31"/>
      <c r="D202" s="289"/>
      <c r="E202" s="341"/>
      <c r="F202" s="31"/>
    </row>
    <row r="203" spans="2:6" x14ac:dyDescent="0.25">
      <c r="B203" s="341"/>
      <c r="C203" s="31"/>
      <c r="D203" s="289"/>
      <c r="E203" s="341"/>
      <c r="F203" s="31"/>
    </row>
    <row r="204" spans="2:6" x14ac:dyDescent="0.25">
      <c r="B204" s="341"/>
      <c r="C204" s="31"/>
      <c r="D204" s="289"/>
      <c r="E204" s="341"/>
      <c r="F204" s="31"/>
    </row>
    <row r="205" spans="2:6" x14ac:dyDescent="0.25">
      <c r="B205" s="341"/>
      <c r="C205" s="31"/>
      <c r="D205" s="289"/>
      <c r="E205" s="341"/>
      <c r="F205" s="31"/>
    </row>
    <row r="206" spans="2:6" x14ac:dyDescent="0.25">
      <c r="B206" s="341"/>
      <c r="C206" s="31"/>
      <c r="D206" s="289"/>
      <c r="E206" s="341"/>
      <c r="F206" s="31"/>
    </row>
    <row r="207" spans="2:6" x14ac:dyDescent="0.25">
      <c r="B207" s="341"/>
      <c r="C207" s="31"/>
      <c r="D207" s="289"/>
      <c r="E207" s="341"/>
      <c r="F207" s="31"/>
    </row>
    <row r="208" spans="2:6" x14ac:dyDescent="0.25">
      <c r="B208" s="341"/>
      <c r="C208" s="31"/>
      <c r="D208" s="289"/>
      <c r="E208" s="341"/>
      <c r="F208" s="31"/>
    </row>
    <row r="209" spans="2:6" x14ac:dyDescent="0.25">
      <c r="B209" s="341"/>
      <c r="C209" s="31"/>
      <c r="D209" s="289"/>
      <c r="E209" s="341"/>
      <c r="F209" s="31"/>
    </row>
    <row r="210" spans="2:6" x14ac:dyDescent="0.25">
      <c r="B210" s="341"/>
      <c r="C210" s="31"/>
      <c r="D210" s="289"/>
      <c r="E210" s="341"/>
      <c r="F210" s="31"/>
    </row>
    <row r="211" spans="2:6" x14ac:dyDescent="0.25">
      <c r="B211" s="341"/>
      <c r="C211" s="31"/>
      <c r="D211" s="289"/>
      <c r="E211" s="341"/>
      <c r="F211" s="31"/>
    </row>
    <row r="212" spans="2:6" x14ac:dyDescent="0.25">
      <c r="B212" s="341"/>
      <c r="C212" s="31"/>
      <c r="D212" s="289"/>
      <c r="E212" s="341"/>
      <c r="F212" s="31"/>
    </row>
    <row r="213" spans="2:6" x14ac:dyDescent="0.25">
      <c r="B213" s="341"/>
      <c r="C213" s="31"/>
      <c r="D213" s="289"/>
      <c r="E213" s="341"/>
      <c r="F213" s="31"/>
    </row>
    <row r="214" spans="2:6" x14ac:dyDescent="0.25">
      <c r="B214" s="341"/>
      <c r="C214" s="31"/>
      <c r="D214" s="289"/>
      <c r="E214" s="341"/>
      <c r="F214" s="31"/>
    </row>
    <row r="215" spans="2:6" x14ac:dyDescent="0.25">
      <c r="B215" s="341"/>
      <c r="C215" s="31"/>
      <c r="D215" s="289"/>
      <c r="E215" s="341"/>
      <c r="F215" s="31"/>
    </row>
    <row r="216" spans="2:6" x14ac:dyDescent="0.25">
      <c r="B216" s="341"/>
      <c r="C216" s="31"/>
      <c r="D216" s="289"/>
      <c r="E216" s="341"/>
      <c r="F216" s="31"/>
    </row>
    <row r="217" spans="2:6" x14ac:dyDescent="0.25">
      <c r="B217" s="341"/>
      <c r="C217" s="31"/>
      <c r="D217" s="289"/>
      <c r="E217" s="341"/>
      <c r="F217" s="31"/>
    </row>
    <row r="218" spans="2:6" x14ac:dyDescent="0.25">
      <c r="B218" s="341"/>
      <c r="C218" s="31"/>
      <c r="D218" s="289"/>
      <c r="E218" s="341"/>
      <c r="F218" s="31"/>
    </row>
    <row r="219" spans="2:6" x14ac:dyDescent="0.25">
      <c r="B219" s="341"/>
      <c r="C219" s="31"/>
      <c r="D219" s="289"/>
      <c r="E219" s="341"/>
      <c r="F219" s="31"/>
    </row>
    <row r="220" spans="2:6" x14ac:dyDescent="0.25">
      <c r="B220" s="341"/>
      <c r="C220" s="31"/>
      <c r="D220" s="289"/>
      <c r="E220" s="341"/>
      <c r="F220" s="31"/>
    </row>
    <row r="221" spans="2:6" x14ac:dyDescent="0.25">
      <c r="B221" s="341"/>
      <c r="C221" s="31"/>
      <c r="D221" s="289"/>
      <c r="E221" s="341"/>
      <c r="F221" s="31"/>
    </row>
    <row r="222" spans="2:6" x14ac:dyDescent="0.25">
      <c r="B222" s="341"/>
      <c r="C222" s="31"/>
      <c r="D222" s="289"/>
      <c r="E222" s="341"/>
      <c r="F222" s="31"/>
    </row>
    <row r="223" spans="2:6" x14ac:dyDescent="0.25">
      <c r="B223" s="341"/>
      <c r="C223" s="31"/>
      <c r="D223" s="289"/>
      <c r="E223" s="341"/>
      <c r="F223" s="31"/>
    </row>
    <row r="224" spans="2:6" x14ac:dyDescent="0.25">
      <c r="B224" s="341"/>
      <c r="C224" s="31"/>
      <c r="D224" s="289"/>
      <c r="E224" s="341"/>
      <c r="F224" s="31"/>
    </row>
    <row r="225" spans="2:6" x14ac:dyDescent="0.25">
      <c r="B225" s="341"/>
      <c r="C225" s="31"/>
      <c r="D225" s="289"/>
      <c r="E225" s="341"/>
      <c r="F225" s="31"/>
    </row>
    <row r="226" spans="2:6" x14ac:dyDescent="0.25">
      <c r="B226" s="341"/>
      <c r="C226" s="31"/>
      <c r="D226" s="289"/>
      <c r="E226" s="341"/>
      <c r="F226" s="31"/>
    </row>
    <row r="227" spans="2:6" x14ac:dyDescent="0.25">
      <c r="B227" s="341"/>
      <c r="C227" s="31"/>
      <c r="D227" s="289"/>
      <c r="E227" s="341"/>
      <c r="F227" s="31"/>
    </row>
    <row r="228" spans="2:6" x14ac:dyDescent="0.25">
      <c r="B228" s="341"/>
      <c r="C228" s="31"/>
      <c r="D228" s="289"/>
      <c r="E228" s="341"/>
      <c r="F228" s="31"/>
    </row>
    <row r="229" spans="2:6" x14ac:dyDescent="0.25">
      <c r="B229" s="341"/>
      <c r="C229" s="31"/>
      <c r="D229" s="289"/>
      <c r="E229" s="341"/>
      <c r="F229" s="31"/>
    </row>
    <row r="230" spans="2:6" x14ac:dyDescent="0.25">
      <c r="B230" s="341"/>
      <c r="C230" s="31"/>
      <c r="D230" s="289"/>
      <c r="E230" s="341"/>
      <c r="F230" s="31"/>
    </row>
    <row r="231" spans="2:6" x14ac:dyDescent="0.25">
      <c r="B231" s="341"/>
      <c r="C231" s="31"/>
      <c r="D231" s="289"/>
      <c r="E231" s="341"/>
      <c r="F231" s="31"/>
    </row>
    <row r="232" spans="2:6" x14ac:dyDescent="0.25">
      <c r="B232" s="341"/>
      <c r="C232" s="31"/>
      <c r="D232" s="289"/>
      <c r="E232" s="341"/>
      <c r="F232" s="31"/>
    </row>
    <row r="233" spans="2:6" x14ac:dyDescent="0.25">
      <c r="B233" s="341"/>
      <c r="C233" s="31"/>
      <c r="D233" s="289"/>
      <c r="E233" s="341"/>
      <c r="F233" s="31"/>
    </row>
    <row r="234" spans="2:6" x14ac:dyDescent="0.25">
      <c r="B234" s="341"/>
      <c r="C234" s="31"/>
      <c r="D234" s="289"/>
      <c r="E234" s="341"/>
      <c r="F234" s="31"/>
    </row>
    <row r="235" spans="2:6" x14ac:dyDescent="0.25">
      <c r="B235" s="341"/>
      <c r="C235" s="31"/>
      <c r="D235" s="289"/>
      <c r="E235" s="341"/>
      <c r="F235" s="31"/>
    </row>
    <row r="236" spans="2:6" x14ac:dyDescent="0.25">
      <c r="B236" s="341"/>
      <c r="C236" s="31"/>
      <c r="D236" s="289"/>
      <c r="E236" s="341"/>
      <c r="F236" s="31"/>
    </row>
    <row r="237" spans="2:6" x14ac:dyDescent="0.25">
      <c r="B237" s="341"/>
      <c r="C237" s="31"/>
      <c r="D237" s="289"/>
      <c r="E237" s="341"/>
      <c r="F237" s="31"/>
    </row>
    <row r="238" spans="2:6" x14ac:dyDescent="0.25">
      <c r="B238" s="341"/>
      <c r="C238" s="31"/>
      <c r="D238" s="289"/>
      <c r="E238" s="341"/>
      <c r="F238" s="31"/>
    </row>
    <row r="239" spans="2:6" x14ac:dyDescent="0.25">
      <c r="B239" s="341"/>
      <c r="C239" s="31"/>
      <c r="D239" s="289"/>
      <c r="E239" s="341"/>
      <c r="F239" s="31"/>
    </row>
    <row r="240" spans="2:6" x14ac:dyDescent="0.25">
      <c r="B240" s="341"/>
      <c r="C240" s="31"/>
      <c r="D240" s="289"/>
      <c r="E240" s="341"/>
      <c r="F240" s="31"/>
    </row>
    <row r="241" spans="2:6" x14ac:dyDescent="0.25">
      <c r="B241" s="341"/>
      <c r="C241" s="31"/>
      <c r="D241" s="289"/>
      <c r="E241" s="341"/>
      <c r="F241" s="31"/>
    </row>
    <row r="242" spans="2:6" x14ac:dyDescent="0.25">
      <c r="B242" s="341"/>
      <c r="C242" s="31"/>
      <c r="D242" s="289"/>
      <c r="E242" s="341"/>
      <c r="F242" s="31"/>
    </row>
    <row r="243" spans="2:6" x14ac:dyDescent="0.25">
      <c r="B243" s="341"/>
      <c r="C243" s="31"/>
      <c r="D243" s="289"/>
      <c r="E243" s="341"/>
      <c r="F243" s="31"/>
    </row>
    <row r="244" spans="2:6" x14ac:dyDescent="0.25">
      <c r="B244" s="341"/>
      <c r="C244" s="31"/>
      <c r="D244" s="289"/>
      <c r="E244" s="341"/>
      <c r="F244" s="31"/>
    </row>
    <row r="245" spans="2:6" x14ac:dyDescent="0.25">
      <c r="B245" s="341"/>
      <c r="C245" s="31"/>
      <c r="D245" s="289"/>
      <c r="E245" s="341"/>
      <c r="F245" s="31"/>
    </row>
    <row r="246" spans="2:6" x14ac:dyDescent="0.25">
      <c r="B246" s="341"/>
      <c r="C246" s="31"/>
      <c r="D246" s="289"/>
      <c r="E246" s="341"/>
      <c r="F246" s="31"/>
    </row>
    <row r="247" spans="2:6" x14ac:dyDescent="0.25">
      <c r="B247" s="341"/>
      <c r="C247" s="31"/>
      <c r="D247" s="289"/>
      <c r="E247" s="341"/>
      <c r="F247" s="31"/>
    </row>
    <row r="248" spans="2:6" x14ac:dyDescent="0.25">
      <c r="B248" s="341"/>
      <c r="C248" s="31"/>
      <c r="D248" s="289"/>
      <c r="E248" s="341"/>
      <c r="F248" s="31"/>
    </row>
    <row r="249" spans="2:6" x14ac:dyDescent="0.25">
      <c r="B249" s="341"/>
      <c r="C249" s="31"/>
      <c r="D249" s="289"/>
      <c r="E249" s="341"/>
      <c r="F249" s="31"/>
    </row>
    <row r="250" spans="2:6" x14ac:dyDescent="0.25">
      <c r="B250" s="341"/>
      <c r="C250" s="31"/>
      <c r="D250" s="289"/>
      <c r="E250" s="341"/>
      <c r="F250" s="31"/>
    </row>
    <row r="251" spans="2:6" x14ac:dyDescent="0.25">
      <c r="B251" s="341"/>
      <c r="C251" s="31"/>
      <c r="D251" s="289"/>
      <c r="E251" s="341"/>
      <c r="F251" s="31"/>
    </row>
    <row r="252" spans="2:6" x14ac:dyDescent="0.25">
      <c r="B252" s="341"/>
      <c r="C252" s="31"/>
      <c r="D252" s="289"/>
      <c r="E252" s="341"/>
      <c r="F252" s="31"/>
    </row>
    <row r="253" spans="2:6" x14ac:dyDescent="0.25">
      <c r="B253" s="341"/>
      <c r="C253" s="31"/>
      <c r="D253" s="289"/>
      <c r="E253" s="341"/>
      <c r="F253" s="31"/>
    </row>
    <row r="254" spans="2:6" x14ac:dyDescent="0.25">
      <c r="B254" s="341"/>
      <c r="C254" s="31"/>
      <c r="D254" s="289"/>
      <c r="E254" s="341"/>
      <c r="F254" s="31"/>
    </row>
    <row r="255" spans="2:6" x14ac:dyDescent="0.25">
      <c r="B255" s="341"/>
      <c r="C255" s="31"/>
      <c r="D255" s="289"/>
      <c r="E255" s="341"/>
      <c r="F255" s="31"/>
    </row>
    <row r="256" spans="2:6" x14ac:dyDescent="0.25">
      <c r="B256" s="341"/>
      <c r="C256" s="31"/>
      <c r="D256" s="289"/>
      <c r="E256" s="341"/>
      <c r="F256" s="31"/>
    </row>
    <row r="257" spans="2:6" x14ac:dyDescent="0.25">
      <c r="B257" s="341"/>
      <c r="C257" s="31"/>
      <c r="D257" s="289"/>
      <c r="E257" s="341"/>
      <c r="F257" s="31"/>
    </row>
    <row r="258" spans="2:6" x14ac:dyDescent="0.25">
      <c r="B258" s="341"/>
      <c r="C258" s="31"/>
      <c r="D258" s="289"/>
      <c r="E258" s="341"/>
      <c r="F258" s="31"/>
    </row>
    <row r="259" spans="2:6" x14ac:dyDescent="0.25">
      <c r="B259" s="341"/>
      <c r="C259" s="31"/>
      <c r="D259" s="289"/>
      <c r="E259" s="341"/>
      <c r="F259" s="31"/>
    </row>
    <row r="260" spans="2:6" x14ac:dyDescent="0.25">
      <c r="B260" s="341"/>
      <c r="C260" s="31"/>
      <c r="D260" s="289"/>
      <c r="E260" s="341"/>
      <c r="F260" s="31"/>
    </row>
    <row r="261" spans="2:6" x14ac:dyDescent="0.25">
      <c r="B261" s="341"/>
      <c r="C261" s="31"/>
      <c r="D261" s="289"/>
      <c r="E261" s="341"/>
      <c r="F261" s="31"/>
    </row>
    <row r="262" spans="2:6" x14ac:dyDescent="0.25">
      <c r="B262" s="341"/>
      <c r="C262" s="31"/>
      <c r="D262" s="289"/>
      <c r="E262" s="341"/>
      <c r="F262" s="31"/>
    </row>
    <row r="263" spans="2:6" x14ac:dyDescent="0.25">
      <c r="B263" s="341"/>
      <c r="C263" s="31"/>
      <c r="D263" s="289"/>
      <c r="E263" s="341"/>
      <c r="F263" s="31"/>
    </row>
    <row r="264" spans="2:6" x14ac:dyDescent="0.25">
      <c r="B264" s="341"/>
      <c r="C264" s="31"/>
      <c r="D264" s="289"/>
      <c r="E264" s="341"/>
      <c r="F264" s="31"/>
    </row>
    <row r="265" spans="2:6" x14ac:dyDescent="0.25">
      <c r="B265" s="341"/>
      <c r="C265" s="31"/>
      <c r="D265" s="289"/>
      <c r="E265" s="341"/>
      <c r="F265" s="31"/>
    </row>
    <row r="266" spans="2:6" x14ac:dyDescent="0.25">
      <c r="B266" s="341"/>
      <c r="C266" s="31"/>
      <c r="D266" s="289"/>
      <c r="E266" s="341"/>
      <c r="F266" s="31"/>
    </row>
    <row r="267" spans="2:6" x14ac:dyDescent="0.25">
      <c r="B267" s="341"/>
      <c r="C267" s="31"/>
      <c r="D267" s="289"/>
      <c r="E267" s="341"/>
      <c r="F267" s="31"/>
    </row>
    <row r="268" spans="2:6" x14ac:dyDescent="0.25">
      <c r="B268" s="341"/>
      <c r="C268" s="31"/>
      <c r="D268" s="289"/>
      <c r="E268" s="341"/>
      <c r="F268" s="31"/>
    </row>
    <row r="269" spans="2:6" x14ac:dyDescent="0.25">
      <c r="B269" s="341"/>
      <c r="C269" s="31"/>
      <c r="D269" s="289"/>
      <c r="E269" s="341"/>
      <c r="F269" s="31"/>
    </row>
    <row r="270" spans="2:6" x14ac:dyDescent="0.25">
      <c r="B270" s="341"/>
      <c r="C270" s="31"/>
      <c r="D270" s="289"/>
      <c r="E270" s="341"/>
      <c r="F270" s="31"/>
    </row>
    <row r="271" spans="2:6" x14ac:dyDescent="0.25">
      <c r="B271" s="341"/>
      <c r="C271" s="31"/>
      <c r="D271" s="289"/>
      <c r="E271" s="341"/>
      <c r="F271" s="31"/>
    </row>
    <row r="272" spans="2:6" x14ac:dyDescent="0.25">
      <c r="B272" s="341"/>
      <c r="C272" s="31"/>
      <c r="D272" s="289"/>
      <c r="E272" s="341"/>
      <c r="F272" s="31"/>
    </row>
    <row r="273" spans="2:6" x14ac:dyDescent="0.25">
      <c r="B273" s="341"/>
      <c r="C273" s="31"/>
      <c r="D273" s="289"/>
      <c r="E273" s="341"/>
      <c r="F273" s="31"/>
    </row>
    <row r="274" spans="2:6" x14ac:dyDescent="0.25">
      <c r="B274" s="341"/>
      <c r="C274" s="31"/>
      <c r="D274" s="289"/>
      <c r="E274" s="341"/>
      <c r="F274" s="31"/>
    </row>
    <row r="275" spans="2:6" x14ac:dyDescent="0.25">
      <c r="B275" s="341"/>
      <c r="C275" s="31"/>
      <c r="D275" s="289"/>
      <c r="E275" s="341"/>
      <c r="F275" s="31"/>
    </row>
    <row r="276" spans="2:6" x14ac:dyDescent="0.25">
      <c r="B276" s="341"/>
      <c r="C276" s="31"/>
      <c r="D276" s="289"/>
      <c r="E276" s="341"/>
      <c r="F276" s="31"/>
    </row>
    <row r="277" spans="2:6" x14ac:dyDescent="0.25">
      <c r="B277" s="341"/>
      <c r="C277" s="31"/>
      <c r="D277" s="289"/>
      <c r="E277" s="341"/>
      <c r="F277" s="31"/>
    </row>
    <row r="278" spans="2:6" x14ac:dyDescent="0.25">
      <c r="B278" s="341"/>
      <c r="C278" s="31"/>
      <c r="D278" s="289"/>
      <c r="E278" s="341"/>
      <c r="F278" s="31"/>
    </row>
    <row r="279" spans="2:6" x14ac:dyDescent="0.25">
      <c r="B279" s="341"/>
      <c r="C279" s="31"/>
      <c r="D279" s="289"/>
      <c r="E279" s="341"/>
      <c r="F279" s="31"/>
    </row>
    <row r="280" spans="2:6" x14ac:dyDescent="0.25">
      <c r="B280" s="341"/>
      <c r="C280" s="31"/>
      <c r="D280" s="289"/>
      <c r="E280" s="341"/>
      <c r="F280" s="31"/>
    </row>
    <row r="281" spans="2:6" x14ac:dyDescent="0.25">
      <c r="B281" s="341"/>
      <c r="C281" s="31"/>
      <c r="D281" s="289"/>
      <c r="E281" s="341"/>
      <c r="F281" s="31"/>
    </row>
    <row r="282" spans="2:6" x14ac:dyDescent="0.25">
      <c r="B282" s="341"/>
      <c r="C282" s="31"/>
      <c r="D282" s="289"/>
      <c r="E282" s="341"/>
      <c r="F282" s="31"/>
    </row>
    <row r="283" spans="2:6" x14ac:dyDescent="0.25">
      <c r="B283" s="341"/>
      <c r="C283" s="31"/>
      <c r="D283" s="289"/>
      <c r="E283" s="341"/>
      <c r="F283" s="31"/>
    </row>
    <row r="284" spans="2:6" x14ac:dyDescent="0.25">
      <c r="B284" s="341"/>
      <c r="C284" s="31"/>
      <c r="D284" s="289"/>
      <c r="E284" s="341"/>
      <c r="F284" s="31"/>
    </row>
    <row r="285" spans="2:6" x14ac:dyDescent="0.25">
      <c r="B285" s="341"/>
      <c r="C285" s="31"/>
      <c r="D285" s="289"/>
      <c r="E285" s="341"/>
      <c r="F285" s="31"/>
    </row>
    <row r="286" spans="2:6" x14ac:dyDescent="0.25">
      <c r="B286" s="341"/>
      <c r="C286" s="31"/>
      <c r="D286" s="289"/>
      <c r="E286" s="341"/>
      <c r="F286" s="31"/>
    </row>
    <row r="287" spans="2:6" x14ac:dyDescent="0.25">
      <c r="B287" s="341"/>
      <c r="C287" s="31"/>
      <c r="D287" s="289"/>
      <c r="E287" s="341"/>
      <c r="F287" s="31"/>
    </row>
    <row r="288" spans="2:6" x14ac:dyDescent="0.25">
      <c r="B288" s="341"/>
      <c r="C288" s="31"/>
      <c r="D288" s="289"/>
      <c r="E288" s="341"/>
      <c r="F288" s="31"/>
    </row>
    <row r="289" spans="2:6" x14ac:dyDescent="0.25">
      <c r="B289" s="341"/>
      <c r="C289" s="31"/>
      <c r="D289" s="289"/>
      <c r="E289" s="341"/>
      <c r="F289" s="31"/>
    </row>
    <row r="290" spans="2:6" x14ac:dyDescent="0.25">
      <c r="B290" s="341"/>
      <c r="C290" s="31"/>
      <c r="D290" s="289"/>
      <c r="E290" s="341"/>
      <c r="F290" s="31"/>
    </row>
    <row r="291" spans="2:6" x14ac:dyDescent="0.25">
      <c r="B291" s="341"/>
      <c r="C291" s="31"/>
      <c r="D291" s="289"/>
      <c r="E291" s="341"/>
      <c r="F291" s="31"/>
    </row>
    <row r="292" spans="2:6" x14ac:dyDescent="0.25">
      <c r="B292" s="341"/>
      <c r="C292" s="31"/>
      <c r="D292" s="289"/>
      <c r="E292" s="341"/>
      <c r="F292" s="31"/>
    </row>
    <row r="293" spans="2:6" x14ac:dyDescent="0.25">
      <c r="B293" s="341"/>
      <c r="C293" s="31"/>
      <c r="D293" s="289"/>
      <c r="E293" s="341"/>
      <c r="F293" s="31"/>
    </row>
    <row r="294" spans="2:6" x14ac:dyDescent="0.25">
      <c r="B294" s="341"/>
      <c r="C294" s="31"/>
      <c r="D294" s="289"/>
      <c r="E294" s="341"/>
      <c r="F294" s="31"/>
    </row>
    <row r="295" spans="2:6" x14ac:dyDescent="0.25">
      <c r="B295" s="341"/>
      <c r="C295" s="31"/>
      <c r="D295" s="289"/>
      <c r="E295" s="341"/>
      <c r="F295" s="31"/>
    </row>
    <row r="296" spans="2:6" x14ac:dyDescent="0.25">
      <c r="B296" s="341"/>
      <c r="C296" s="31"/>
      <c r="D296" s="289"/>
      <c r="E296" s="341"/>
      <c r="F296" s="31"/>
    </row>
    <row r="297" spans="2:6" x14ac:dyDescent="0.25">
      <c r="B297" s="341"/>
      <c r="C297" s="31"/>
      <c r="D297" s="289"/>
      <c r="E297" s="341"/>
      <c r="F297" s="31"/>
    </row>
    <row r="298" spans="2:6" x14ac:dyDescent="0.25">
      <c r="B298" s="341"/>
      <c r="C298" s="31"/>
      <c r="D298" s="289"/>
      <c r="E298" s="341"/>
      <c r="F298" s="31"/>
    </row>
    <row r="299" spans="2:6" x14ac:dyDescent="0.25">
      <c r="B299" s="341"/>
      <c r="C299" s="31"/>
      <c r="D299" s="289"/>
      <c r="E299" s="341"/>
      <c r="F299" s="31"/>
    </row>
    <row r="300" spans="2:6" x14ac:dyDescent="0.25">
      <c r="B300" s="341"/>
      <c r="C300" s="31"/>
      <c r="D300" s="289"/>
      <c r="E300" s="341"/>
      <c r="F300" s="31"/>
    </row>
    <row r="301" spans="2:6" x14ac:dyDescent="0.25">
      <c r="B301" s="341"/>
      <c r="C301" s="31"/>
      <c r="D301" s="289"/>
      <c r="E301" s="341"/>
      <c r="F301" s="31"/>
    </row>
    <row r="302" spans="2:6" x14ac:dyDescent="0.25">
      <c r="B302" s="341"/>
      <c r="C302" s="31"/>
      <c r="D302" s="289"/>
      <c r="E302" s="341"/>
      <c r="F302" s="31"/>
    </row>
    <row r="303" spans="2:6" x14ac:dyDescent="0.25">
      <c r="B303" s="341"/>
      <c r="C303" s="31"/>
      <c r="D303" s="289"/>
      <c r="E303" s="341"/>
      <c r="F303" s="31"/>
    </row>
    <row r="304" spans="2:6" x14ac:dyDescent="0.25">
      <c r="B304" s="341"/>
      <c r="C304" s="31"/>
      <c r="D304" s="289"/>
      <c r="E304" s="341"/>
      <c r="F304" s="31"/>
    </row>
    <row r="305" spans="2:6" x14ac:dyDescent="0.25">
      <c r="B305" s="341"/>
      <c r="C305" s="31"/>
      <c r="D305" s="289"/>
      <c r="E305" s="341"/>
      <c r="F305" s="31"/>
    </row>
    <row r="306" spans="2:6" x14ac:dyDescent="0.25">
      <c r="B306" s="341"/>
      <c r="C306" s="31"/>
      <c r="D306" s="289"/>
      <c r="E306" s="341"/>
      <c r="F306" s="31"/>
    </row>
    <row r="307" spans="2:6" x14ac:dyDescent="0.25">
      <c r="B307" s="341"/>
      <c r="C307" s="31"/>
      <c r="D307" s="289"/>
      <c r="E307" s="341"/>
      <c r="F307" s="31"/>
    </row>
    <row r="308" spans="2:6" x14ac:dyDescent="0.25">
      <c r="B308" s="341"/>
      <c r="C308" s="31"/>
      <c r="D308" s="289"/>
      <c r="E308" s="341"/>
      <c r="F308" s="31"/>
    </row>
    <row r="309" spans="2:6" x14ac:dyDescent="0.25">
      <c r="B309" s="341"/>
      <c r="C309" s="31"/>
      <c r="D309" s="289"/>
      <c r="E309" s="341"/>
      <c r="F309" s="31"/>
    </row>
    <row r="310" spans="2:6" x14ac:dyDescent="0.25">
      <c r="B310" s="341"/>
      <c r="C310" s="31"/>
      <c r="D310" s="289"/>
      <c r="E310" s="341"/>
      <c r="F310" s="31"/>
    </row>
    <row r="311" spans="2:6" x14ac:dyDescent="0.25">
      <c r="B311" s="341"/>
      <c r="C311" s="31"/>
      <c r="D311" s="289"/>
      <c r="E311" s="341"/>
      <c r="F311" s="31"/>
    </row>
    <row r="312" spans="2:6" x14ac:dyDescent="0.25">
      <c r="B312" s="341"/>
      <c r="C312" s="31"/>
      <c r="D312" s="289"/>
      <c r="E312" s="341"/>
      <c r="F312" s="31"/>
    </row>
    <row r="313" spans="2:6" x14ac:dyDescent="0.25">
      <c r="B313" s="341"/>
      <c r="C313" s="31"/>
      <c r="D313" s="289"/>
      <c r="E313" s="341"/>
      <c r="F313" s="31"/>
    </row>
    <row r="314" spans="2:6" x14ac:dyDescent="0.25">
      <c r="B314" s="341"/>
      <c r="C314" s="31"/>
      <c r="D314" s="289"/>
      <c r="E314" s="341"/>
      <c r="F314" s="31"/>
    </row>
    <row r="315" spans="2:6" x14ac:dyDescent="0.25">
      <c r="B315" s="341"/>
      <c r="C315" s="31"/>
      <c r="D315" s="289"/>
      <c r="E315" s="341"/>
      <c r="F315" s="31"/>
    </row>
    <row r="316" spans="2:6" x14ac:dyDescent="0.25">
      <c r="B316" s="341"/>
      <c r="C316" s="31"/>
      <c r="D316" s="289"/>
      <c r="E316" s="341"/>
      <c r="F316" s="31"/>
    </row>
    <row r="317" spans="2:6" x14ac:dyDescent="0.25">
      <c r="B317" s="341"/>
      <c r="C317" s="31"/>
      <c r="D317" s="289"/>
      <c r="E317" s="341"/>
      <c r="F317" s="31"/>
    </row>
    <row r="318" spans="2:6" x14ac:dyDescent="0.25">
      <c r="B318" s="341"/>
      <c r="C318" s="31"/>
      <c r="D318" s="289"/>
      <c r="E318" s="341"/>
      <c r="F318" s="31"/>
    </row>
    <row r="319" spans="2:6" x14ac:dyDescent="0.25">
      <c r="B319" s="341"/>
      <c r="C319" s="31"/>
      <c r="D319" s="289"/>
      <c r="E319" s="341"/>
      <c r="F319" s="31"/>
    </row>
    <row r="320" spans="2:6" x14ac:dyDescent="0.25">
      <c r="B320" s="341"/>
      <c r="C320" s="31"/>
      <c r="D320" s="289"/>
      <c r="E320" s="341"/>
      <c r="F320" s="31"/>
    </row>
    <row r="321" spans="2:6" x14ac:dyDescent="0.25">
      <c r="B321" s="341"/>
      <c r="C321" s="31"/>
      <c r="D321" s="289"/>
      <c r="E321" s="341"/>
      <c r="F321" s="31"/>
    </row>
    <row r="322" spans="2:6" x14ac:dyDescent="0.25">
      <c r="B322" s="341"/>
      <c r="C322" s="31"/>
      <c r="D322" s="289"/>
      <c r="E322" s="341"/>
      <c r="F322" s="31"/>
    </row>
    <row r="323" spans="2:6" x14ac:dyDescent="0.25">
      <c r="B323" s="341"/>
      <c r="C323" s="31"/>
      <c r="D323" s="289"/>
      <c r="E323" s="341"/>
      <c r="F323" s="31"/>
    </row>
    <row r="324" spans="2:6" x14ac:dyDescent="0.25">
      <c r="B324" s="341"/>
      <c r="C324" s="31"/>
      <c r="D324" s="289"/>
      <c r="E324" s="341"/>
      <c r="F324" s="31"/>
    </row>
    <row r="325" spans="2:6" x14ac:dyDescent="0.25">
      <c r="B325" s="341"/>
      <c r="C325" s="31"/>
      <c r="D325" s="289"/>
      <c r="E325" s="341"/>
      <c r="F325" s="31"/>
    </row>
    <row r="326" spans="2:6" x14ac:dyDescent="0.25">
      <c r="B326" s="341"/>
      <c r="C326" s="31"/>
      <c r="D326" s="289"/>
      <c r="E326" s="341"/>
      <c r="F326" s="31"/>
    </row>
    <row r="327" spans="2:6" x14ac:dyDescent="0.25">
      <c r="B327" s="341"/>
      <c r="C327" s="31"/>
      <c r="D327" s="289"/>
      <c r="E327" s="341"/>
      <c r="F327" s="31"/>
    </row>
    <row r="328" spans="2:6" x14ac:dyDescent="0.25">
      <c r="B328" s="341"/>
      <c r="C328" s="31"/>
      <c r="D328" s="289"/>
      <c r="E328" s="341"/>
      <c r="F328" s="31"/>
    </row>
    <row r="329" spans="2:6" x14ac:dyDescent="0.25">
      <c r="B329" s="341"/>
      <c r="C329" s="31"/>
      <c r="D329" s="289"/>
      <c r="E329" s="341"/>
      <c r="F329" s="31"/>
    </row>
    <row r="330" spans="2:6" x14ac:dyDescent="0.25">
      <c r="B330" s="341"/>
      <c r="C330" s="31"/>
      <c r="D330" s="289"/>
      <c r="E330" s="341"/>
      <c r="F330" s="31"/>
    </row>
    <row r="331" spans="2:6" x14ac:dyDescent="0.25">
      <c r="B331" s="341"/>
      <c r="C331" s="31"/>
      <c r="D331" s="289"/>
      <c r="E331" s="341"/>
      <c r="F331" s="31"/>
    </row>
    <row r="332" spans="2:6" x14ac:dyDescent="0.25">
      <c r="B332" s="341"/>
      <c r="C332" s="31"/>
      <c r="D332" s="289"/>
      <c r="E332" s="341"/>
      <c r="F332" s="31"/>
    </row>
    <row r="333" spans="2:6" x14ac:dyDescent="0.25">
      <c r="B333" s="341"/>
      <c r="C333" s="31"/>
      <c r="D333" s="289"/>
      <c r="E333" s="341"/>
      <c r="F333" s="31"/>
    </row>
    <row r="334" spans="2:6" x14ac:dyDescent="0.25">
      <c r="B334" s="341"/>
      <c r="C334" s="31"/>
      <c r="D334" s="289"/>
      <c r="E334" s="341"/>
      <c r="F334" s="31"/>
    </row>
    <row r="335" spans="2:6" x14ac:dyDescent="0.25">
      <c r="B335" s="341"/>
      <c r="C335" s="31"/>
      <c r="D335" s="289"/>
      <c r="E335" s="341"/>
      <c r="F335" s="31"/>
    </row>
    <row r="336" spans="2:6" x14ac:dyDescent="0.25">
      <c r="B336" s="341"/>
      <c r="C336" s="31"/>
      <c r="D336" s="289"/>
      <c r="E336" s="341"/>
      <c r="F336" s="31"/>
    </row>
    <row r="337" spans="2:6" x14ac:dyDescent="0.25">
      <c r="B337" s="341"/>
      <c r="C337" s="31"/>
      <c r="D337" s="289"/>
      <c r="E337" s="341"/>
      <c r="F337" s="31"/>
    </row>
    <row r="338" spans="2:6" x14ac:dyDescent="0.25">
      <c r="B338" s="341"/>
      <c r="C338" s="31"/>
      <c r="D338" s="289"/>
      <c r="E338" s="341"/>
      <c r="F338" s="31"/>
    </row>
    <row r="339" spans="2:6" x14ac:dyDescent="0.25">
      <c r="B339" s="341"/>
      <c r="C339" s="31"/>
      <c r="D339" s="289"/>
      <c r="E339" s="341"/>
      <c r="F339" s="31"/>
    </row>
    <row r="340" spans="2:6" x14ac:dyDescent="0.25">
      <c r="B340" s="341"/>
      <c r="C340" s="31"/>
      <c r="D340" s="289"/>
      <c r="E340" s="341"/>
      <c r="F340" s="31"/>
    </row>
    <row r="341" spans="2:6" x14ac:dyDescent="0.25">
      <c r="B341" s="341"/>
      <c r="C341" s="31"/>
      <c r="D341" s="289"/>
      <c r="E341" s="341"/>
      <c r="F341" s="31"/>
    </row>
    <row r="342" spans="2:6" x14ac:dyDescent="0.25">
      <c r="B342" s="341"/>
      <c r="C342" s="31"/>
      <c r="D342" s="289"/>
      <c r="E342" s="341"/>
      <c r="F342" s="31"/>
    </row>
    <row r="343" spans="2:6" x14ac:dyDescent="0.25">
      <c r="B343" s="341"/>
      <c r="C343" s="31"/>
      <c r="D343" s="289"/>
      <c r="E343" s="341"/>
      <c r="F343" s="31"/>
    </row>
    <row r="344" spans="2:6" x14ac:dyDescent="0.25">
      <c r="B344" s="341"/>
      <c r="C344" s="31"/>
      <c r="D344" s="289"/>
      <c r="E344" s="341"/>
      <c r="F344" s="31"/>
    </row>
    <row r="345" spans="2:6" x14ac:dyDescent="0.25">
      <c r="B345" s="341"/>
      <c r="C345" s="31"/>
      <c r="D345" s="289"/>
      <c r="E345" s="341"/>
      <c r="F345" s="31"/>
    </row>
    <row r="346" spans="2:6" x14ac:dyDescent="0.25">
      <c r="B346" s="341"/>
      <c r="C346" s="31"/>
      <c r="D346" s="289"/>
      <c r="E346" s="341"/>
      <c r="F346" s="31"/>
    </row>
    <row r="347" spans="2:6" x14ac:dyDescent="0.25">
      <c r="B347" s="341"/>
      <c r="C347" s="31"/>
      <c r="D347" s="289"/>
      <c r="E347" s="341"/>
      <c r="F347" s="31"/>
    </row>
    <row r="348" spans="2:6" x14ac:dyDescent="0.25">
      <c r="B348" s="341"/>
      <c r="C348" s="31"/>
      <c r="D348" s="289"/>
      <c r="E348" s="341"/>
      <c r="F348" s="31"/>
    </row>
    <row r="349" spans="2:6" x14ac:dyDescent="0.25">
      <c r="B349" s="341"/>
      <c r="C349" s="31"/>
      <c r="D349" s="289"/>
      <c r="E349" s="341"/>
      <c r="F349" s="31"/>
    </row>
    <row r="350" spans="2:6" x14ac:dyDescent="0.25">
      <c r="B350" s="341"/>
      <c r="C350" s="31"/>
      <c r="D350" s="289"/>
      <c r="E350" s="341"/>
      <c r="F350" s="31"/>
    </row>
    <row r="351" spans="2:6" x14ac:dyDescent="0.25">
      <c r="B351" s="341"/>
      <c r="C351" s="31"/>
      <c r="D351" s="289"/>
      <c r="E351" s="341"/>
      <c r="F351" s="31"/>
    </row>
    <row r="352" spans="2:6" x14ac:dyDescent="0.25">
      <c r="B352" s="341"/>
      <c r="C352" s="31"/>
      <c r="D352" s="289"/>
      <c r="E352" s="341"/>
      <c r="F352" s="31"/>
    </row>
    <row r="353" spans="2:6" x14ac:dyDescent="0.25">
      <c r="B353" s="341"/>
      <c r="C353" s="31"/>
      <c r="D353" s="289"/>
      <c r="E353" s="341"/>
      <c r="F353" s="31"/>
    </row>
    <row r="354" spans="2:6" x14ac:dyDescent="0.25">
      <c r="B354" s="341"/>
      <c r="C354" s="31"/>
      <c r="D354" s="289"/>
      <c r="E354" s="341"/>
      <c r="F354" s="31"/>
    </row>
    <row r="355" spans="2:6" x14ac:dyDescent="0.25">
      <c r="B355" s="341"/>
      <c r="C355" s="31"/>
      <c r="D355" s="289"/>
      <c r="E355" s="341"/>
      <c r="F355" s="31"/>
    </row>
    <row r="356" spans="2:6" x14ac:dyDescent="0.25">
      <c r="B356" s="341"/>
      <c r="C356" s="31"/>
      <c r="D356" s="289"/>
      <c r="E356" s="341"/>
      <c r="F356" s="31"/>
    </row>
    <row r="357" spans="2:6" x14ac:dyDescent="0.25">
      <c r="B357" s="341"/>
      <c r="C357" s="31"/>
      <c r="D357" s="289"/>
      <c r="E357" s="341"/>
      <c r="F357" s="31"/>
    </row>
    <row r="358" spans="2:6" x14ac:dyDescent="0.25">
      <c r="B358" s="341"/>
      <c r="C358" s="31"/>
      <c r="D358" s="289"/>
      <c r="E358" s="341"/>
      <c r="F358" s="31"/>
    </row>
    <row r="359" spans="2:6" x14ac:dyDescent="0.25">
      <c r="B359" s="341"/>
      <c r="C359" s="31"/>
      <c r="D359" s="289"/>
      <c r="E359" s="341"/>
      <c r="F359" s="31"/>
    </row>
    <row r="360" spans="2:6" x14ac:dyDescent="0.25">
      <c r="B360" s="341"/>
      <c r="C360" s="31"/>
      <c r="D360" s="289"/>
      <c r="E360" s="341"/>
      <c r="F360" s="31"/>
    </row>
    <row r="361" spans="2:6" x14ac:dyDescent="0.25">
      <c r="B361" s="341"/>
      <c r="C361" s="31"/>
      <c r="D361" s="289"/>
      <c r="E361" s="341"/>
      <c r="F361" s="31"/>
    </row>
    <row r="362" spans="2:6" x14ac:dyDescent="0.25">
      <c r="B362" s="341"/>
      <c r="C362" s="31"/>
      <c r="D362" s="289"/>
      <c r="E362" s="341"/>
      <c r="F362" s="31"/>
    </row>
    <row r="363" spans="2:6" x14ac:dyDescent="0.25">
      <c r="B363" s="341"/>
      <c r="C363" s="31"/>
      <c r="D363" s="289"/>
      <c r="E363" s="341"/>
      <c r="F363" s="31"/>
    </row>
    <row r="364" spans="2:6" x14ac:dyDescent="0.25">
      <c r="B364" s="341"/>
      <c r="C364" s="31"/>
      <c r="D364" s="289"/>
      <c r="E364" s="341"/>
      <c r="F364" s="31"/>
    </row>
    <row r="365" spans="2:6" x14ac:dyDescent="0.25">
      <c r="B365" s="341"/>
      <c r="C365" s="31"/>
      <c r="D365" s="289"/>
      <c r="E365" s="341"/>
      <c r="F365" s="31"/>
    </row>
    <row r="366" spans="2:6" x14ac:dyDescent="0.25">
      <c r="B366" s="341"/>
      <c r="C366" s="31"/>
      <c r="D366" s="289"/>
      <c r="E366" s="341"/>
      <c r="F366" s="31"/>
    </row>
    <row r="367" spans="2:6" x14ac:dyDescent="0.25">
      <c r="B367" s="341"/>
      <c r="C367" s="31"/>
      <c r="D367" s="289"/>
      <c r="E367" s="341"/>
      <c r="F367" s="31"/>
    </row>
    <row r="368" spans="2:6" x14ac:dyDescent="0.25">
      <c r="B368" s="341"/>
      <c r="C368" s="31"/>
      <c r="D368" s="289"/>
      <c r="E368" s="341"/>
      <c r="F368" s="31"/>
    </row>
    <row r="369" spans="2:6" x14ac:dyDescent="0.25">
      <c r="B369" s="341"/>
      <c r="C369" s="31"/>
      <c r="D369" s="289"/>
      <c r="E369" s="341"/>
      <c r="F369" s="31"/>
    </row>
    <row r="370" spans="2:6" x14ac:dyDescent="0.25">
      <c r="B370" s="341"/>
      <c r="C370" s="31"/>
      <c r="D370" s="289"/>
      <c r="E370" s="341"/>
      <c r="F370" s="31"/>
    </row>
  </sheetData>
  <sheetProtection algorithmName="SHA-512" hashValue="mn0wJcZozBwQSHlLglaH14rWaECgZ3oRE9ycHM2/YXQmxPvCXAVWDIi2id7LEeh+irrbZ9Xdj092hK8jZAGbDA==" saltValue="kTE0QEXsaNlc0NkIRWTzlQ==" spinCount="100000" sheet="1" objects="1" scenarios="1"/>
  <customSheetViews>
    <customSheetView guid="{71323E5E-86A8-4E0E-AE01-05284AA7626F}" scale="90">
      <selection activeCell="C20" sqref="C20"/>
      <pageMargins left="0.7" right="0.7" top="0.75" bottom="0.75" header="0.3" footer="0.3"/>
      <pageSetup paperSize="9" orientation="portrait" verticalDpi="0" r:id="rId1"/>
    </customSheetView>
    <customSheetView guid="{5FCB75E8-FAB0-4885-B728-5FAC8FD7CBBF}" scale="90">
      <selection activeCell="C20" sqref="C20"/>
      <pageMargins left="0.7" right="0.7" top="0.75" bottom="0.75" header="0.3" footer="0.3"/>
      <pageSetup paperSize="9" orientation="portrait" verticalDpi="0" r:id="rId2"/>
    </customSheetView>
  </customSheetViews>
  <conditionalFormatting sqref="C4:C8">
    <cfRule type="containsText" dxfId="134" priority="14" operator="containsText" text="Pas systématiquement">
      <formula>NOT(ISERROR(SEARCH("Pas systématiquement",C4)))</formula>
    </cfRule>
    <cfRule type="containsText" dxfId="133" priority="15" operator="containsText" text="Oui, partiellement">
      <formula>NOT(ISERROR(SEARCH("Oui, partiellement",C4)))</formula>
    </cfRule>
    <cfRule type="containsText" dxfId="132" priority="16" operator="containsText" text="Oui, totalement">
      <formula>NOT(ISERROR(SEARCH("Oui, totalement",C4)))</formula>
    </cfRule>
    <cfRule type="containsText" dxfId="131" priority="17" operator="containsText" text="Oui">
      <formula>NOT(ISERROR(SEARCH("Oui",C4)))</formula>
    </cfRule>
    <cfRule type="containsText" dxfId="130" priority="18" operator="containsText" text="Non">
      <formula>NOT(ISERROR(SEARCH("Non",C4)))</formula>
    </cfRule>
  </conditionalFormatting>
  <conditionalFormatting sqref="C4:C8">
    <cfRule type="containsText" dxfId="129" priority="13" operator="containsText" text="Non concerné">
      <formula>NOT(ISERROR(SEARCH("Non concerné",C4)))</formula>
    </cfRule>
  </conditionalFormatting>
  <conditionalFormatting sqref="C10:C13">
    <cfRule type="containsText" dxfId="128" priority="8" operator="containsText" text="Pas systématiquement">
      <formula>NOT(ISERROR(SEARCH("Pas systématiquement",C10)))</formula>
    </cfRule>
    <cfRule type="containsText" dxfId="127" priority="9" operator="containsText" text="Oui, partiellement">
      <formula>NOT(ISERROR(SEARCH("Oui, partiellement",C10)))</formula>
    </cfRule>
    <cfRule type="containsText" dxfId="126" priority="10" operator="containsText" text="Oui, totalement">
      <formula>NOT(ISERROR(SEARCH("Oui, totalement",C10)))</formula>
    </cfRule>
    <cfRule type="containsText" dxfId="125" priority="11" operator="containsText" text="Oui">
      <formula>NOT(ISERROR(SEARCH("Oui",C10)))</formula>
    </cfRule>
    <cfRule type="containsText" dxfId="124" priority="12" operator="containsText" text="Non">
      <formula>NOT(ISERROR(SEARCH("Non",C10)))</formula>
    </cfRule>
  </conditionalFormatting>
  <conditionalFormatting sqref="C10:C13">
    <cfRule type="containsText" dxfId="123" priority="7" operator="containsText" text="Non concerné">
      <formula>NOT(ISERROR(SEARCH("Non concerné",C10)))</formula>
    </cfRule>
  </conditionalFormatting>
  <conditionalFormatting sqref="C15:C18">
    <cfRule type="containsText" dxfId="122" priority="2" operator="containsText" text="Pas systématiquement">
      <formula>NOT(ISERROR(SEARCH("Pas systématiquement",C15)))</formula>
    </cfRule>
    <cfRule type="containsText" dxfId="121" priority="3" operator="containsText" text="Oui, partiellement">
      <formula>NOT(ISERROR(SEARCH("Oui, partiellement",C15)))</formula>
    </cfRule>
    <cfRule type="containsText" dxfId="120" priority="4" operator="containsText" text="Oui, totalement">
      <formula>NOT(ISERROR(SEARCH("Oui, totalement",C15)))</formula>
    </cfRule>
    <cfRule type="containsText" dxfId="119" priority="5" operator="containsText" text="Oui">
      <formula>NOT(ISERROR(SEARCH("Oui",C15)))</formula>
    </cfRule>
    <cfRule type="containsText" dxfId="118" priority="6" operator="containsText" text="Non">
      <formula>NOT(ISERROR(SEARCH("Non",C15)))</formula>
    </cfRule>
  </conditionalFormatting>
  <conditionalFormatting sqref="C15:C18">
    <cfRule type="containsText" dxfId="117" priority="1" operator="containsText" text="Non concerné">
      <formula>NOT(ISERROR(SEARCH("Non concerné",C15)))</formula>
    </cfRule>
  </conditionalFormatting>
  <pageMargins left="0.7" right="0.7" top="0.75" bottom="0.75" header="0.3" footer="0.3"/>
  <pageSetup paperSize="9" orientation="portrait" verticalDpi="0"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'menu déroulant'!$A$3:$A$5</xm:f>
          </x14:formula1>
          <xm:sqref>C4:C7</xm:sqref>
        </x14:dataValidation>
        <x14:dataValidation type="list" allowBlank="1" showInputMessage="1" showErrorMessage="1" xr:uid="{00000000-0002-0000-0500-000001000000}">
          <x14:formula1>
            <xm:f>'menu déroulant'!$C$3:$C$4</xm:f>
          </x14:formula1>
          <xm:sqref>C10:C12 C15:C18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BD379"/>
  <sheetViews>
    <sheetView showGridLines="0" zoomScale="90" zoomScaleNormal="90" workbookViewId="0">
      <pane ySplit="1" topLeftCell="A2" activePane="bottomLeft" state="frozen"/>
      <selection pane="bottomLeft" activeCell="C1" sqref="C1"/>
    </sheetView>
  </sheetViews>
  <sheetFormatPr baseColWidth="10" defaultColWidth="11.42578125" defaultRowHeight="15" x14ac:dyDescent="0.25"/>
  <cols>
    <col min="1" max="1" width="11.42578125" style="235"/>
    <col min="2" max="2" width="99.85546875" style="365" customWidth="1"/>
    <col min="3" max="3" width="20.7109375" style="281" customWidth="1"/>
    <col min="4" max="4" width="17.28515625" style="235" hidden="1" customWidth="1"/>
    <col min="5" max="5" width="11.42578125" style="30" hidden="1" customWidth="1"/>
    <col min="6" max="6" width="36" style="380" customWidth="1"/>
    <col min="7" max="7" width="10.28515625" style="30" hidden="1" customWidth="1"/>
    <col min="8" max="8" width="15.85546875" style="30" hidden="1" customWidth="1"/>
    <col min="9" max="9" width="15.5703125" style="30" hidden="1" customWidth="1"/>
    <col min="10" max="10" width="15.28515625" style="30" hidden="1" customWidth="1"/>
    <col min="11" max="11" width="0" style="30" hidden="1" customWidth="1"/>
    <col min="12" max="16384" width="11.42578125" style="30"/>
  </cols>
  <sheetData>
    <row r="1" spans="1:56" s="294" customFormat="1" ht="41.25" customHeight="1" thickBot="1" x14ac:dyDescent="0.35">
      <c r="A1" s="93"/>
      <c r="B1" s="326" t="s">
        <v>402</v>
      </c>
      <c r="C1" s="327" t="s">
        <v>91</v>
      </c>
      <c r="D1" s="328"/>
      <c r="E1" s="335"/>
      <c r="F1" s="330" t="s">
        <v>341</v>
      </c>
      <c r="G1" s="238"/>
      <c r="H1" s="238"/>
      <c r="I1" s="293"/>
      <c r="J1" s="284"/>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row>
    <row r="2" spans="1:56" s="295" customFormat="1" ht="18.75" x14ac:dyDescent="0.25">
      <c r="A2" s="96"/>
      <c r="B2" s="320" t="s">
        <v>140</v>
      </c>
      <c r="C2" s="96"/>
      <c r="D2" s="96"/>
      <c r="E2" s="96"/>
      <c r="F2" s="96"/>
      <c r="G2" s="96"/>
      <c r="H2" s="96"/>
      <c r="I2" s="96"/>
      <c r="J2" s="96"/>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row>
    <row r="3" spans="1:56" s="31" customFormat="1" ht="45" x14ac:dyDescent="0.25">
      <c r="A3" s="209" t="s">
        <v>303</v>
      </c>
      <c r="B3" s="108" t="s">
        <v>437</v>
      </c>
      <c r="C3" s="112"/>
      <c r="D3" s="109"/>
      <c r="E3" s="109" t="s">
        <v>141</v>
      </c>
      <c r="F3" s="109"/>
      <c r="G3" s="116"/>
      <c r="H3" s="202" t="str">
        <f t="shared" ref="H3:H5" si="0">IF($C3="oui, totalement",1,IF($C3="non",0,IF($C3="oui, partiellement",0.3,IF($C3="pas systématiquement",0.3,IF($C3="oui",1,"NA")))))</f>
        <v>NA</v>
      </c>
      <c r="I3" s="116"/>
      <c r="J3" s="116">
        <v>1</v>
      </c>
    </row>
    <row r="4" spans="1:56" s="296" customFormat="1" x14ac:dyDescent="0.25">
      <c r="A4" s="209" t="s">
        <v>304</v>
      </c>
      <c r="B4" s="108" t="s">
        <v>438</v>
      </c>
      <c r="C4" s="112"/>
      <c r="D4" s="109"/>
      <c r="E4" s="109"/>
      <c r="F4" s="109"/>
      <c r="G4" s="116"/>
      <c r="H4" s="202" t="str">
        <f t="shared" si="0"/>
        <v>NA</v>
      </c>
      <c r="I4" s="116"/>
      <c r="J4" s="116">
        <v>1</v>
      </c>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row>
    <row r="5" spans="1:56" s="31" customFormat="1" x14ac:dyDescent="0.25">
      <c r="A5" s="209" t="s">
        <v>305</v>
      </c>
      <c r="B5" s="108" t="s">
        <v>439</v>
      </c>
      <c r="C5" s="112"/>
      <c r="D5" s="109"/>
      <c r="E5" s="109"/>
      <c r="F5" s="109"/>
      <c r="G5" s="116"/>
      <c r="H5" s="202" t="str">
        <f t="shared" si="0"/>
        <v>NA</v>
      </c>
      <c r="I5" s="116"/>
      <c r="J5" s="116">
        <v>1</v>
      </c>
    </row>
    <row r="6" spans="1:56" s="31" customFormat="1" x14ac:dyDescent="0.25">
      <c r="A6" s="209"/>
      <c r="B6" s="108"/>
      <c r="C6" s="112"/>
      <c r="D6" s="109"/>
      <c r="E6" s="109"/>
      <c r="F6" s="109"/>
      <c r="G6" s="116"/>
      <c r="H6" s="116"/>
      <c r="I6" s="116"/>
      <c r="J6" s="116"/>
    </row>
    <row r="7" spans="1:56" s="242" customFormat="1" x14ac:dyDescent="0.25">
      <c r="A7" s="379"/>
      <c r="B7" s="379" t="s">
        <v>92</v>
      </c>
      <c r="C7" s="98"/>
      <c r="D7" s="214" t="s">
        <v>0</v>
      </c>
      <c r="E7" s="238"/>
      <c r="F7" s="379"/>
      <c r="G7" s="238"/>
      <c r="H7" s="271"/>
      <c r="I7" s="297"/>
      <c r="J7" s="238"/>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row>
    <row r="8" spans="1:56" s="203" customFormat="1" ht="30" x14ac:dyDescent="0.25">
      <c r="A8" s="209" t="s">
        <v>306</v>
      </c>
      <c r="B8" s="338" t="s">
        <v>93</v>
      </c>
      <c r="C8" s="112"/>
      <c r="D8" s="201" t="s">
        <v>0</v>
      </c>
      <c r="E8" s="116"/>
      <c r="F8" s="119"/>
      <c r="G8" s="116"/>
      <c r="H8" s="202" t="str">
        <f t="shared" ref="H8:H19" si="1">IF($C8="oui, totalement",1,IF($C8="non",0,IF($C8="oui, partiellement",0.3,IF($C8="pas systématiquement",0.3,IF($C8="oui",1,"NA")))))</f>
        <v>NA</v>
      </c>
      <c r="I8" s="116"/>
      <c r="J8" s="116">
        <v>1</v>
      </c>
      <c r="K8" s="31"/>
      <c r="L8" s="31"/>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row>
    <row r="9" spans="1:56" s="203" customFormat="1" x14ac:dyDescent="0.25">
      <c r="A9" s="209" t="s">
        <v>307</v>
      </c>
      <c r="B9" s="338" t="s">
        <v>168</v>
      </c>
      <c r="C9" s="112"/>
      <c r="D9" s="201" t="s">
        <v>0</v>
      </c>
      <c r="E9" s="116"/>
      <c r="F9" s="119" t="s">
        <v>94</v>
      </c>
      <c r="G9" s="116"/>
      <c r="H9" s="202" t="str">
        <f t="shared" si="1"/>
        <v>NA</v>
      </c>
      <c r="I9" s="116"/>
      <c r="J9" s="116">
        <v>1</v>
      </c>
      <c r="K9" s="31"/>
      <c r="L9" s="31"/>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row>
    <row r="10" spans="1:56" s="203" customFormat="1" x14ac:dyDescent="0.25">
      <c r="A10" s="209" t="s">
        <v>308</v>
      </c>
      <c r="B10" s="338" t="s">
        <v>137</v>
      </c>
      <c r="C10" s="112"/>
      <c r="D10" s="201" t="s">
        <v>0</v>
      </c>
      <c r="E10" s="116"/>
      <c r="F10" s="119"/>
      <c r="G10" s="116"/>
      <c r="H10" s="202" t="str">
        <f t="shared" si="1"/>
        <v>NA</v>
      </c>
      <c r="I10" s="116"/>
      <c r="J10" s="116">
        <v>1</v>
      </c>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row>
    <row r="11" spans="1:56" s="203" customFormat="1" x14ac:dyDescent="0.25">
      <c r="A11" s="209" t="s">
        <v>309</v>
      </c>
      <c r="B11" s="338" t="s">
        <v>169</v>
      </c>
      <c r="C11" s="112"/>
      <c r="D11" s="201" t="s">
        <v>0</v>
      </c>
      <c r="E11" s="116"/>
      <c r="F11" s="119"/>
      <c r="G11" s="116"/>
      <c r="H11" s="202" t="str">
        <f t="shared" si="1"/>
        <v>NA</v>
      </c>
      <c r="I11" s="116"/>
      <c r="J11" s="116">
        <v>1</v>
      </c>
      <c r="K11" s="31"/>
      <c r="L11" s="31"/>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row>
    <row r="12" spans="1:56" s="203" customFormat="1" x14ac:dyDescent="0.25">
      <c r="A12" s="209" t="s">
        <v>310</v>
      </c>
      <c r="B12" s="338" t="s">
        <v>6</v>
      </c>
      <c r="C12" s="112"/>
      <c r="D12" s="201" t="s">
        <v>0</v>
      </c>
      <c r="E12" s="116"/>
      <c r="F12" s="119"/>
      <c r="G12" s="116"/>
      <c r="H12" s="202" t="str">
        <f t="shared" si="1"/>
        <v>NA</v>
      </c>
      <c r="I12" s="116"/>
      <c r="J12" s="116">
        <v>1</v>
      </c>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row>
    <row r="13" spans="1:56" s="203" customFormat="1" x14ac:dyDescent="0.25">
      <c r="A13" s="209" t="s">
        <v>311</v>
      </c>
      <c r="B13" s="338" t="s">
        <v>32</v>
      </c>
      <c r="C13" s="112"/>
      <c r="D13" s="201" t="s">
        <v>0</v>
      </c>
      <c r="E13" s="116"/>
      <c r="F13" s="119"/>
      <c r="G13" s="116"/>
      <c r="H13" s="202" t="str">
        <f t="shared" si="1"/>
        <v>NA</v>
      </c>
      <c r="I13" s="116"/>
      <c r="J13" s="116">
        <v>1</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row>
    <row r="14" spans="1:56" s="203" customFormat="1" x14ac:dyDescent="0.25">
      <c r="A14" s="209" t="s">
        <v>312</v>
      </c>
      <c r="B14" s="338" t="s">
        <v>7</v>
      </c>
      <c r="C14" s="112"/>
      <c r="D14" s="116" t="s">
        <v>152</v>
      </c>
      <c r="E14" s="116"/>
      <c r="F14" s="339"/>
      <c r="G14" s="116"/>
      <c r="H14" s="202" t="str">
        <f>IF($C14="oui, totalement",1,IF($C14="non",0,IF($C14="oui, partiellement",0.3,IF($C14="pas systématiquement",0.3,IF($C14="oui",1,"NA")))))</f>
        <v>NA</v>
      </c>
      <c r="I14" s="116"/>
      <c r="J14" s="116">
        <v>1</v>
      </c>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row>
    <row r="15" spans="1:56" s="203" customFormat="1" x14ac:dyDescent="0.25">
      <c r="A15" s="209" t="s">
        <v>313</v>
      </c>
      <c r="B15" s="338" t="s">
        <v>8</v>
      </c>
      <c r="C15" s="112"/>
      <c r="D15" s="201" t="s">
        <v>0</v>
      </c>
      <c r="E15" s="116"/>
      <c r="F15" s="119"/>
      <c r="G15" s="116"/>
      <c r="H15" s="202" t="str">
        <f t="shared" si="1"/>
        <v>NA</v>
      </c>
      <c r="I15" s="116"/>
      <c r="J15" s="116">
        <v>1</v>
      </c>
      <c r="K15" s="31"/>
      <c r="L15" s="31"/>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row>
    <row r="16" spans="1:56" s="203" customFormat="1" ht="30" x14ac:dyDescent="0.25">
      <c r="A16" s="209" t="s">
        <v>314</v>
      </c>
      <c r="B16" s="338" t="s">
        <v>34</v>
      </c>
      <c r="C16" s="112"/>
      <c r="D16" s="201" t="s">
        <v>10</v>
      </c>
      <c r="E16" s="116"/>
      <c r="F16" s="119"/>
      <c r="G16" s="116"/>
      <c r="H16" s="202" t="str">
        <f t="shared" si="1"/>
        <v>NA</v>
      </c>
      <c r="I16" s="116"/>
      <c r="J16" s="116">
        <v>1</v>
      </c>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row>
    <row r="17" spans="1:56" s="203" customFormat="1" x14ac:dyDescent="0.25">
      <c r="A17" s="209" t="s">
        <v>315</v>
      </c>
      <c r="B17" s="338" t="s">
        <v>170</v>
      </c>
      <c r="C17" s="112"/>
      <c r="D17" s="201"/>
      <c r="E17" s="116"/>
      <c r="F17" s="384"/>
      <c r="G17" s="116"/>
      <c r="H17" s="202" t="str">
        <f t="shared" si="1"/>
        <v>NA</v>
      </c>
      <c r="I17" s="116"/>
      <c r="J17" s="116">
        <v>1</v>
      </c>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row>
    <row r="18" spans="1:56" s="203" customFormat="1" ht="17.25" customHeight="1" x14ac:dyDescent="0.25">
      <c r="A18" s="209" t="s">
        <v>316</v>
      </c>
      <c r="B18" s="338" t="s">
        <v>148</v>
      </c>
      <c r="C18" s="112"/>
      <c r="D18" s="201"/>
      <c r="E18" s="116"/>
      <c r="F18" s="119"/>
      <c r="G18" s="116"/>
      <c r="H18" s="202" t="str">
        <f t="shared" si="1"/>
        <v>NA</v>
      </c>
      <c r="I18" s="116"/>
      <c r="J18" s="116">
        <v>1</v>
      </c>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row>
    <row r="19" spans="1:56" s="208" customFormat="1" x14ac:dyDescent="0.25">
      <c r="A19" s="209" t="s">
        <v>317</v>
      </c>
      <c r="B19" s="339" t="s">
        <v>440</v>
      </c>
      <c r="C19" s="112"/>
      <c r="D19" s="201" t="s">
        <v>1</v>
      </c>
      <c r="E19" s="116"/>
      <c r="F19" s="358"/>
      <c r="G19" s="116"/>
      <c r="H19" s="202" t="str">
        <f t="shared" si="1"/>
        <v>NA</v>
      </c>
      <c r="I19" s="116"/>
      <c r="J19" s="116">
        <v>1</v>
      </c>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row>
    <row r="20" spans="1:56" s="203" customFormat="1" x14ac:dyDescent="0.25">
      <c r="A20" s="209"/>
      <c r="B20" s="119"/>
      <c r="C20" s="112"/>
      <c r="D20" s="201"/>
      <c r="E20" s="116"/>
      <c r="F20" s="119"/>
      <c r="G20" s="116"/>
      <c r="H20" s="116"/>
      <c r="I20" s="116"/>
      <c r="J20" s="116"/>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row>
    <row r="21" spans="1:56" s="295" customFormat="1" ht="18.75" x14ac:dyDescent="0.25">
      <c r="A21" s="96"/>
      <c r="B21" s="320" t="s">
        <v>139</v>
      </c>
      <c r="C21" s="190"/>
      <c r="D21" s="96"/>
      <c r="E21" s="96"/>
      <c r="F21" s="96"/>
      <c r="G21" s="238"/>
      <c r="H21" s="298"/>
      <c r="I21" s="299" t="e">
        <f>SUM($H3:$H20)/SUMIF($H3:$H20,"&lt;&gt;NA",$J3:$J20)</f>
        <v>#DIV/0!</v>
      </c>
      <c r="J21" s="212">
        <f>SUM(J3:J19)</f>
        <v>15</v>
      </c>
      <c r="K21" s="31"/>
      <c r="L21" s="31"/>
      <c r="M21" s="31"/>
      <c r="N21" s="31"/>
      <c r="O21" s="31"/>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row>
    <row r="22" spans="1:56" s="242" customFormat="1" x14ac:dyDescent="0.25">
      <c r="A22" s="386"/>
      <c r="B22" s="386" t="s">
        <v>29</v>
      </c>
      <c r="C22" s="102"/>
      <c r="D22" s="273"/>
      <c r="E22" s="238"/>
      <c r="F22" s="379"/>
      <c r="G22" s="238"/>
      <c r="H22" s="238"/>
      <c r="I22" s="238"/>
      <c r="J22" s="238"/>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row>
    <row r="23" spans="1:56" s="203" customFormat="1" x14ac:dyDescent="0.25">
      <c r="A23" s="209" t="s">
        <v>318</v>
      </c>
      <c r="B23" s="339" t="s">
        <v>441</v>
      </c>
      <c r="C23" s="112"/>
      <c r="D23" s="201" t="s">
        <v>412</v>
      </c>
      <c r="E23" s="116"/>
      <c r="F23" s="119"/>
      <c r="G23" s="116"/>
      <c r="H23" s="202" t="str">
        <f t="shared" ref="H23:H27" si="2">IF($C23="oui, totalement",1,IF($C23="non",0,IF($C23="oui, partiellement",0.3,IF($C23="pas systématiquement",0.3,IF($C23="oui",1,"NA")))))</f>
        <v>NA</v>
      </c>
      <c r="I23" s="116"/>
      <c r="J23" s="116">
        <v>1</v>
      </c>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row>
    <row r="24" spans="1:56" s="203" customFormat="1" ht="30" x14ac:dyDescent="0.25">
      <c r="A24" s="209" t="s">
        <v>319</v>
      </c>
      <c r="B24" s="119" t="s">
        <v>442</v>
      </c>
      <c r="C24" s="112"/>
      <c r="D24" s="209"/>
      <c r="E24" s="116"/>
      <c r="F24" s="119" t="s">
        <v>396</v>
      </c>
      <c r="G24" s="116"/>
      <c r="H24" s="202" t="str">
        <f t="shared" si="2"/>
        <v>NA</v>
      </c>
      <c r="I24" s="116"/>
      <c r="J24" s="116">
        <v>1</v>
      </c>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row>
    <row r="25" spans="1:56" s="203" customFormat="1" x14ac:dyDescent="0.25">
      <c r="A25" s="209" t="s">
        <v>320</v>
      </c>
      <c r="B25" s="119" t="s">
        <v>443</v>
      </c>
      <c r="C25" s="112"/>
      <c r="D25" s="209"/>
      <c r="E25" s="116"/>
      <c r="F25" s="119"/>
      <c r="G25" s="116"/>
      <c r="H25" s="202" t="str">
        <f t="shared" si="2"/>
        <v>NA</v>
      </c>
      <c r="I25" s="116"/>
      <c r="J25" s="116">
        <v>1</v>
      </c>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row>
    <row r="26" spans="1:56" s="203" customFormat="1" ht="30" x14ac:dyDescent="0.25">
      <c r="A26" s="209" t="s">
        <v>321</v>
      </c>
      <c r="B26" s="119" t="s">
        <v>444</v>
      </c>
      <c r="C26" s="112"/>
      <c r="D26" s="201"/>
      <c r="E26" s="116"/>
      <c r="F26" s="119"/>
      <c r="G26" s="116"/>
      <c r="H26" s="202" t="str">
        <f t="shared" si="2"/>
        <v>NA</v>
      </c>
      <c r="I26" s="116"/>
      <c r="J26" s="116">
        <v>1</v>
      </c>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row>
    <row r="27" spans="1:56" s="203" customFormat="1" x14ac:dyDescent="0.25">
      <c r="A27" s="209" t="s">
        <v>322</v>
      </c>
      <c r="B27" s="119" t="s">
        <v>445</v>
      </c>
      <c r="C27" s="112"/>
      <c r="D27" s="201" t="s">
        <v>0</v>
      </c>
      <c r="E27" s="116"/>
      <c r="F27" s="119"/>
      <c r="G27" s="116"/>
      <c r="H27" s="202" t="str">
        <f t="shared" si="2"/>
        <v>NA</v>
      </c>
      <c r="I27" s="116"/>
      <c r="J27" s="116">
        <v>1</v>
      </c>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row>
    <row r="28" spans="1:56" s="203" customFormat="1" x14ac:dyDescent="0.25">
      <c r="A28" s="209"/>
      <c r="B28" s="339"/>
      <c r="C28" s="112"/>
      <c r="D28" s="201"/>
      <c r="E28" s="116"/>
      <c r="F28" s="119"/>
      <c r="G28" s="116"/>
      <c r="H28" s="116"/>
      <c r="I28" s="116"/>
      <c r="J28" s="116"/>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row>
    <row r="29" spans="1:56" s="242" customFormat="1" x14ac:dyDescent="0.25">
      <c r="A29" s="386"/>
      <c r="B29" s="386" t="s">
        <v>30</v>
      </c>
      <c r="C29" s="102"/>
      <c r="D29" s="214"/>
      <c r="E29" s="238"/>
      <c r="F29" s="379"/>
      <c r="G29" s="238"/>
      <c r="H29" s="238"/>
      <c r="I29" s="238"/>
      <c r="J29" s="238"/>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row>
    <row r="30" spans="1:56" s="203" customFormat="1" x14ac:dyDescent="0.25">
      <c r="A30" s="209" t="s">
        <v>323</v>
      </c>
      <c r="B30" s="119" t="s">
        <v>446</v>
      </c>
      <c r="C30" s="112"/>
      <c r="D30" s="201" t="s">
        <v>0</v>
      </c>
      <c r="E30" s="116"/>
      <c r="F30" s="119"/>
      <c r="G30" s="116"/>
      <c r="H30" s="202" t="str">
        <f t="shared" ref="H30:H31" si="3">IF($C30="oui, totalement",1,IF($C30="non",0,IF($C30="oui, partiellement",0.3,IF($C30="pas systématiquement",0.3,IF($C30="oui",1,"NA")))))</f>
        <v>NA</v>
      </c>
      <c r="I30" s="116"/>
      <c r="J30" s="116">
        <v>1</v>
      </c>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row>
    <row r="31" spans="1:56" s="203" customFormat="1" ht="30" x14ac:dyDescent="0.25">
      <c r="A31" s="209" t="s">
        <v>324</v>
      </c>
      <c r="B31" s="119" t="s">
        <v>447</v>
      </c>
      <c r="C31" s="112"/>
      <c r="D31" s="201"/>
      <c r="E31" s="116"/>
      <c r="F31" s="119"/>
      <c r="G31" s="116"/>
      <c r="H31" s="202" t="str">
        <f t="shared" si="3"/>
        <v>NA</v>
      </c>
      <c r="I31" s="116"/>
      <c r="J31" s="116">
        <v>1</v>
      </c>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row>
    <row r="32" spans="1:56" s="203" customFormat="1" x14ac:dyDescent="0.25">
      <c r="A32" s="209"/>
      <c r="B32" s="119"/>
      <c r="C32" s="112"/>
      <c r="D32" s="201"/>
      <c r="E32" s="116"/>
      <c r="F32" s="119"/>
      <c r="G32" s="116"/>
      <c r="H32" s="116"/>
      <c r="I32" s="116"/>
      <c r="J32" s="116"/>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row>
    <row r="33" spans="1:56" s="295" customFormat="1" ht="18.75" x14ac:dyDescent="0.25">
      <c r="A33" s="96"/>
      <c r="B33" s="320" t="s">
        <v>119</v>
      </c>
      <c r="C33" s="190"/>
      <c r="D33" s="96"/>
      <c r="E33" s="96"/>
      <c r="F33" s="96"/>
      <c r="G33" s="238"/>
      <c r="H33" s="298"/>
      <c r="I33" s="299" t="e">
        <f>SUM($H23:$H32)/SUMIF($H23:$H32,"&lt;&gt;NA",$J23:$J32)</f>
        <v>#DIV/0!</v>
      </c>
      <c r="J33" s="212">
        <f>SUM(J23:J31)</f>
        <v>7</v>
      </c>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row>
    <row r="34" spans="1:56" s="208" customFormat="1" x14ac:dyDescent="0.25">
      <c r="A34" s="209" t="s">
        <v>325</v>
      </c>
      <c r="B34" s="119" t="s">
        <v>448</v>
      </c>
      <c r="C34" s="112"/>
      <c r="D34" s="201" t="s">
        <v>10</v>
      </c>
      <c r="E34" s="116"/>
      <c r="F34" s="119"/>
      <c r="G34" s="116"/>
      <c r="H34" s="202" t="str">
        <f t="shared" ref="H34:H35" si="4">IF($C34="oui, totalement",1,IF($C34="non",0,IF($C34="oui, partiellement",0.3,IF($C34="pas systématiquement",0.3,IF($C34="oui",1,"NA")))))</f>
        <v>NA</v>
      </c>
      <c r="I34" s="116"/>
      <c r="J34" s="116">
        <v>1</v>
      </c>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row>
    <row r="35" spans="1:56" s="203" customFormat="1" ht="46.5" customHeight="1" x14ac:dyDescent="0.25">
      <c r="A35" s="209" t="s">
        <v>326</v>
      </c>
      <c r="B35" s="119" t="s">
        <v>449</v>
      </c>
      <c r="C35" s="112"/>
      <c r="D35" s="201"/>
      <c r="E35" s="116"/>
      <c r="F35" s="119" t="s">
        <v>450</v>
      </c>
      <c r="G35" s="116"/>
      <c r="H35" s="202" t="str">
        <f t="shared" si="4"/>
        <v>NA</v>
      </c>
      <c r="I35" s="116"/>
      <c r="J35" s="116">
        <v>1</v>
      </c>
      <c r="K35" s="31"/>
      <c r="L35" s="31"/>
      <c r="M35" s="31"/>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row>
    <row r="36" spans="1:56" x14ac:dyDescent="0.25">
      <c r="A36" s="209"/>
      <c r="B36" s="339"/>
      <c r="C36" s="112"/>
      <c r="D36" s="209"/>
      <c r="E36" s="116"/>
      <c r="F36" s="119"/>
      <c r="G36" s="116"/>
      <c r="H36" s="263"/>
      <c r="I36" s="299" t="e">
        <f>SUM($H34:$H35)/SUMIF($H34:$H35,"&lt;&gt;NA",$J34:$J35)</f>
        <v>#DIV/0!</v>
      </c>
      <c r="J36" s="212">
        <f xml:space="preserve"> SUM(J34:J35)</f>
        <v>2</v>
      </c>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row>
    <row r="37" spans="1:56" s="295" customFormat="1" ht="18.75" x14ac:dyDescent="0.25">
      <c r="A37" s="96"/>
      <c r="B37" s="320" t="s">
        <v>142</v>
      </c>
      <c r="C37" s="190"/>
      <c r="D37" s="96"/>
      <c r="E37" s="96"/>
      <c r="F37" s="96"/>
      <c r="G37" s="238"/>
      <c r="H37" s="238"/>
      <c r="I37" s="238"/>
      <c r="J37" s="238"/>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row>
    <row r="38" spans="1:56" s="208" customFormat="1" ht="30" x14ac:dyDescent="0.25">
      <c r="A38" s="209" t="s">
        <v>327</v>
      </c>
      <c r="B38" s="119" t="s">
        <v>451</v>
      </c>
      <c r="C38" s="112"/>
      <c r="D38" s="201" t="s">
        <v>1</v>
      </c>
      <c r="E38" s="116" t="s">
        <v>53</v>
      </c>
      <c r="F38" s="119"/>
      <c r="G38" s="116"/>
      <c r="H38" s="202" t="str">
        <f>IF($C38="oui, totalement",1,IF($C38="non",0,IF($C38="oui, partiellement",0.3,IF($C38="pas systématiquement",0.3,IF($C38="oui",1,"NA")))))</f>
        <v>NA</v>
      </c>
      <c r="I38" s="116"/>
      <c r="J38" s="193">
        <v>1</v>
      </c>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row>
    <row r="39" spans="1:56" s="203" customFormat="1" ht="30" x14ac:dyDescent="0.25">
      <c r="A39" s="209" t="s">
        <v>328</v>
      </c>
      <c r="B39" s="119" t="s">
        <v>452</v>
      </c>
      <c r="C39" s="112"/>
      <c r="D39" s="201" t="s">
        <v>0</v>
      </c>
      <c r="E39" s="116"/>
      <c r="F39" s="358"/>
      <c r="G39" s="116"/>
      <c r="H39" s="202" t="str">
        <f>IF($C39="oui, totalement",1,IF($C39="non",0,IF($C39="oui, partiellement",0.3,IF($C39="pas systématiquement",0.3,IF($C39="oui",1,"NA")))))</f>
        <v>NA</v>
      </c>
      <c r="I39" s="116"/>
      <c r="J39" s="193">
        <v>1</v>
      </c>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row>
    <row r="40" spans="1:56" s="203" customFormat="1" ht="38.1" customHeight="1" x14ac:dyDescent="0.25">
      <c r="A40" s="209" t="s">
        <v>329</v>
      </c>
      <c r="B40" s="338" t="s">
        <v>453</v>
      </c>
      <c r="C40" s="112"/>
      <c r="D40" s="201"/>
      <c r="E40" s="116"/>
      <c r="F40" s="358"/>
      <c r="G40" s="116"/>
      <c r="H40" s="202" t="str">
        <f>IF($C40="oui, totalement",1,IF($C40="non",0,IF($C40="oui, partiellement",0,IF($C40="pas systématiquement",0.3,IF($C40="oui",1,"NA")))))</f>
        <v>NA</v>
      </c>
      <c r="I40" s="116"/>
      <c r="J40" s="193">
        <v>1</v>
      </c>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row>
    <row r="41" spans="1:56" s="296" customFormat="1" x14ac:dyDescent="0.25">
      <c r="A41" s="386"/>
      <c r="B41" s="386" t="s">
        <v>171</v>
      </c>
      <c r="C41" s="102"/>
      <c r="D41" s="101"/>
      <c r="E41" s="101"/>
      <c r="F41" s="386"/>
      <c r="G41" s="238"/>
      <c r="H41" s="238"/>
      <c r="I41" s="238"/>
      <c r="J41" s="238"/>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row>
    <row r="42" spans="1:56" s="206" customFormat="1" x14ac:dyDescent="0.25">
      <c r="A42" s="204" t="s">
        <v>330</v>
      </c>
      <c r="B42" s="174" t="s">
        <v>172</v>
      </c>
      <c r="C42" s="112"/>
      <c r="D42" s="201"/>
      <c r="E42" s="193"/>
      <c r="F42" s="147"/>
      <c r="G42" s="193"/>
      <c r="H42" s="202" t="str">
        <f>IF($C42="oui, totalement",1,IF($C42="non",0,IF($C42="oui, partiellement",0.3,IF($C42="pas systématiquement",0.3,IF($C42="oui",1,"NA")))))</f>
        <v>NA</v>
      </c>
      <c r="I42" s="193"/>
      <c r="J42" s="193">
        <v>1</v>
      </c>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c r="AM42" s="205"/>
      <c r="AN42" s="205"/>
      <c r="AO42" s="205"/>
      <c r="AP42" s="205"/>
      <c r="AQ42" s="205"/>
      <c r="AR42" s="205"/>
      <c r="AS42" s="205"/>
      <c r="AT42" s="205"/>
      <c r="AU42" s="205"/>
      <c r="AV42" s="205"/>
      <c r="AW42" s="205"/>
      <c r="AX42" s="205"/>
    </row>
    <row r="43" spans="1:56" s="203" customFormat="1" x14ac:dyDescent="0.25">
      <c r="A43" s="204" t="s">
        <v>331</v>
      </c>
      <c r="B43" s="338" t="s">
        <v>173</v>
      </c>
      <c r="C43" s="112"/>
      <c r="D43" s="201" t="s">
        <v>10</v>
      </c>
      <c r="E43" s="116"/>
      <c r="F43" s="119"/>
      <c r="G43" s="116"/>
      <c r="H43" s="202" t="str">
        <f t="shared" ref="H43" si="5">IF($C43="oui, totalement",1,IF($C43="non",0,IF($C43="oui, partiellement",0.3,IF($C43="pas systématiquement",0.3,IF($C43="oui",1,"NA")))))</f>
        <v>NA</v>
      </c>
      <c r="I43" s="116"/>
      <c r="J43" s="193">
        <v>1</v>
      </c>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31"/>
      <c r="AU43" s="31"/>
      <c r="AV43" s="31"/>
      <c r="AW43" s="31"/>
      <c r="AX43" s="31"/>
      <c r="AY43" s="31"/>
      <c r="AZ43" s="31"/>
      <c r="BA43" s="31"/>
      <c r="BB43" s="31"/>
      <c r="BC43" s="31"/>
      <c r="BD43" s="31"/>
    </row>
    <row r="44" spans="1:56" s="203" customFormat="1" x14ac:dyDescent="0.25">
      <c r="A44" s="209"/>
      <c r="B44" s="119"/>
      <c r="C44" s="112"/>
      <c r="D44" s="201"/>
      <c r="E44" s="116"/>
      <c r="F44" s="119"/>
      <c r="G44" s="116"/>
      <c r="H44" s="263"/>
      <c r="I44" s="299" t="e">
        <f>SUM($H38:$H43)/SUMIF($H38:$H43,"&lt;&gt;NA",$J38:$J43)</f>
        <v>#DIV/0!</v>
      </c>
      <c r="J44" s="212">
        <f>SUM(J38:J43)</f>
        <v>5</v>
      </c>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row>
    <row r="45" spans="1:56" s="295" customFormat="1" ht="18.75" x14ac:dyDescent="0.25">
      <c r="A45" s="96"/>
      <c r="B45" s="320" t="s">
        <v>143</v>
      </c>
      <c r="C45" s="190"/>
      <c r="D45" s="96"/>
      <c r="E45" s="96"/>
      <c r="F45" s="96"/>
      <c r="G45" s="238"/>
      <c r="H45" s="238"/>
      <c r="I45" s="238"/>
      <c r="J45" s="238"/>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31"/>
      <c r="AU45" s="31"/>
      <c r="AV45" s="31"/>
      <c r="AW45" s="31"/>
      <c r="AX45" s="31"/>
      <c r="AY45" s="31"/>
      <c r="AZ45" s="31"/>
      <c r="BA45" s="31"/>
      <c r="BB45" s="31"/>
      <c r="BC45" s="31"/>
      <c r="BD45" s="31"/>
    </row>
    <row r="46" spans="1:56" s="242" customFormat="1" x14ac:dyDescent="0.25">
      <c r="A46" s="386"/>
      <c r="B46" s="386" t="s">
        <v>31</v>
      </c>
      <c r="C46" s="102"/>
      <c r="D46" s="273"/>
      <c r="E46" s="238"/>
      <c r="F46" s="379"/>
      <c r="G46" s="238"/>
      <c r="H46" s="238"/>
      <c r="I46" s="238"/>
      <c r="J46" s="238"/>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row>
    <row r="47" spans="1:56" s="203" customFormat="1" ht="30" x14ac:dyDescent="0.25">
      <c r="A47" s="209" t="s">
        <v>332</v>
      </c>
      <c r="B47" s="119" t="s">
        <v>454</v>
      </c>
      <c r="C47" s="112"/>
      <c r="D47" s="201" t="s">
        <v>0</v>
      </c>
      <c r="E47" s="116"/>
      <c r="F47" s="119"/>
      <c r="G47" s="116"/>
      <c r="H47" s="202" t="str">
        <f t="shared" ref="H47:H49" si="6">IF($C47="oui, totalement",1,IF($C47="non",0,IF($C47="oui, partiellement",0.3,IF($C47="pas systématiquement",0.3,IF($C47="oui",1,"NA")))))</f>
        <v>NA</v>
      </c>
      <c r="I47" s="116"/>
      <c r="J47" s="116">
        <v>1</v>
      </c>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31"/>
      <c r="AU47" s="31"/>
      <c r="AV47" s="31"/>
      <c r="AW47" s="31"/>
      <c r="AX47" s="31"/>
      <c r="AY47" s="31"/>
      <c r="AZ47" s="31"/>
      <c r="BA47" s="31"/>
      <c r="BB47" s="31"/>
      <c r="BC47" s="31"/>
      <c r="BD47" s="31"/>
    </row>
    <row r="48" spans="1:56" s="203" customFormat="1" x14ac:dyDescent="0.25">
      <c r="A48" s="209" t="s">
        <v>333</v>
      </c>
      <c r="B48" s="119" t="s">
        <v>455</v>
      </c>
      <c r="C48" s="112"/>
      <c r="D48" s="201" t="s">
        <v>0</v>
      </c>
      <c r="E48" s="116"/>
      <c r="F48" s="119"/>
      <c r="G48" s="116" t="s">
        <v>133</v>
      </c>
      <c r="H48" s="202" t="str">
        <f t="shared" si="6"/>
        <v>NA</v>
      </c>
      <c r="I48" s="116"/>
      <c r="J48" s="116">
        <v>1</v>
      </c>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row>
    <row r="49" spans="1:56" s="203" customFormat="1" ht="30" x14ac:dyDescent="0.25">
      <c r="A49" s="209" t="s">
        <v>334</v>
      </c>
      <c r="B49" s="119" t="s">
        <v>456</v>
      </c>
      <c r="C49" s="112"/>
      <c r="D49" s="201" t="s">
        <v>0</v>
      </c>
      <c r="E49" s="116"/>
      <c r="F49" s="119"/>
      <c r="G49" s="116" t="s">
        <v>133</v>
      </c>
      <c r="H49" s="202" t="str">
        <f t="shared" si="6"/>
        <v>NA</v>
      </c>
      <c r="I49" s="116"/>
      <c r="J49" s="116">
        <v>1</v>
      </c>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row>
    <row r="50" spans="1:56" s="203" customFormat="1" x14ac:dyDescent="0.25">
      <c r="A50" s="209"/>
      <c r="B50" s="119"/>
      <c r="C50" s="112"/>
      <c r="D50" s="201"/>
      <c r="E50" s="116"/>
      <c r="F50" s="119"/>
      <c r="G50" s="116"/>
      <c r="H50" s="116"/>
      <c r="I50" s="116"/>
      <c r="J50" s="116"/>
      <c r="K50" s="31"/>
      <c r="L50" s="31"/>
      <c r="M50" s="31"/>
      <c r="N50" s="31"/>
      <c r="O50" s="31"/>
      <c r="P50" s="31"/>
      <c r="Q50" s="3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31"/>
      <c r="AU50" s="31"/>
      <c r="AV50" s="31"/>
      <c r="AW50" s="31"/>
      <c r="AX50" s="31"/>
      <c r="AY50" s="31"/>
      <c r="AZ50" s="31"/>
      <c r="BA50" s="31"/>
      <c r="BB50" s="31"/>
      <c r="BC50" s="31"/>
      <c r="BD50" s="31"/>
    </row>
    <row r="51" spans="1:56" s="242" customFormat="1" x14ac:dyDescent="0.25">
      <c r="A51" s="379"/>
      <c r="B51" s="379" t="s">
        <v>33</v>
      </c>
      <c r="C51" s="107"/>
      <c r="D51" s="214"/>
      <c r="E51" s="238"/>
      <c r="F51" s="379"/>
      <c r="G51" s="238"/>
      <c r="H51" s="238"/>
      <c r="I51" s="238"/>
      <c r="J51" s="238"/>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31"/>
      <c r="BC51" s="31"/>
      <c r="BD51" s="31"/>
    </row>
    <row r="52" spans="1:56" s="31" customFormat="1" ht="15" customHeight="1" x14ac:dyDescent="0.25">
      <c r="A52" s="209" t="s">
        <v>335</v>
      </c>
      <c r="B52" s="119" t="s">
        <v>457</v>
      </c>
      <c r="C52" s="112"/>
      <c r="D52" s="201" t="s">
        <v>10</v>
      </c>
      <c r="E52" s="116"/>
      <c r="F52" s="119"/>
      <c r="G52" s="116"/>
      <c r="H52" s="202" t="str">
        <f t="shared" ref="H52:H53" si="7">IF($C52="oui, totalement",1,IF($C52="non",0,IF($C52="oui, partiellement",0.3,IF($C52="pas systématiquement",0.3,IF($C52="oui",1,"NA")))))</f>
        <v>NA</v>
      </c>
      <c r="I52" s="116"/>
      <c r="J52" s="116">
        <v>1</v>
      </c>
    </row>
    <row r="53" spans="1:56" s="31" customFormat="1" ht="15" customHeight="1" x14ac:dyDescent="0.25">
      <c r="A53" s="209" t="s">
        <v>336</v>
      </c>
      <c r="B53" s="119" t="s">
        <v>458</v>
      </c>
      <c r="C53" s="112"/>
      <c r="D53" s="201" t="s">
        <v>10</v>
      </c>
      <c r="E53" s="116"/>
      <c r="F53" s="119"/>
      <c r="G53" s="116" t="s">
        <v>133</v>
      </c>
      <c r="H53" s="202" t="str">
        <f t="shared" si="7"/>
        <v>NA</v>
      </c>
      <c r="I53" s="116"/>
      <c r="J53" s="116">
        <v>1</v>
      </c>
    </row>
    <row r="54" spans="1:56" s="213" customFormat="1" ht="15.75" thickBot="1" x14ac:dyDescent="0.3">
      <c r="A54" s="370"/>
      <c r="B54" s="387"/>
      <c r="C54" s="31"/>
      <c r="D54" s="289"/>
      <c r="F54" s="388"/>
      <c r="H54" s="300"/>
      <c r="I54" s="301" t="e">
        <f>SUM($H47:$H53)/SUMIF($H47:$H53,"&lt;&gt;NA",$J47:$J53)</f>
        <v>#DIV/0!</v>
      </c>
      <c r="J54" s="225">
        <f>SUM(J47:J53)</f>
        <v>5</v>
      </c>
    </row>
    <row r="55" spans="1:56" ht="15.75" thickBot="1" x14ac:dyDescent="0.3">
      <c r="A55" s="370"/>
      <c r="B55" s="341"/>
      <c r="C55" s="31"/>
      <c r="D55" s="289"/>
      <c r="F55" s="388"/>
    </row>
    <row r="56" spans="1:56" ht="39" customHeight="1" thickBot="1" x14ac:dyDescent="0.3">
      <c r="A56" s="370"/>
      <c r="B56" s="341"/>
      <c r="C56" s="31"/>
      <c r="D56" s="289"/>
      <c r="F56" s="388"/>
      <c r="G56" s="226"/>
      <c r="H56" s="227"/>
      <c r="I56" s="228" t="s">
        <v>410</v>
      </c>
      <c r="J56" s="229" t="s">
        <v>407</v>
      </c>
    </row>
    <row r="57" spans="1:56" ht="15.75" thickBot="1" x14ac:dyDescent="0.3">
      <c r="A57" s="370"/>
      <c r="B57" s="341"/>
      <c r="C57" s="31"/>
      <c r="D57" s="289"/>
      <c r="F57" s="388"/>
      <c r="G57" s="256" t="s">
        <v>101</v>
      </c>
      <c r="H57" s="302"/>
      <c r="I57" s="303" t="e">
        <f>(I44+I36+I54+I33+I21)/5</f>
        <v>#DIV/0!</v>
      </c>
      <c r="J57" s="259">
        <f>SUM(J21+J33+J36+J44+J54)</f>
        <v>34</v>
      </c>
    </row>
    <row r="58" spans="1:56" x14ac:dyDescent="0.25">
      <c r="A58" s="370"/>
      <c r="B58" s="341"/>
      <c r="C58" s="31"/>
      <c r="D58" s="289"/>
      <c r="F58" s="388"/>
    </row>
    <row r="59" spans="1:56" x14ac:dyDescent="0.25">
      <c r="B59" s="341"/>
      <c r="C59" s="31"/>
      <c r="D59" s="289"/>
      <c r="F59" s="388"/>
    </row>
    <row r="60" spans="1:56" x14ac:dyDescent="0.25">
      <c r="B60" s="341"/>
      <c r="C60" s="31"/>
      <c r="D60" s="289"/>
      <c r="F60" s="388"/>
    </row>
    <row r="61" spans="1:56" x14ac:dyDescent="0.25">
      <c r="B61" s="341"/>
      <c r="C61" s="31"/>
      <c r="D61" s="289"/>
      <c r="F61" s="388"/>
    </row>
    <row r="62" spans="1:56" x14ac:dyDescent="0.25">
      <c r="B62" s="341"/>
      <c r="C62" s="31"/>
      <c r="D62" s="289"/>
      <c r="F62" s="388"/>
    </row>
    <row r="63" spans="1:56" x14ac:dyDescent="0.25">
      <c r="B63" s="341"/>
      <c r="C63" s="31"/>
      <c r="D63" s="289"/>
      <c r="F63" s="388"/>
    </row>
    <row r="64" spans="1:56" x14ac:dyDescent="0.25">
      <c r="B64" s="341"/>
      <c r="C64" s="31"/>
      <c r="D64" s="289"/>
      <c r="F64" s="388"/>
    </row>
    <row r="65" spans="2:6" x14ac:dyDescent="0.25">
      <c r="B65" s="341"/>
      <c r="C65" s="31"/>
      <c r="D65" s="289"/>
      <c r="F65" s="388"/>
    </row>
    <row r="66" spans="2:6" x14ac:dyDescent="0.25">
      <c r="B66" s="341"/>
      <c r="C66" s="31"/>
      <c r="D66" s="289"/>
      <c r="F66" s="388"/>
    </row>
    <row r="67" spans="2:6" x14ac:dyDescent="0.25">
      <c r="B67" s="341"/>
      <c r="C67" s="31"/>
      <c r="D67" s="289"/>
      <c r="F67" s="388"/>
    </row>
    <row r="68" spans="2:6" x14ac:dyDescent="0.25">
      <c r="B68" s="341"/>
      <c r="C68" s="31"/>
      <c r="D68" s="289"/>
      <c r="F68" s="388"/>
    </row>
    <row r="69" spans="2:6" x14ac:dyDescent="0.25">
      <c r="B69" s="341"/>
      <c r="C69" s="31"/>
      <c r="D69" s="289"/>
      <c r="F69" s="388"/>
    </row>
    <row r="70" spans="2:6" x14ac:dyDescent="0.25">
      <c r="B70" s="341"/>
      <c r="C70" s="31"/>
      <c r="D70" s="289"/>
      <c r="F70" s="388"/>
    </row>
    <row r="71" spans="2:6" x14ac:dyDescent="0.25">
      <c r="B71" s="341"/>
      <c r="C71" s="31"/>
      <c r="D71" s="289"/>
      <c r="F71" s="388"/>
    </row>
    <row r="72" spans="2:6" x14ac:dyDescent="0.25">
      <c r="B72" s="341"/>
      <c r="C72" s="31"/>
      <c r="D72" s="289"/>
      <c r="F72" s="388"/>
    </row>
    <row r="73" spans="2:6" x14ac:dyDescent="0.25">
      <c r="B73" s="341"/>
      <c r="C73" s="31"/>
      <c r="D73" s="289"/>
      <c r="F73" s="388"/>
    </row>
    <row r="74" spans="2:6" x14ac:dyDescent="0.25">
      <c r="B74" s="341"/>
      <c r="C74" s="31"/>
      <c r="D74" s="289"/>
      <c r="F74" s="388"/>
    </row>
    <row r="75" spans="2:6" x14ac:dyDescent="0.25">
      <c r="B75" s="341"/>
      <c r="C75" s="31"/>
      <c r="D75" s="289"/>
      <c r="F75" s="388"/>
    </row>
    <row r="76" spans="2:6" x14ac:dyDescent="0.25">
      <c r="B76" s="341"/>
      <c r="C76" s="31"/>
      <c r="D76" s="289"/>
      <c r="F76" s="388"/>
    </row>
    <row r="77" spans="2:6" x14ac:dyDescent="0.25">
      <c r="B77" s="341"/>
      <c r="C77" s="31"/>
      <c r="D77" s="289"/>
      <c r="F77" s="388"/>
    </row>
    <row r="78" spans="2:6" x14ac:dyDescent="0.25">
      <c r="B78" s="341"/>
      <c r="C78" s="31"/>
      <c r="D78" s="289"/>
      <c r="F78" s="388"/>
    </row>
    <row r="79" spans="2:6" x14ac:dyDescent="0.25">
      <c r="B79" s="341"/>
      <c r="C79" s="31"/>
      <c r="D79" s="289"/>
      <c r="F79" s="388"/>
    </row>
    <row r="80" spans="2:6" x14ac:dyDescent="0.25">
      <c r="B80" s="341"/>
      <c r="C80" s="31"/>
      <c r="D80" s="289"/>
      <c r="F80" s="388"/>
    </row>
    <row r="81" spans="2:6" x14ac:dyDescent="0.25">
      <c r="B81" s="341"/>
      <c r="C81" s="31"/>
      <c r="D81" s="289"/>
      <c r="F81" s="388"/>
    </row>
    <row r="82" spans="2:6" x14ac:dyDescent="0.25">
      <c r="B82" s="341"/>
      <c r="C82" s="31"/>
      <c r="D82" s="289"/>
      <c r="F82" s="388"/>
    </row>
    <row r="83" spans="2:6" x14ac:dyDescent="0.25">
      <c r="B83" s="341"/>
      <c r="C83" s="31"/>
      <c r="D83" s="289"/>
      <c r="F83" s="388"/>
    </row>
    <row r="84" spans="2:6" x14ac:dyDescent="0.25">
      <c r="B84" s="341"/>
      <c r="C84" s="31"/>
      <c r="D84" s="289"/>
      <c r="F84" s="388"/>
    </row>
    <row r="85" spans="2:6" x14ac:dyDescent="0.25">
      <c r="B85" s="341"/>
      <c r="C85" s="31"/>
      <c r="D85" s="289"/>
      <c r="F85" s="388"/>
    </row>
    <row r="86" spans="2:6" x14ac:dyDescent="0.25">
      <c r="B86" s="341"/>
      <c r="C86" s="31"/>
      <c r="D86" s="289"/>
      <c r="F86" s="388"/>
    </row>
    <row r="87" spans="2:6" x14ac:dyDescent="0.25">
      <c r="B87" s="341"/>
      <c r="C87" s="31"/>
      <c r="D87" s="289"/>
      <c r="F87" s="388"/>
    </row>
    <row r="88" spans="2:6" x14ac:dyDescent="0.25">
      <c r="B88" s="341"/>
      <c r="C88" s="31"/>
      <c r="D88" s="289"/>
      <c r="F88" s="388"/>
    </row>
    <row r="89" spans="2:6" x14ac:dyDescent="0.25">
      <c r="B89" s="341"/>
      <c r="C89" s="31"/>
      <c r="D89" s="289"/>
      <c r="F89" s="388"/>
    </row>
    <row r="90" spans="2:6" x14ac:dyDescent="0.25">
      <c r="B90" s="341"/>
      <c r="C90" s="31"/>
      <c r="D90" s="289"/>
      <c r="F90" s="388"/>
    </row>
    <row r="91" spans="2:6" x14ac:dyDescent="0.25">
      <c r="B91" s="341"/>
      <c r="C91" s="31"/>
      <c r="D91" s="289"/>
      <c r="F91" s="388"/>
    </row>
    <row r="92" spans="2:6" x14ac:dyDescent="0.25">
      <c r="B92" s="341"/>
      <c r="C92" s="31"/>
      <c r="D92" s="289"/>
      <c r="F92" s="388"/>
    </row>
    <row r="93" spans="2:6" x14ac:dyDescent="0.25">
      <c r="B93" s="341"/>
      <c r="C93" s="31"/>
      <c r="D93" s="289"/>
      <c r="F93" s="388"/>
    </row>
    <row r="94" spans="2:6" x14ac:dyDescent="0.25">
      <c r="B94" s="341"/>
      <c r="C94" s="31"/>
      <c r="D94" s="289"/>
      <c r="F94" s="388"/>
    </row>
    <row r="95" spans="2:6" x14ac:dyDescent="0.25">
      <c r="B95" s="341"/>
      <c r="C95" s="31"/>
      <c r="D95" s="289"/>
      <c r="F95" s="388"/>
    </row>
    <row r="96" spans="2:6" x14ac:dyDescent="0.25">
      <c r="B96" s="341"/>
      <c r="C96" s="31"/>
      <c r="D96" s="289"/>
      <c r="F96" s="388"/>
    </row>
    <row r="97" spans="2:6" x14ac:dyDescent="0.25">
      <c r="B97" s="341"/>
      <c r="C97" s="31"/>
      <c r="D97" s="289"/>
      <c r="F97" s="388"/>
    </row>
    <row r="98" spans="2:6" x14ac:dyDescent="0.25">
      <c r="B98" s="341"/>
      <c r="C98" s="31"/>
      <c r="D98" s="289"/>
      <c r="F98" s="388"/>
    </row>
    <row r="99" spans="2:6" x14ac:dyDescent="0.25">
      <c r="B99" s="341"/>
      <c r="C99" s="31"/>
      <c r="D99" s="289"/>
      <c r="F99" s="388"/>
    </row>
    <row r="100" spans="2:6" x14ac:dyDescent="0.25">
      <c r="B100" s="341"/>
      <c r="C100" s="31"/>
      <c r="D100" s="289"/>
      <c r="F100" s="388"/>
    </row>
    <row r="101" spans="2:6" x14ac:dyDescent="0.25">
      <c r="B101" s="341"/>
      <c r="C101" s="31"/>
      <c r="D101" s="289"/>
      <c r="F101" s="388"/>
    </row>
    <row r="102" spans="2:6" x14ac:dyDescent="0.25">
      <c r="B102" s="341"/>
      <c r="C102" s="31"/>
      <c r="D102" s="289"/>
      <c r="F102" s="388"/>
    </row>
    <row r="103" spans="2:6" x14ac:dyDescent="0.25">
      <c r="B103" s="341"/>
      <c r="C103" s="31"/>
      <c r="D103" s="289"/>
      <c r="F103" s="388"/>
    </row>
    <row r="104" spans="2:6" x14ac:dyDescent="0.25">
      <c r="B104" s="341"/>
      <c r="C104" s="31"/>
      <c r="D104" s="289"/>
      <c r="F104" s="388"/>
    </row>
    <row r="105" spans="2:6" x14ac:dyDescent="0.25">
      <c r="B105" s="341"/>
      <c r="C105" s="31"/>
      <c r="D105" s="289"/>
      <c r="F105" s="388"/>
    </row>
    <row r="106" spans="2:6" x14ac:dyDescent="0.25">
      <c r="B106" s="341"/>
      <c r="C106" s="31"/>
      <c r="D106" s="289"/>
      <c r="F106" s="388"/>
    </row>
    <row r="107" spans="2:6" x14ac:dyDescent="0.25">
      <c r="B107" s="341"/>
      <c r="C107" s="31"/>
      <c r="D107" s="289"/>
      <c r="F107" s="388"/>
    </row>
    <row r="108" spans="2:6" x14ac:dyDescent="0.25">
      <c r="B108" s="341"/>
      <c r="C108" s="31"/>
      <c r="D108" s="289"/>
      <c r="F108" s="388"/>
    </row>
    <row r="109" spans="2:6" x14ac:dyDescent="0.25">
      <c r="B109" s="341"/>
      <c r="C109" s="31"/>
      <c r="D109" s="289"/>
      <c r="F109" s="388"/>
    </row>
    <row r="110" spans="2:6" x14ac:dyDescent="0.25">
      <c r="B110" s="341"/>
      <c r="C110" s="31"/>
      <c r="D110" s="289"/>
      <c r="F110" s="388"/>
    </row>
    <row r="111" spans="2:6" x14ac:dyDescent="0.25">
      <c r="B111" s="341"/>
      <c r="C111" s="31"/>
      <c r="D111" s="289"/>
      <c r="F111" s="388"/>
    </row>
    <row r="112" spans="2:6" x14ac:dyDescent="0.25">
      <c r="B112" s="341"/>
      <c r="C112" s="31"/>
      <c r="D112" s="289"/>
      <c r="F112" s="388"/>
    </row>
    <row r="113" spans="2:6" x14ac:dyDescent="0.25">
      <c r="B113" s="341"/>
      <c r="C113" s="31"/>
      <c r="D113" s="289"/>
      <c r="F113" s="388"/>
    </row>
    <row r="114" spans="2:6" x14ac:dyDescent="0.25">
      <c r="B114" s="341"/>
      <c r="C114" s="31"/>
      <c r="D114" s="289"/>
      <c r="F114" s="388"/>
    </row>
    <row r="115" spans="2:6" x14ac:dyDescent="0.25">
      <c r="B115" s="341"/>
      <c r="C115" s="31"/>
      <c r="D115" s="289"/>
      <c r="F115" s="388"/>
    </row>
    <row r="116" spans="2:6" x14ac:dyDescent="0.25">
      <c r="B116" s="341"/>
      <c r="C116" s="31"/>
      <c r="D116" s="289"/>
      <c r="F116" s="388"/>
    </row>
    <row r="117" spans="2:6" x14ac:dyDescent="0.25">
      <c r="B117" s="341"/>
      <c r="C117" s="31"/>
      <c r="D117" s="289"/>
      <c r="F117" s="388"/>
    </row>
    <row r="118" spans="2:6" x14ac:dyDescent="0.25">
      <c r="B118" s="341"/>
      <c r="C118" s="31"/>
      <c r="D118" s="289"/>
      <c r="F118" s="388"/>
    </row>
    <row r="119" spans="2:6" x14ac:dyDescent="0.25">
      <c r="B119" s="341"/>
      <c r="C119" s="31"/>
      <c r="D119" s="289"/>
      <c r="F119" s="388"/>
    </row>
    <row r="120" spans="2:6" x14ac:dyDescent="0.25">
      <c r="B120" s="341"/>
      <c r="C120" s="31"/>
      <c r="D120" s="289"/>
      <c r="F120" s="388"/>
    </row>
    <row r="121" spans="2:6" x14ac:dyDescent="0.25">
      <c r="B121" s="341"/>
      <c r="C121" s="31"/>
      <c r="D121" s="289"/>
      <c r="F121" s="388"/>
    </row>
    <row r="122" spans="2:6" x14ac:dyDescent="0.25">
      <c r="B122" s="341"/>
      <c r="C122" s="31"/>
      <c r="D122" s="289"/>
      <c r="F122" s="388"/>
    </row>
    <row r="123" spans="2:6" x14ac:dyDescent="0.25">
      <c r="B123" s="341"/>
      <c r="C123" s="31"/>
      <c r="D123" s="289"/>
      <c r="F123" s="388"/>
    </row>
    <row r="124" spans="2:6" x14ac:dyDescent="0.25">
      <c r="B124" s="341"/>
      <c r="C124" s="31"/>
      <c r="D124" s="289"/>
      <c r="F124" s="388"/>
    </row>
    <row r="125" spans="2:6" x14ac:dyDescent="0.25">
      <c r="B125" s="341"/>
      <c r="C125" s="31"/>
      <c r="D125" s="289"/>
      <c r="F125" s="388"/>
    </row>
    <row r="126" spans="2:6" x14ac:dyDescent="0.25">
      <c r="B126" s="341"/>
      <c r="C126" s="31"/>
      <c r="D126" s="289"/>
      <c r="F126" s="388"/>
    </row>
    <row r="127" spans="2:6" x14ac:dyDescent="0.25">
      <c r="B127" s="341"/>
      <c r="C127" s="31"/>
      <c r="D127" s="289"/>
      <c r="F127" s="388"/>
    </row>
    <row r="128" spans="2:6" x14ac:dyDescent="0.25">
      <c r="B128" s="341"/>
      <c r="C128" s="31"/>
      <c r="D128" s="289"/>
      <c r="F128" s="388"/>
    </row>
    <row r="129" spans="2:6" x14ac:dyDescent="0.25">
      <c r="B129" s="341"/>
      <c r="C129" s="31"/>
      <c r="D129" s="289"/>
      <c r="F129" s="388"/>
    </row>
    <row r="130" spans="2:6" x14ac:dyDescent="0.25">
      <c r="B130" s="341"/>
      <c r="C130" s="31"/>
      <c r="D130" s="289"/>
      <c r="F130" s="388"/>
    </row>
    <row r="131" spans="2:6" x14ac:dyDescent="0.25">
      <c r="B131" s="341"/>
      <c r="C131" s="31"/>
      <c r="D131" s="289"/>
      <c r="F131" s="388"/>
    </row>
    <row r="132" spans="2:6" x14ac:dyDescent="0.25">
      <c r="B132" s="341"/>
      <c r="C132" s="31"/>
      <c r="D132" s="289"/>
      <c r="F132" s="388"/>
    </row>
    <row r="133" spans="2:6" x14ac:dyDescent="0.25">
      <c r="B133" s="341"/>
      <c r="C133" s="31"/>
      <c r="D133" s="289"/>
      <c r="F133" s="388"/>
    </row>
    <row r="134" spans="2:6" x14ac:dyDescent="0.25">
      <c r="B134" s="341"/>
      <c r="C134" s="31"/>
      <c r="D134" s="289"/>
      <c r="F134" s="388"/>
    </row>
    <row r="135" spans="2:6" x14ac:dyDescent="0.25">
      <c r="B135" s="341"/>
      <c r="C135" s="31"/>
      <c r="D135" s="289"/>
      <c r="F135" s="388"/>
    </row>
    <row r="136" spans="2:6" x14ac:dyDescent="0.25">
      <c r="B136" s="341"/>
      <c r="C136" s="31"/>
      <c r="D136" s="289"/>
      <c r="F136" s="388"/>
    </row>
    <row r="137" spans="2:6" x14ac:dyDescent="0.25">
      <c r="B137" s="341"/>
      <c r="C137" s="31"/>
      <c r="D137" s="289"/>
      <c r="F137" s="388"/>
    </row>
    <row r="138" spans="2:6" x14ac:dyDescent="0.25">
      <c r="B138" s="341"/>
      <c r="C138" s="31"/>
      <c r="D138" s="289"/>
      <c r="F138" s="388"/>
    </row>
    <row r="139" spans="2:6" x14ac:dyDescent="0.25">
      <c r="B139" s="341"/>
      <c r="C139" s="31"/>
      <c r="D139" s="289"/>
      <c r="F139" s="388"/>
    </row>
    <row r="140" spans="2:6" x14ac:dyDescent="0.25">
      <c r="B140" s="341"/>
      <c r="C140" s="31"/>
      <c r="D140" s="289"/>
      <c r="F140" s="388"/>
    </row>
    <row r="141" spans="2:6" x14ac:dyDescent="0.25">
      <c r="B141" s="341"/>
      <c r="C141" s="31"/>
      <c r="D141" s="289"/>
      <c r="F141" s="388"/>
    </row>
    <row r="142" spans="2:6" x14ac:dyDescent="0.25">
      <c r="B142" s="341"/>
      <c r="C142" s="31"/>
      <c r="D142" s="289"/>
      <c r="F142" s="388"/>
    </row>
    <row r="143" spans="2:6" x14ac:dyDescent="0.25">
      <c r="B143" s="341"/>
      <c r="C143" s="31"/>
      <c r="D143" s="289"/>
      <c r="F143" s="388"/>
    </row>
    <row r="144" spans="2:6" x14ac:dyDescent="0.25">
      <c r="B144" s="341"/>
      <c r="C144" s="31"/>
      <c r="D144" s="289"/>
      <c r="F144" s="388"/>
    </row>
    <row r="145" spans="2:6" x14ac:dyDescent="0.25">
      <c r="B145" s="341"/>
      <c r="C145" s="31"/>
      <c r="D145" s="289"/>
      <c r="F145" s="388"/>
    </row>
    <row r="146" spans="2:6" x14ac:dyDescent="0.25">
      <c r="B146" s="341"/>
      <c r="C146" s="31"/>
      <c r="D146" s="289"/>
      <c r="F146" s="388"/>
    </row>
    <row r="147" spans="2:6" x14ac:dyDescent="0.25">
      <c r="B147" s="341"/>
      <c r="C147" s="31"/>
      <c r="D147" s="289"/>
      <c r="F147" s="388"/>
    </row>
    <row r="148" spans="2:6" x14ac:dyDescent="0.25">
      <c r="B148" s="341"/>
      <c r="C148" s="31"/>
      <c r="D148" s="289"/>
      <c r="F148" s="388"/>
    </row>
    <row r="149" spans="2:6" x14ac:dyDescent="0.25">
      <c r="B149" s="341"/>
      <c r="C149" s="31"/>
      <c r="D149" s="289"/>
      <c r="F149" s="388"/>
    </row>
    <row r="150" spans="2:6" x14ac:dyDescent="0.25">
      <c r="B150" s="341"/>
      <c r="C150" s="31"/>
      <c r="D150" s="289"/>
      <c r="F150" s="388"/>
    </row>
    <row r="151" spans="2:6" x14ac:dyDescent="0.25">
      <c r="B151" s="341"/>
      <c r="C151" s="31"/>
      <c r="D151" s="289"/>
      <c r="F151" s="388"/>
    </row>
    <row r="152" spans="2:6" x14ac:dyDescent="0.25">
      <c r="B152" s="341"/>
      <c r="C152" s="31"/>
      <c r="D152" s="289"/>
      <c r="F152" s="388"/>
    </row>
    <row r="153" spans="2:6" x14ac:dyDescent="0.25">
      <c r="B153" s="341"/>
      <c r="C153" s="31"/>
      <c r="D153" s="289"/>
      <c r="F153" s="388"/>
    </row>
    <row r="154" spans="2:6" x14ac:dyDescent="0.25">
      <c r="B154" s="341"/>
      <c r="C154" s="31"/>
      <c r="D154" s="289"/>
      <c r="F154" s="388"/>
    </row>
    <row r="155" spans="2:6" x14ac:dyDescent="0.25">
      <c r="B155" s="341"/>
      <c r="C155" s="31"/>
      <c r="D155" s="289"/>
      <c r="F155" s="388"/>
    </row>
    <row r="156" spans="2:6" x14ac:dyDescent="0.25">
      <c r="B156" s="341"/>
      <c r="C156" s="31"/>
      <c r="D156" s="289"/>
      <c r="F156" s="388"/>
    </row>
    <row r="157" spans="2:6" x14ac:dyDescent="0.25">
      <c r="B157" s="341"/>
      <c r="C157" s="31"/>
      <c r="D157" s="289"/>
      <c r="F157" s="388"/>
    </row>
    <row r="158" spans="2:6" x14ac:dyDescent="0.25">
      <c r="B158" s="341"/>
      <c r="C158" s="31"/>
      <c r="D158" s="289"/>
      <c r="F158" s="388"/>
    </row>
    <row r="159" spans="2:6" x14ac:dyDescent="0.25">
      <c r="B159" s="341"/>
      <c r="C159" s="31"/>
      <c r="D159" s="289"/>
      <c r="F159" s="388"/>
    </row>
    <row r="160" spans="2:6" x14ac:dyDescent="0.25">
      <c r="B160" s="341"/>
      <c r="C160" s="31"/>
      <c r="D160" s="289"/>
      <c r="F160" s="388"/>
    </row>
    <row r="161" spans="2:6" x14ac:dyDescent="0.25">
      <c r="B161" s="341"/>
      <c r="C161" s="31"/>
      <c r="D161" s="289"/>
      <c r="F161" s="388"/>
    </row>
    <row r="162" spans="2:6" x14ac:dyDescent="0.25">
      <c r="B162" s="341"/>
      <c r="C162" s="31"/>
      <c r="D162" s="289"/>
      <c r="F162" s="388"/>
    </row>
    <row r="163" spans="2:6" x14ac:dyDescent="0.25">
      <c r="B163" s="341"/>
      <c r="C163" s="31"/>
      <c r="D163" s="289"/>
      <c r="F163" s="388"/>
    </row>
    <row r="164" spans="2:6" x14ac:dyDescent="0.25">
      <c r="B164" s="341"/>
      <c r="C164" s="31"/>
      <c r="D164" s="289"/>
      <c r="F164" s="388"/>
    </row>
    <row r="165" spans="2:6" x14ac:dyDescent="0.25">
      <c r="B165" s="341"/>
      <c r="C165" s="31"/>
      <c r="D165" s="289"/>
      <c r="F165" s="388"/>
    </row>
    <row r="166" spans="2:6" x14ac:dyDescent="0.25">
      <c r="B166" s="341"/>
      <c r="C166" s="31"/>
      <c r="D166" s="289"/>
      <c r="F166" s="388"/>
    </row>
    <row r="167" spans="2:6" x14ac:dyDescent="0.25">
      <c r="B167" s="341"/>
      <c r="C167" s="31"/>
      <c r="D167" s="289"/>
      <c r="F167" s="388"/>
    </row>
    <row r="168" spans="2:6" x14ac:dyDescent="0.25">
      <c r="B168" s="341"/>
      <c r="C168" s="31"/>
      <c r="D168" s="289"/>
      <c r="F168" s="388"/>
    </row>
    <row r="169" spans="2:6" x14ac:dyDescent="0.25">
      <c r="B169" s="341"/>
      <c r="C169" s="31"/>
      <c r="D169" s="289"/>
      <c r="F169" s="388"/>
    </row>
    <row r="170" spans="2:6" x14ac:dyDescent="0.25">
      <c r="B170" s="341"/>
      <c r="C170" s="31"/>
      <c r="D170" s="289"/>
      <c r="F170" s="388"/>
    </row>
    <row r="171" spans="2:6" x14ac:dyDescent="0.25">
      <c r="B171" s="341"/>
      <c r="C171" s="31"/>
      <c r="D171" s="289"/>
      <c r="F171" s="388"/>
    </row>
    <row r="172" spans="2:6" x14ac:dyDescent="0.25">
      <c r="B172" s="341"/>
      <c r="C172" s="31"/>
      <c r="D172" s="289"/>
      <c r="F172" s="388"/>
    </row>
    <row r="173" spans="2:6" x14ac:dyDescent="0.25">
      <c r="B173" s="341"/>
      <c r="C173" s="31"/>
      <c r="D173" s="289"/>
      <c r="F173" s="388"/>
    </row>
    <row r="174" spans="2:6" x14ac:dyDescent="0.25">
      <c r="B174" s="341"/>
      <c r="C174" s="31"/>
      <c r="D174" s="289"/>
      <c r="F174" s="388"/>
    </row>
    <row r="175" spans="2:6" x14ac:dyDescent="0.25">
      <c r="B175" s="341"/>
      <c r="C175" s="31"/>
      <c r="D175" s="289"/>
      <c r="F175" s="388"/>
    </row>
    <row r="176" spans="2:6" x14ac:dyDescent="0.25">
      <c r="B176" s="341"/>
      <c r="C176" s="31"/>
      <c r="D176" s="289"/>
      <c r="F176" s="388"/>
    </row>
    <row r="177" spans="2:6" x14ac:dyDescent="0.25">
      <c r="B177" s="341"/>
      <c r="C177" s="31"/>
      <c r="D177" s="289"/>
      <c r="F177" s="388"/>
    </row>
    <row r="178" spans="2:6" x14ac:dyDescent="0.25">
      <c r="B178" s="341"/>
      <c r="C178" s="31"/>
      <c r="D178" s="289"/>
      <c r="F178" s="388"/>
    </row>
    <row r="179" spans="2:6" x14ac:dyDescent="0.25">
      <c r="B179" s="341"/>
      <c r="C179" s="31"/>
      <c r="D179" s="289"/>
      <c r="F179" s="388"/>
    </row>
    <row r="180" spans="2:6" x14ac:dyDescent="0.25">
      <c r="B180" s="341"/>
      <c r="C180" s="31"/>
      <c r="D180" s="289"/>
      <c r="F180" s="388"/>
    </row>
    <row r="181" spans="2:6" x14ac:dyDescent="0.25">
      <c r="B181" s="341"/>
      <c r="C181" s="31"/>
      <c r="D181" s="289"/>
      <c r="F181" s="388"/>
    </row>
    <row r="182" spans="2:6" x14ac:dyDescent="0.25">
      <c r="B182" s="341"/>
      <c r="C182" s="31"/>
      <c r="D182" s="289"/>
      <c r="F182" s="388"/>
    </row>
    <row r="183" spans="2:6" x14ac:dyDescent="0.25">
      <c r="B183" s="341"/>
      <c r="C183" s="31"/>
      <c r="D183" s="289"/>
      <c r="F183" s="388"/>
    </row>
    <row r="184" spans="2:6" x14ac:dyDescent="0.25">
      <c r="B184" s="341"/>
      <c r="C184" s="31"/>
      <c r="D184" s="289"/>
      <c r="F184" s="388"/>
    </row>
    <row r="185" spans="2:6" x14ac:dyDescent="0.25">
      <c r="B185" s="341"/>
      <c r="C185" s="31"/>
      <c r="D185" s="289"/>
      <c r="F185" s="388"/>
    </row>
    <row r="186" spans="2:6" x14ac:dyDescent="0.25">
      <c r="B186" s="341"/>
      <c r="C186" s="31"/>
      <c r="D186" s="289"/>
      <c r="F186" s="388"/>
    </row>
    <row r="187" spans="2:6" x14ac:dyDescent="0.25">
      <c r="B187" s="341"/>
      <c r="C187" s="31"/>
      <c r="D187" s="289"/>
      <c r="F187" s="388"/>
    </row>
    <row r="188" spans="2:6" x14ac:dyDescent="0.25">
      <c r="B188" s="341"/>
      <c r="C188" s="31"/>
      <c r="D188" s="289"/>
      <c r="F188" s="388"/>
    </row>
    <row r="189" spans="2:6" x14ac:dyDescent="0.25">
      <c r="B189" s="341"/>
      <c r="C189" s="31"/>
      <c r="D189" s="289"/>
      <c r="F189" s="388"/>
    </row>
    <row r="190" spans="2:6" x14ac:dyDescent="0.25">
      <c r="B190" s="341"/>
      <c r="C190" s="31"/>
      <c r="D190" s="289"/>
      <c r="F190" s="388"/>
    </row>
    <row r="191" spans="2:6" x14ac:dyDescent="0.25">
      <c r="B191" s="341"/>
      <c r="C191" s="31"/>
      <c r="D191" s="289"/>
      <c r="F191" s="388"/>
    </row>
    <row r="192" spans="2:6" x14ac:dyDescent="0.25">
      <c r="B192" s="341"/>
      <c r="C192" s="31"/>
      <c r="D192" s="289"/>
      <c r="F192" s="388"/>
    </row>
    <row r="193" spans="2:6" x14ac:dyDescent="0.25">
      <c r="B193" s="341"/>
      <c r="C193" s="31"/>
      <c r="D193" s="289"/>
      <c r="F193" s="388"/>
    </row>
    <row r="194" spans="2:6" x14ac:dyDescent="0.25">
      <c r="B194" s="341"/>
      <c r="C194" s="31"/>
      <c r="D194" s="289"/>
      <c r="F194" s="388"/>
    </row>
    <row r="195" spans="2:6" x14ac:dyDescent="0.25">
      <c r="B195" s="341"/>
      <c r="C195" s="31"/>
      <c r="D195" s="289"/>
      <c r="F195" s="388"/>
    </row>
    <row r="196" spans="2:6" x14ac:dyDescent="0.25">
      <c r="B196" s="341"/>
      <c r="C196" s="31"/>
      <c r="D196" s="289"/>
      <c r="F196" s="388"/>
    </row>
    <row r="197" spans="2:6" x14ac:dyDescent="0.25">
      <c r="B197" s="341"/>
      <c r="C197" s="31"/>
      <c r="D197" s="289"/>
      <c r="F197" s="388"/>
    </row>
    <row r="198" spans="2:6" x14ac:dyDescent="0.25">
      <c r="B198" s="341"/>
      <c r="C198" s="31"/>
      <c r="D198" s="289"/>
      <c r="F198" s="388"/>
    </row>
    <row r="199" spans="2:6" x14ac:dyDescent="0.25">
      <c r="B199" s="341"/>
      <c r="C199" s="31"/>
      <c r="D199" s="289"/>
      <c r="F199" s="388"/>
    </row>
    <row r="200" spans="2:6" x14ac:dyDescent="0.25">
      <c r="B200" s="341"/>
      <c r="C200" s="31"/>
      <c r="D200" s="289"/>
      <c r="F200" s="388"/>
    </row>
    <row r="201" spans="2:6" x14ac:dyDescent="0.25">
      <c r="B201" s="341"/>
      <c r="C201" s="31"/>
      <c r="D201" s="289"/>
      <c r="F201" s="388"/>
    </row>
    <row r="202" spans="2:6" x14ac:dyDescent="0.25">
      <c r="B202" s="341"/>
      <c r="C202" s="31"/>
      <c r="D202" s="289"/>
      <c r="F202" s="388"/>
    </row>
    <row r="203" spans="2:6" x14ac:dyDescent="0.25">
      <c r="B203" s="341"/>
      <c r="C203" s="31"/>
      <c r="D203" s="289"/>
      <c r="F203" s="388"/>
    </row>
    <row r="204" spans="2:6" x14ac:dyDescent="0.25">
      <c r="B204" s="341"/>
      <c r="C204" s="31"/>
      <c r="D204" s="289"/>
      <c r="F204" s="388"/>
    </row>
    <row r="205" spans="2:6" x14ac:dyDescent="0.25">
      <c r="B205" s="341"/>
      <c r="C205" s="31"/>
      <c r="D205" s="289"/>
      <c r="F205" s="388"/>
    </row>
    <row r="206" spans="2:6" x14ac:dyDescent="0.25">
      <c r="B206" s="341"/>
      <c r="C206" s="31"/>
      <c r="D206" s="289"/>
      <c r="F206" s="388"/>
    </row>
    <row r="207" spans="2:6" x14ac:dyDescent="0.25">
      <c r="B207" s="341"/>
      <c r="C207" s="31"/>
      <c r="D207" s="289"/>
      <c r="F207" s="388"/>
    </row>
    <row r="208" spans="2:6" x14ac:dyDescent="0.25">
      <c r="B208" s="341"/>
      <c r="C208" s="31"/>
      <c r="D208" s="289"/>
      <c r="F208" s="388"/>
    </row>
    <row r="209" spans="2:6" x14ac:dyDescent="0.25">
      <c r="B209" s="341"/>
      <c r="C209" s="31"/>
      <c r="D209" s="289"/>
      <c r="F209" s="388"/>
    </row>
    <row r="210" spans="2:6" x14ac:dyDescent="0.25">
      <c r="B210" s="341"/>
      <c r="C210" s="31"/>
      <c r="D210" s="289"/>
      <c r="F210" s="388"/>
    </row>
    <row r="211" spans="2:6" x14ac:dyDescent="0.25">
      <c r="B211" s="341"/>
      <c r="C211" s="31"/>
      <c r="D211" s="289"/>
      <c r="F211" s="388"/>
    </row>
    <row r="212" spans="2:6" x14ac:dyDescent="0.25">
      <c r="B212" s="341"/>
      <c r="C212" s="31"/>
      <c r="D212" s="289"/>
      <c r="F212" s="388"/>
    </row>
    <row r="213" spans="2:6" x14ac:dyDescent="0.25">
      <c r="B213" s="341"/>
      <c r="C213" s="31"/>
      <c r="D213" s="289"/>
      <c r="F213" s="388"/>
    </row>
    <row r="214" spans="2:6" x14ac:dyDescent="0.25">
      <c r="B214" s="341"/>
      <c r="C214" s="31"/>
      <c r="D214" s="289"/>
      <c r="F214" s="388"/>
    </row>
    <row r="215" spans="2:6" x14ac:dyDescent="0.25">
      <c r="B215" s="341"/>
      <c r="C215" s="31"/>
      <c r="D215" s="289"/>
      <c r="F215" s="388"/>
    </row>
    <row r="216" spans="2:6" x14ac:dyDescent="0.25">
      <c r="B216" s="341"/>
      <c r="C216" s="31"/>
      <c r="D216" s="289"/>
      <c r="F216" s="388"/>
    </row>
    <row r="217" spans="2:6" x14ac:dyDescent="0.25">
      <c r="B217" s="341"/>
      <c r="C217" s="31"/>
      <c r="D217" s="289"/>
      <c r="F217" s="388"/>
    </row>
    <row r="218" spans="2:6" x14ac:dyDescent="0.25">
      <c r="B218" s="341"/>
      <c r="C218" s="31"/>
      <c r="D218" s="289"/>
      <c r="F218" s="388"/>
    </row>
    <row r="219" spans="2:6" x14ac:dyDescent="0.25">
      <c r="B219" s="341"/>
      <c r="C219" s="31"/>
      <c r="D219" s="289"/>
      <c r="F219" s="388"/>
    </row>
    <row r="220" spans="2:6" x14ac:dyDescent="0.25">
      <c r="B220" s="341"/>
      <c r="C220" s="31"/>
      <c r="D220" s="289"/>
      <c r="F220" s="388"/>
    </row>
    <row r="221" spans="2:6" x14ac:dyDescent="0.25">
      <c r="B221" s="341"/>
      <c r="C221" s="31"/>
      <c r="D221" s="289"/>
      <c r="F221" s="388"/>
    </row>
    <row r="222" spans="2:6" x14ac:dyDescent="0.25">
      <c r="B222" s="341"/>
      <c r="C222" s="31"/>
      <c r="D222" s="289"/>
      <c r="F222" s="388"/>
    </row>
    <row r="223" spans="2:6" x14ac:dyDescent="0.25">
      <c r="B223" s="341"/>
      <c r="C223" s="31"/>
      <c r="D223" s="289"/>
      <c r="F223" s="388"/>
    </row>
    <row r="224" spans="2:6" x14ac:dyDescent="0.25">
      <c r="B224" s="341"/>
      <c r="C224" s="31"/>
      <c r="D224" s="289"/>
      <c r="F224" s="388"/>
    </row>
    <row r="225" spans="2:6" x14ac:dyDescent="0.25">
      <c r="B225" s="341"/>
      <c r="C225" s="31"/>
      <c r="D225" s="289"/>
      <c r="F225" s="388"/>
    </row>
    <row r="226" spans="2:6" x14ac:dyDescent="0.25">
      <c r="B226" s="341"/>
      <c r="C226" s="31"/>
      <c r="D226" s="289"/>
      <c r="F226" s="388"/>
    </row>
    <row r="227" spans="2:6" x14ac:dyDescent="0.25">
      <c r="B227" s="341"/>
      <c r="C227" s="31"/>
      <c r="D227" s="289"/>
      <c r="F227" s="388"/>
    </row>
    <row r="228" spans="2:6" x14ac:dyDescent="0.25">
      <c r="B228" s="341"/>
      <c r="C228" s="31"/>
      <c r="D228" s="289"/>
      <c r="F228" s="388"/>
    </row>
    <row r="229" spans="2:6" x14ac:dyDescent="0.25">
      <c r="B229" s="341"/>
      <c r="C229" s="31"/>
      <c r="D229" s="289"/>
      <c r="F229" s="388"/>
    </row>
    <row r="230" spans="2:6" x14ac:dyDescent="0.25">
      <c r="B230" s="341"/>
      <c r="C230" s="31"/>
      <c r="D230" s="289"/>
      <c r="F230" s="388"/>
    </row>
    <row r="231" spans="2:6" x14ac:dyDescent="0.25">
      <c r="B231" s="341"/>
      <c r="C231" s="31"/>
      <c r="D231" s="289"/>
      <c r="F231" s="388"/>
    </row>
    <row r="232" spans="2:6" x14ac:dyDescent="0.25">
      <c r="B232" s="341"/>
      <c r="C232" s="31"/>
      <c r="D232" s="289"/>
      <c r="F232" s="388"/>
    </row>
    <row r="233" spans="2:6" x14ac:dyDescent="0.25">
      <c r="B233" s="341"/>
      <c r="C233" s="31"/>
      <c r="D233" s="289"/>
      <c r="F233" s="388"/>
    </row>
    <row r="234" spans="2:6" x14ac:dyDescent="0.25">
      <c r="B234" s="341"/>
      <c r="C234" s="31"/>
      <c r="D234" s="289"/>
      <c r="F234" s="388"/>
    </row>
    <row r="235" spans="2:6" x14ac:dyDescent="0.25">
      <c r="B235" s="341"/>
      <c r="C235" s="31"/>
      <c r="D235" s="289"/>
      <c r="F235" s="388"/>
    </row>
    <row r="236" spans="2:6" x14ac:dyDescent="0.25">
      <c r="B236" s="341"/>
      <c r="C236" s="31"/>
      <c r="D236" s="289"/>
      <c r="F236" s="388"/>
    </row>
    <row r="237" spans="2:6" x14ac:dyDescent="0.25">
      <c r="B237" s="341"/>
      <c r="C237" s="31"/>
      <c r="D237" s="289"/>
      <c r="F237" s="388"/>
    </row>
    <row r="238" spans="2:6" x14ac:dyDescent="0.25">
      <c r="B238" s="341"/>
      <c r="C238" s="31"/>
      <c r="D238" s="289"/>
      <c r="F238" s="388"/>
    </row>
    <row r="239" spans="2:6" x14ac:dyDescent="0.25">
      <c r="B239" s="341"/>
      <c r="C239" s="31"/>
      <c r="D239" s="289"/>
      <c r="F239" s="388"/>
    </row>
    <row r="240" spans="2:6" x14ac:dyDescent="0.25">
      <c r="B240" s="341"/>
      <c r="C240" s="31"/>
      <c r="D240" s="289"/>
      <c r="F240" s="388"/>
    </row>
    <row r="241" spans="2:6" x14ac:dyDescent="0.25">
      <c r="B241" s="341"/>
      <c r="C241" s="31"/>
      <c r="D241" s="289"/>
      <c r="F241" s="388"/>
    </row>
    <row r="242" spans="2:6" x14ac:dyDescent="0.25">
      <c r="B242" s="341"/>
      <c r="C242" s="31"/>
      <c r="D242" s="289"/>
      <c r="F242" s="388"/>
    </row>
    <row r="243" spans="2:6" x14ac:dyDescent="0.25">
      <c r="B243" s="341"/>
      <c r="C243" s="31"/>
      <c r="D243" s="289"/>
      <c r="F243" s="388"/>
    </row>
    <row r="244" spans="2:6" x14ac:dyDescent="0.25">
      <c r="B244" s="341"/>
      <c r="C244" s="31"/>
      <c r="D244" s="289"/>
      <c r="F244" s="388"/>
    </row>
    <row r="245" spans="2:6" x14ac:dyDescent="0.25">
      <c r="B245" s="341"/>
      <c r="C245" s="31"/>
      <c r="D245" s="289"/>
      <c r="F245" s="388"/>
    </row>
    <row r="246" spans="2:6" x14ac:dyDescent="0.25">
      <c r="B246" s="341"/>
      <c r="C246" s="31"/>
      <c r="D246" s="289"/>
      <c r="F246" s="388"/>
    </row>
    <row r="247" spans="2:6" x14ac:dyDescent="0.25">
      <c r="B247" s="341"/>
      <c r="C247" s="31"/>
      <c r="D247" s="289"/>
      <c r="F247" s="388"/>
    </row>
    <row r="248" spans="2:6" x14ac:dyDescent="0.25">
      <c r="B248" s="341"/>
      <c r="C248" s="31"/>
      <c r="D248" s="289"/>
      <c r="F248" s="388"/>
    </row>
    <row r="249" spans="2:6" x14ac:dyDescent="0.25">
      <c r="B249" s="341"/>
      <c r="C249" s="31"/>
      <c r="D249" s="289"/>
      <c r="F249" s="388"/>
    </row>
    <row r="250" spans="2:6" x14ac:dyDescent="0.25">
      <c r="B250" s="341"/>
      <c r="C250" s="31"/>
      <c r="D250" s="289"/>
      <c r="F250" s="388"/>
    </row>
    <row r="251" spans="2:6" x14ac:dyDescent="0.25">
      <c r="B251" s="341"/>
      <c r="C251" s="31"/>
      <c r="D251" s="289"/>
      <c r="F251" s="388"/>
    </row>
    <row r="252" spans="2:6" x14ac:dyDescent="0.25">
      <c r="B252" s="341"/>
      <c r="C252" s="31"/>
      <c r="D252" s="289"/>
      <c r="F252" s="388"/>
    </row>
    <row r="253" spans="2:6" x14ac:dyDescent="0.25">
      <c r="B253" s="341"/>
      <c r="C253" s="31"/>
      <c r="D253" s="289"/>
      <c r="F253" s="388"/>
    </row>
    <row r="254" spans="2:6" x14ac:dyDescent="0.25">
      <c r="B254" s="341"/>
      <c r="C254" s="31"/>
      <c r="D254" s="289"/>
      <c r="F254" s="388"/>
    </row>
    <row r="255" spans="2:6" x14ac:dyDescent="0.25">
      <c r="B255" s="341"/>
      <c r="C255" s="31"/>
      <c r="D255" s="289"/>
      <c r="F255" s="388"/>
    </row>
    <row r="256" spans="2:6" x14ac:dyDescent="0.25">
      <c r="B256" s="341"/>
      <c r="C256" s="31"/>
      <c r="D256" s="289"/>
      <c r="F256" s="388"/>
    </row>
    <row r="257" spans="2:6" x14ac:dyDescent="0.25">
      <c r="B257" s="341"/>
      <c r="C257" s="31"/>
      <c r="D257" s="289"/>
      <c r="F257" s="388"/>
    </row>
    <row r="258" spans="2:6" x14ac:dyDescent="0.25">
      <c r="B258" s="341"/>
      <c r="C258" s="31"/>
      <c r="D258" s="289"/>
      <c r="F258" s="388"/>
    </row>
    <row r="259" spans="2:6" x14ac:dyDescent="0.25">
      <c r="B259" s="341"/>
      <c r="C259" s="31"/>
      <c r="D259" s="289"/>
      <c r="F259" s="388"/>
    </row>
    <row r="260" spans="2:6" x14ac:dyDescent="0.25">
      <c r="B260" s="341"/>
      <c r="C260" s="31"/>
      <c r="D260" s="289"/>
      <c r="F260" s="388"/>
    </row>
    <row r="261" spans="2:6" x14ac:dyDescent="0.25">
      <c r="B261" s="341"/>
      <c r="C261" s="31"/>
      <c r="D261" s="289"/>
      <c r="F261" s="388"/>
    </row>
    <row r="262" spans="2:6" x14ac:dyDescent="0.25">
      <c r="B262" s="341"/>
      <c r="C262" s="31"/>
      <c r="D262" s="289"/>
      <c r="F262" s="388"/>
    </row>
    <row r="263" spans="2:6" x14ac:dyDescent="0.25">
      <c r="B263" s="341"/>
      <c r="C263" s="31"/>
      <c r="D263" s="289"/>
      <c r="F263" s="388"/>
    </row>
    <row r="264" spans="2:6" x14ac:dyDescent="0.25">
      <c r="B264" s="341"/>
      <c r="C264" s="31"/>
      <c r="D264" s="289"/>
      <c r="F264" s="388"/>
    </row>
    <row r="265" spans="2:6" x14ac:dyDescent="0.25">
      <c r="B265" s="341"/>
      <c r="C265" s="31"/>
      <c r="D265" s="289"/>
      <c r="F265" s="388"/>
    </row>
    <row r="266" spans="2:6" x14ac:dyDescent="0.25">
      <c r="B266" s="341"/>
      <c r="C266" s="31"/>
      <c r="D266" s="289"/>
      <c r="F266" s="388"/>
    </row>
    <row r="267" spans="2:6" x14ac:dyDescent="0.25">
      <c r="B267" s="341"/>
      <c r="C267" s="31"/>
      <c r="D267" s="289"/>
      <c r="F267" s="388"/>
    </row>
    <row r="268" spans="2:6" x14ac:dyDescent="0.25">
      <c r="B268" s="341"/>
      <c r="C268" s="31"/>
      <c r="D268" s="289"/>
      <c r="F268" s="388"/>
    </row>
    <row r="269" spans="2:6" x14ac:dyDescent="0.25">
      <c r="B269" s="341"/>
      <c r="C269" s="31"/>
      <c r="D269" s="289"/>
      <c r="F269" s="388"/>
    </row>
    <row r="270" spans="2:6" x14ac:dyDescent="0.25">
      <c r="B270" s="341"/>
      <c r="C270" s="31"/>
      <c r="D270" s="289"/>
      <c r="F270" s="388"/>
    </row>
    <row r="271" spans="2:6" x14ac:dyDescent="0.25">
      <c r="B271" s="341"/>
      <c r="C271" s="31"/>
      <c r="D271" s="289"/>
      <c r="F271" s="388"/>
    </row>
    <row r="272" spans="2:6" x14ac:dyDescent="0.25">
      <c r="B272" s="341"/>
      <c r="C272" s="31"/>
      <c r="D272" s="289"/>
      <c r="F272" s="388"/>
    </row>
    <row r="273" spans="2:6" x14ac:dyDescent="0.25">
      <c r="B273" s="341"/>
      <c r="C273" s="31"/>
      <c r="D273" s="289"/>
      <c r="F273" s="388"/>
    </row>
    <row r="274" spans="2:6" x14ac:dyDescent="0.25">
      <c r="B274" s="341"/>
      <c r="C274" s="31"/>
      <c r="D274" s="289"/>
      <c r="F274" s="388"/>
    </row>
    <row r="275" spans="2:6" x14ac:dyDescent="0.25">
      <c r="B275" s="341"/>
      <c r="C275" s="31"/>
      <c r="D275" s="289"/>
      <c r="F275" s="388"/>
    </row>
    <row r="276" spans="2:6" x14ac:dyDescent="0.25">
      <c r="B276" s="341"/>
      <c r="C276" s="31"/>
      <c r="D276" s="289"/>
      <c r="F276" s="388"/>
    </row>
    <row r="277" spans="2:6" x14ac:dyDescent="0.25">
      <c r="B277" s="341"/>
      <c r="C277" s="31"/>
      <c r="D277" s="289"/>
      <c r="F277" s="388"/>
    </row>
    <row r="278" spans="2:6" x14ac:dyDescent="0.25">
      <c r="B278" s="341"/>
      <c r="C278" s="31"/>
      <c r="D278" s="289"/>
      <c r="F278" s="388"/>
    </row>
    <row r="279" spans="2:6" x14ac:dyDescent="0.25">
      <c r="B279" s="341"/>
      <c r="C279" s="31"/>
      <c r="D279" s="289"/>
      <c r="F279" s="388"/>
    </row>
    <row r="280" spans="2:6" x14ac:dyDescent="0.25">
      <c r="B280" s="341"/>
      <c r="C280" s="31"/>
      <c r="D280" s="289"/>
      <c r="F280" s="388"/>
    </row>
    <row r="281" spans="2:6" x14ac:dyDescent="0.25">
      <c r="B281" s="341"/>
      <c r="C281" s="31"/>
      <c r="D281" s="289"/>
      <c r="F281" s="388"/>
    </row>
    <row r="282" spans="2:6" x14ac:dyDescent="0.25">
      <c r="B282" s="341"/>
      <c r="C282" s="31"/>
      <c r="D282" s="289"/>
      <c r="F282" s="388"/>
    </row>
    <row r="283" spans="2:6" x14ac:dyDescent="0.25">
      <c r="B283" s="341"/>
      <c r="C283" s="31"/>
      <c r="D283" s="289"/>
      <c r="F283" s="388"/>
    </row>
    <row r="284" spans="2:6" x14ac:dyDescent="0.25">
      <c r="B284" s="341"/>
      <c r="C284" s="31"/>
      <c r="D284" s="289"/>
      <c r="F284" s="388"/>
    </row>
    <row r="285" spans="2:6" x14ac:dyDescent="0.25">
      <c r="B285" s="341"/>
      <c r="C285" s="31"/>
      <c r="D285" s="289"/>
      <c r="F285" s="388"/>
    </row>
    <row r="286" spans="2:6" x14ac:dyDescent="0.25">
      <c r="B286" s="341"/>
      <c r="C286" s="31"/>
      <c r="D286" s="289"/>
      <c r="F286" s="388"/>
    </row>
    <row r="287" spans="2:6" x14ac:dyDescent="0.25">
      <c r="B287" s="341"/>
      <c r="C287" s="31"/>
      <c r="D287" s="289"/>
      <c r="F287" s="388"/>
    </row>
    <row r="288" spans="2:6" x14ac:dyDescent="0.25">
      <c r="B288" s="341"/>
      <c r="C288" s="31"/>
      <c r="D288" s="289"/>
      <c r="F288" s="388"/>
    </row>
    <row r="289" spans="2:6" x14ac:dyDescent="0.25">
      <c r="B289" s="341"/>
      <c r="C289" s="31"/>
      <c r="D289" s="289"/>
      <c r="F289" s="388"/>
    </row>
    <row r="290" spans="2:6" x14ac:dyDescent="0.25">
      <c r="B290" s="341"/>
      <c r="C290" s="31"/>
      <c r="D290" s="289"/>
      <c r="F290" s="388"/>
    </row>
    <row r="291" spans="2:6" x14ac:dyDescent="0.25">
      <c r="B291" s="341"/>
      <c r="C291" s="31"/>
      <c r="D291" s="289"/>
      <c r="F291" s="388"/>
    </row>
    <row r="292" spans="2:6" x14ac:dyDescent="0.25">
      <c r="B292" s="341"/>
      <c r="C292" s="31"/>
      <c r="D292" s="289"/>
      <c r="F292" s="388"/>
    </row>
    <row r="293" spans="2:6" x14ac:dyDescent="0.25">
      <c r="B293" s="341"/>
      <c r="C293" s="31"/>
      <c r="D293" s="289"/>
      <c r="F293" s="388"/>
    </row>
    <row r="294" spans="2:6" x14ac:dyDescent="0.25">
      <c r="B294" s="341"/>
      <c r="C294" s="31"/>
      <c r="D294" s="289"/>
      <c r="F294" s="388"/>
    </row>
    <row r="295" spans="2:6" x14ac:dyDescent="0.25">
      <c r="B295" s="341"/>
      <c r="C295" s="31"/>
      <c r="D295" s="289"/>
      <c r="F295" s="388"/>
    </row>
    <row r="296" spans="2:6" x14ac:dyDescent="0.25">
      <c r="B296" s="341"/>
      <c r="C296" s="31"/>
      <c r="D296" s="289"/>
      <c r="F296" s="388"/>
    </row>
    <row r="297" spans="2:6" x14ac:dyDescent="0.25">
      <c r="B297" s="341"/>
      <c r="C297" s="31"/>
      <c r="D297" s="289"/>
      <c r="F297" s="388"/>
    </row>
    <row r="298" spans="2:6" x14ac:dyDescent="0.25">
      <c r="B298" s="341"/>
      <c r="C298" s="31"/>
      <c r="D298" s="289"/>
      <c r="F298" s="388"/>
    </row>
    <row r="299" spans="2:6" x14ac:dyDescent="0.25">
      <c r="B299" s="341"/>
      <c r="C299" s="31"/>
      <c r="D299" s="289"/>
      <c r="F299" s="388"/>
    </row>
    <row r="300" spans="2:6" x14ac:dyDescent="0.25">
      <c r="B300" s="341"/>
      <c r="C300" s="31"/>
      <c r="D300" s="289"/>
      <c r="F300" s="388"/>
    </row>
    <row r="301" spans="2:6" x14ac:dyDescent="0.25">
      <c r="B301" s="341"/>
      <c r="C301" s="31"/>
      <c r="D301" s="289"/>
      <c r="F301" s="388"/>
    </row>
    <row r="302" spans="2:6" x14ac:dyDescent="0.25">
      <c r="B302" s="341"/>
      <c r="C302" s="31"/>
      <c r="D302" s="289"/>
      <c r="F302" s="388"/>
    </row>
    <row r="303" spans="2:6" x14ac:dyDescent="0.25">
      <c r="B303" s="341"/>
      <c r="C303" s="31"/>
      <c r="D303" s="289"/>
      <c r="F303" s="388"/>
    </row>
    <row r="304" spans="2:6" x14ac:dyDescent="0.25">
      <c r="B304" s="341"/>
      <c r="C304" s="31"/>
      <c r="D304" s="289"/>
      <c r="F304" s="388"/>
    </row>
    <row r="305" spans="2:6" x14ac:dyDescent="0.25">
      <c r="B305" s="341"/>
      <c r="C305" s="31"/>
      <c r="D305" s="289"/>
      <c r="F305" s="388"/>
    </row>
    <row r="306" spans="2:6" x14ac:dyDescent="0.25">
      <c r="B306" s="341"/>
      <c r="C306" s="31"/>
      <c r="D306" s="289"/>
      <c r="F306" s="388"/>
    </row>
    <row r="307" spans="2:6" x14ac:dyDescent="0.25">
      <c r="B307" s="341"/>
      <c r="C307" s="31"/>
      <c r="D307" s="289"/>
      <c r="F307" s="388"/>
    </row>
    <row r="308" spans="2:6" x14ac:dyDescent="0.25">
      <c r="B308" s="341"/>
      <c r="C308" s="31"/>
      <c r="D308" s="289"/>
      <c r="F308" s="388"/>
    </row>
    <row r="309" spans="2:6" x14ac:dyDescent="0.25">
      <c r="B309" s="341"/>
      <c r="C309" s="31"/>
      <c r="D309" s="289"/>
      <c r="F309" s="388"/>
    </row>
    <row r="310" spans="2:6" x14ac:dyDescent="0.25">
      <c r="B310" s="341"/>
      <c r="C310" s="31"/>
      <c r="D310" s="289"/>
      <c r="F310" s="388"/>
    </row>
    <row r="311" spans="2:6" x14ac:dyDescent="0.25">
      <c r="B311" s="341"/>
      <c r="C311" s="31"/>
      <c r="D311" s="289"/>
      <c r="F311" s="388"/>
    </row>
    <row r="312" spans="2:6" x14ac:dyDescent="0.25">
      <c r="B312" s="341"/>
      <c r="C312" s="31"/>
      <c r="D312" s="289"/>
      <c r="F312" s="388"/>
    </row>
    <row r="313" spans="2:6" x14ac:dyDescent="0.25">
      <c r="B313" s="341"/>
      <c r="C313" s="31"/>
      <c r="D313" s="289"/>
      <c r="F313" s="388"/>
    </row>
    <row r="314" spans="2:6" x14ac:dyDescent="0.25">
      <c r="B314" s="341"/>
      <c r="C314" s="31"/>
      <c r="D314" s="289"/>
      <c r="F314" s="388"/>
    </row>
    <row r="315" spans="2:6" x14ac:dyDescent="0.25">
      <c r="B315" s="341"/>
      <c r="C315" s="31"/>
      <c r="D315" s="289"/>
      <c r="F315" s="388"/>
    </row>
    <row r="316" spans="2:6" x14ac:dyDescent="0.25">
      <c r="B316" s="341"/>
      <c r="C316" s="31"/>
      <c r="D316" s="289"/>
      <c r="F316" s="388"/>
    </row>
    <row r="317" spans="2:6" x14ac:dyDescent="0.25">
      <c r="B317" s="341"/>
      <c r="C317" s="31"/>
      <c r="D317" s="289"/>
      <c r="F317" s="388"/>
    </row>
    <row r="318" spans="2:6" x14ac:dyDescent="0.25">
      <c r="B318" s="341"/>
      <c r="C318" s="31"/>
      <c r="D318" s="289"/>
      <c r="F318" s="388"/>
    </row>
    <row r="319" spans="2:6" x14ac:dyDescent="0.25">
      <c r="B319" s="341"/>
      <c r="C319" s="31"/>
      <c r="D319" s="289"/>
      <c r="F319" s="388"/>
    </row>
    <row r="320" spans="2:6" x14ac:dyDescent="0.25">
      <c r="B320" s="341"/>
      <c r="C320" s="31"/>
      <c r="D320" s="289"/>
      <c r="F320" s="388"/>
    </row>
    <row r="321" spans="2:6" x14ac:dyDescent="0.25">
      <c r="B321" s="341"/>
      <c r="C321" s="31"/>
      <c r="D321" s="289"/>
      <c r="F321" s="388"/>
    </row>
    <row r="322" spans="2:6" x14ac:dyDescent="0.25">
      <c r="B322" s="341"/>
      <c r="C322" s="31"/>
      <c r="D322" s="289"/>
      <c r="F322" s="388"/>
    </row>
    <row r="323" spans="2:6" x14ac:dyDescent="0.25">
      <c r="B323" s="341"/>
      <c r="C323" s="31"/>
      <c r="D323" s="289"/>
      <c r="F323" s="388"/>
    </row>
    <row r="324" spans="2:6" x14ac:dyDescent="0.25">
      <c r="B324" s="341"/>
      <c r="C324" s="31"/>
      <c r="D324" s="289"/>
      <c r="F324" s="388"/>
    </row>
    <row r="325" spans="2:6" x14ac:dyDescent="0.25">
      <c r="B325" s="341"/>
      <c r="C325" s="31"/>
      <c r="D325" s="289"/>
      <c r="F325" s="388"/>
    </row>
    <row r="326" spans="2:6" x14ac:dyDescent="0.25">
      <c r="B326" s="341"/>
      <c r="C326" s="31"/>
      <c r="D326" s="289"/>
      <c r="F326" s="388"/>
    </row>
    <row r="327" spans="2:6" x14ac:dyDescent="0.25">
      <c r="B327" s="341"/>
      <c r="C327" s="31"/>
      <c r="D327" s="289"/>
      <c r="F327" s="388"/>
    </row>
    <row r="328" spans="2:6" x14ac:dyDescent="0.25">
      <c r="B328" s="341"/>
      <c r="C328" s="31"/>
      <c r="D328" s="289"/>
      <c r="F328" s="388"/>
    </row>
    <row r="329" spans="2:6" x14ac:dyDescent="0.25">
      <c r="B329" s="341"/>
      <c r="C329" s="31"/>
      <c r="D329" s="289"/>
      <c r="F329" s="388"/>
    </row>
    <row r="330" spans="2:6" x14ac:dyDescent="0.25">
      <c r="B330" s="341"/>
      <c r="C330" s="31"/>
      <c r="D330" s="289"/>
      <c r="F330" s="388"/>
    </row>
    <row r="331" spans="2:6" x14ac:dyDescent="0.25">
      <c r="B331" s="341"/>
      <c r="C331" s="31"/>
      <c r="D331" s="289"/>
      <c r="F331" s="388"/>
    </row>
    <row r="332" spans="2:6" x14ac:dyDescent="0.25">
      <c r="B332" s="341"/>
      <c r="C332" s="31"/>
      <c r="D332" s="289"/>
      <c r="F332" s="388"/>
    </row>
    <row r="333" spans="2:6" x14ac:dyDescent="0.25">
      <c r="B333" s="341"/>
      <c r="C333" s="31"/>
      <c r="D333" s="289"/>
      <c r="F333" s="388"/>
    </row>
    <row r="334" spans="2:6" x14ac:dyDescent="0.25">
      <c r="B334" s="341"/>
      <c r="C334" s="31"/>
      <c r="D334" s="289"/>
      <c r="F334" s="388"/>
    </row>
    <row r="335" spans="2:6" x14ac:dyDescent="0.25">
      <c r="B335" s="341"/>
      <c r="C335" s="31"/>
      <c r="D335" s="289"/>
      <c r="F335" s="388"/>
    </row>
    <row r="336" spans="2:6" x14ac:dyDescent="0.25">
      <c r="B336" s="341"/>
      <c r="C336" s="31"/>
      <c r="D336" s="289"/>
      <c r="F336" s="388"/>
    </row>
    <row r="337" spans="2:6" x14ac:dyDescent="0.25">
      <c r="B337" s="341"/>
      <c r="C337" s="31"/>
      <c r="D337" s="289"/>
      <c r="F337" s="388"/>
    </row>
    <row r="338" spans="2:6" x14ac:dyDescent="0.25">
      <c r="B338" s="341"/>
      <c r="C338" s="31"/>
      <c r="D338" s="289"/>
      <c r="F338" s="388"/>
    </row>
    <row r="339" spans="2:6" x14ac:dyDescent="0.25">
      <c r="B339" s="341"/>
      <c r="C339" s="31"/>
      <c r="D339" s="289"/>
      <c r="F339" s="388"/>
    </row>
    <row r="340" spans="2:6" x14ac:dyDescent="0.25">
      <c r="B340" s="341"/>
      <c r="C340" s="31"/>
      <c r="D340" s="289"/>
      <c r="F340" s="388"/>
    </row>
    <row r="341" spans="2:6" x14ac:dyDescent="0.25">
      <c r="B341" s="341"/>
      <c r="C341" s="31"/>
      <c r="D341" s="289"/>
      <c r="F341" s="388"/>
    </row>
    <row r="342" spans="2:6" x14ac:dyDescent="0.25">
      <c r="B342" s="341"/>
      <c r="C342" s="31"/>
      <c r="D342" s="289"/>
      <c r="F342" s="388"/>
    </row>
    <row r="343" spans="2:6" x14ac:dyDescent="0.25">
      <c r="B343" s="341"/>
      <c r="C343" s="31"/>
      <c r="D343" s="289"/>
      <c r="F343" s="388"/>
    </row>
    <row r="344" spans="2:6" x14ac:dyDescent="0.25">
      <c r="B344" s="341"/>
      <c r="C344" s="31"/>
      <c r="D344" s="289"/>
      <c r="F344" s="388"/>
    </row>
    <row r="345" spans="2:6" x14ac:dyDescent="0.25">
      <c r="B345" s="341"/>
      <c r="C345" s="31"/>
      <c r="D345" s="289"/>
      <c r="F345" s="388"/>
    </row>
    <row r="346" spans="2:6" x14ac:dyDescent="0.25">
      <c r="B346" s="341"/>
      <c r="C346" s="31"/>
      <c r="D346" s="289"/>
      <c r="F346" s="388"/>
    </row>
    <row r="347" spans="2:6" x14ac:dyDescent="0.25">
      <c r="B347" s="341"/>
      <c r="C347" s="31"/>
      <c r="D347" s="289"/>
      <c r="F347" s="388"/>
    </row>
    <row r="348" spans="2:6" x14ac:dyDescent="0.25">
      <c r="B348" s="341"/>
      <c r="C348" s="31"/>
      <c r="D348" s="289"/>
      <c r="F348" s="388"/>
    </row>
    <row r="349" spans="2:6" x14ac:dyDescent="0.25">
      <c r="B349" s="341"/>
      <c r="C349" s="31"/>
      <c r="D349" s="289"/>
      <c r="F349" s="388"/>
    </row>
    <row r="350" spans="2:6" x14ac:dyDescent="0.25">
      <c r="B350" s="341"/>
      <c r="C350" s="31"/>
      <c r="D350" s="289"/>
      <c r="F350" s="388"/>
    </row>
    <row r="351" spans="2:6" x14ac:dyDescent="0.25">
      <c r="B351" s="341"/>
      <c r="C351" s="31"/>
      <c r="D351" s="289"/>
      <c r="F351" s="388"/>
    </row>
    <row r="352" spans="2:6" x14ac:dyDescent="0.25">
      <c r="B352" s="341"/>
      <c r="C352" s="31"/>
      <c r="D352" s="289"/>
      <c r="F352" s="388"/>
    </row>
    <row r="353" spans="2:6" x14ac:dyDescent="0.25">
      <c r="B353" s="341"/>
      <c r="C353" s="31"/>
      <c r="D353" s="289"/>
      <c r="F353" s="388"/>
    </row>
    <row r="354" spans="2:6" x14ac:dyDescent="0.25">
      <c r="B354" s="341"/>
      <c r="C354" s="31"/>
      <c r="D354" s="289"/>
      <c r="F354" s="388"/>
    </row>
    <row r="355" spans="2:6" x14ac:dyDescent="0.25">
      <c r="B355" s="341"/>
      <c r="C355" s="31"/>
      <c r="D355" s="289"/>
      <c r="F355" s="388"/>
    </row>
    <row r="356" spans="2:6" x14ac:dyDescent="0.25">
      <c r="B356" s="341"/>
      <c r="C356" s="31"/>
      <c r="D356" s="289"/>
      <c r="F356" s="388"/>
    </row>
    <row r="357" spans="2:6" x14ac:dyDescent="0.25">
      <c r="B357" s="341"/>
      <c r="C357" s="31"/>
      <c r="D357" s="289"/>
      <c r="F357" s="388"/>
    </row>
    <row r="358" spans="2:6" x14ac:dyDescent="0.25">
      <c r="B358" s="341"/>
      <c r="C358" s="31"/>
      <c r="D358" s="289"/>
      <c r="F358" s="388"/>
    </row>
    <row r="359" spans="2:6" x14ac:dyDescent="0.25">
      <c r="B359" s="341"/>
      <c r="C359" s="31"/>
      <c r="D359" s="289"/>
      <c r="F359" s="388"/>
    </row>
    <row r="360" spans="2:6" x14ac:dyDescent="0.25">
      <c r="B360" s="341"/>
      <c r="C360" s="31"/>
      <c r="D360" s="289"/>
      <c r="F360" s="388"/>
    </row>
    <row r="361" spans="2:6" x14ac:dyDescent="0.25">
      <c r="B361" s="341"/>
      <c r="C361" s="31"/>
      <c r="D361" s="289"/>
      <c r="F361" s="388"/>
    </row>
    <row r="362" spans="2:6" x14ac:dyDescent="0.25">
      <c r="B362" s="341"/>
      <c r="C362" s="31"/>
      <c r="D362" s="289"/>
      <c r="F362" s="388"/>
    </row>
    <row r="363" spans="2:6" x14ac:dyDescent="0.25">
      <c r="B363" s="341"/>
      <c r="C363" s="31"/>
      <c r="D363" s="289"/>
      <c r="F363" s="388"/>
    </row>
    <row r="364" spans="2:6" x14ac:dyDescent="0.25">
      <c r="B364" s="341"/>
      <c r="C364" s="31"/>
      <c r="D364" s="289"/>
      <c r="F364" s="388"/>
    </row>
    <row r="365" spans="2:6" x14ac:dyDescent="0.25">
      <c r="B365" s="341"/>
      <c r="C365" s="31"/>
      <c r="D365" s="289"/>
      <c r="F365" s="388"/>
    </row>
    <row r="366" spans="2:6" x14ac:dyDescent="0.25">
      <c r="B366" s="341"/>
      <c r="C366" s="31"/>
      <c r="D366" s="289"/>
      <c r="F366" s="388"/>
    </row>
    <row r="367" spans="2:6" x14ac:dyDescent="0.25">
      <c r="B367" s="341"/>
      <c r="C367" s="31"/>
      <c r="D367" s="289"/>
      <c r="F367" s="388"/>
    </row>
    <row r="368" spans="2:6" x14ac:dyDescent="0.25">
      <c r="B368" s="341"/>
      <c r="C368" s="31"/>
      <c r="D368" s="289"/>
      <c r="F368" s="388"/>
    </row>
    <row r="369" spans="2:6" x14ac:dyDescent="0.25">
      <c r="B369" s="341"/>
      <c r="C369" s="31"/>
      <c r="D369" s="289"/>
      <c r="F369" s="388"/>
    </row>
    <row r="370" spans="2:6" x14ac:dyDescent="0.25">
      <c r="B370" s="341"/>
      <c r="C370" s="31"/>
      <c r="D370" s="289"/>
      <c r="F370" s="388"/>
    </row>
    <row r="371" spans="2:6" x14ac:dyDescent="0.25">
      <c r="B371" s="341"/>
      <c r="C371" s="31"/>
      <c r="D371" s="289"/>
      <c r="F371" s="388"/>
    </row>
    <row r="372" spans="2:6" x14ac:dyDescent="0.25">
      <c r="B372" s="341"/>
      <c r="C372" s="31"/>
      <c r="D372" s="289"/>
      <c r="F372" s="388"/>
    </row>
    <row r="373" spans="2:6" x14ac:dyDescent="0.25">
      <c r="B373" s="341"/>
      <c r="C373" s="31"/>
      <c r="D373" s="289"/>
      <c r="F373" s="388"/>
    </row>
    <row r="374" spans="2:6" x14ac:dyDescent="0.25">
      <c r="B374" s="341"/>
      <c r="C374" s="31"/>
      <c r="D374" s="289"/>
      <c r="F374" s="388"/>
    </row>
    <row r="375" spans="2:6" x14ac:dyDescent="0.25">
      <c r="B375" s="341"/>
      <c r="C375" s="31"/>
      <c r="D375" s="289"/>
      <c r="F375" s="388"/>
    </row>
    <row r="376" spans="2:6" x14ac:dyDescent="0.25">
      <c r="B376" s="341"/>
      <c r="C376" s="31"/>
      <c r="D376" s="289"/>
      <c r="F376" s="388"/>
    </row>
    <row r="377" spans="2:6" x14ac:dyDescent="0.25">
      <c r="B377" s="341"/>
      <c r="C377" s="31"/>
      <c r="D377" s="289"/>
      <c r="F377" s="388"/>
    </row>
    <row r="378" spans="2:6" x14ac:dyDescent="0.25">
      <c r="B378" s="341"/>
      <c r="C378" s="31"/>
      <c r="D378" s="289"/>
      <c r="F378" s="388"/>
    </row>
    <row r="379" spans="2:6" x14ac:dyDescent="0.25">
      <c r="B379" s="341"/>
      <c r="C379" s="31"/>
      <c r="D379" s="289"/>
      <c r="F379" s="388"/>
    </row>
  </sheetData>
  <sheetProtection algorithmName="SHA-512" hashValue="Ie6rir7lE5wRJz5ZfxR4WkAMH+adYhf1GOPin7+FyEOPxSh/6Wdr5ugbQG+HfSLbkJXE7trjK7A9Vd3t26zeLA==" saltValue="4Rza2CA/0ed3nyL0pZsXHQ==" spinCount="100000" sheet="1" objects="1" scenarios="1"/>
  <customSheetViews>
    <customSheetView guid="{71323E5E-86A8-4E0E-AE01-05284AA7626F}" scale="90">
      <selection activeCell="D24" sqref="D24"/>
      <pageMargins left="0.7" right="0.7" top="0.75" bottom="0.75" header="0.3" footer="0.3"/>
      <pageSetup paperSize="9" orientation="portrait" verticalDpi="0" r:id="rId1"/>
    </customSheetView>
    <customSheetView guid="{5FCB75E8-FAB0-4885-B728-5FAC8FD7CBBF}" scale="90">
      <selection activeCell="D18" sqref="D18"/>
      <pageMargins left="0.7" right="0.7" top="0.75" bottom="0.75" header="0.3" footer="0.3"/>
      <pageSetup paperSize="9" orientation="portrait" verticalDpi="0" r:id="rId2"/>
    </customSheetView>
  </customSheetViews>
  <conditionalFormatting sqref="C23:C28">
    <cfRule type="containsText" dxfId="116" priority="50" operator="containsText" text="Pas systématiquement">
      <formula>NOT(ISERROR(SEARCH("Pas systématiquement",C23)))</formula>
    </cfRule>
    <cfRule type="containsText" dxfId="115" priority="51" operator="containsText" text="Oui, partiellement">
      <formula>NOT(ISERROR(SEARCH("Oui, partiellement",C23)))</formula>
    </cfRule>
    <cfRule type="containsText" dxfId="114" priority="52" operator="containsText" text="Oui, totalement">
      <formula>NOT(ISERROR(SEARCH("Oui, totalement",C23)))</formula>
    </cfRule>
    <cfRule type="containsText" dxfId="113" priority="53" operator="containsText" text="Oui">
      <formula>NOT(ISERROR(SEARCH("Oui",C23)))</formula>
    </cfRule>
    <cfRule type="containsText" dxfId="112" priority="54" operator="containsText" text="Non">
      <formula>NOT(ISERROR(SEARCH("Non",C23)))</formula>
    </cfRule>
  </conditionalFormatting>
  <conditionalFormatting sqref="C23:C28">
    <cfRule type="containsText" dxfId="111" priority="49" operator="containsText" text="Non concerné">
      <formula>NOT(ISERROR(SEARCH("Non concerné",C23)))</formula>
    </cfRule>
  </conditionalFormatting>
  <conditionalFormatting sqref="C30:C32">
    <cfRule type="containsText" dxfId="110" priority="44" operator="containsText" text="Pas systématiquement">
      <formula>NOT(ISERROR(SEARCH("Pas systématiquement",C30)))</formula>
    </cfRule>
    <cfRule type="containsText" dxfId="109" priority="45" operator="containsText" text="Oui, partiellement">
      <formula>NOT(ISERROR(SEARCH("Oui, partiellement",C30)))</formula>
    </cfRule>
    <cfRule type="containsText" dxfId="108" priority="46" operator="containsText" text="Oui, totalement">
      <formula>NOT(ISERROR(SEARCH("Oui, totalement",C30)))</formula>
    </cfRule>
    <cfRule type="containsText" dxfId="107" priority="47" operator="containsText" text="Oui">
      <formula>NOT(ISERROR(SEARCH("Oui",C30)))</formula>
    </cfRule>
    <cfRule type="containsText" dxfId="106" priority="48" operator="containsText" text="Non">
      <formula>NOT(ISERROR(SEARCH("Non",C30)))</formula>
    </cfRule>
  </conditionalFormatting>
  <conditionalFormatting sqref="C30:C32">
    <cfRule type="containsText" dxfId="105" priority="43" operator="containsText" text="Non concerné">
      <formula>NOT(ISERROR(SEARCH("Non concerné",C30)))</formula>
    </cfRule>
  </conditionalFormatting>
  <conditionalFormatting sqref="C34:C36">
    <cfRule type="containsText" dxfId="104" priority="38" operator="containsText" text="Pas systématiquement">
      <formula>NOT(ISERROR(SEARCH("Pas systématiquement",C34)))</formula>
    </cfRule>
    <cfRule type="containsText" dxfId="103" priority="39" operator="containsText" text="Oui, partiellement">
      <formula>NOT(ISERROR(SEARCH("Oui, partiellement",C34)))</formula>
    </cfRule>
    <cfRule type="containsText" dxfId="102" priority="40" operator="containsText" text="Oui, totalement">
      <formula>NOT(ISERROR(SEARCH("Oui, totalement",C34)))</formula>
    </cfRule>
    <cfRule type="containsText" dxfId="101" priority="41" operator="containsText" text="Oui">
      <formula>NOT(ISERROR(SEARCH("Oui",C34)))</formula>
    </cfRule>
    <cfRule type="containsText" dxfId="100" priority="42" operator="containsText" text="Non">
      <formula>NOT(ISERROR(SEARCH("Non",C34)))</formula>
    </cfRule>
  </conditionalFormatting>
  <conditionalFormatting sqref="C34:C36">
    <cfRule type="containsText" dxfId="99" priority="37" operator="containsText" text="Non concerné">
      <formula>NOT(ISERROR(SEARCH("Non concerné",C34)))</formula>
    </cfRule>
  </conditionalFormatting>
  <conditionalFormatting sqref="C38:C40">
    <cfRule type="containsText" dxfId="98" priority="32" operator="containsText" text="Pas systématiquement">
      <formula>NOT(ISERROR(SEARCH("Pas systématiquement",C38)))</formula>
    </cfRule>
    <cfRule type="containsText" dxfId="97" priority="33" operator="containsText" text="Oui, partiellement">
      <formula>NOT(ISERROR(SEARCH("Oui, partiellement",C38)))</formula>
    </cfRule>
    <cfRule type="containsText" dxfId="96" priority="34" operator="containsText" text="Oui, totalement">
      <formula>NOT(ISERROR(SEARCH("Oui, totalement",C38)))</formula>
    </cfRule>
    <cfRule type="containsText" dxfId="95" priority="35" operator="containsText" text="Oui">
      <formula>NOT(ISERROR(SEARCH("Oui",C38)))</formula>
    </cfRule>
    <cfRule type="containsText" dxfId="94" priority="36" operator="containsText" text="Non">
      <formula>NOT(ISERROR(SEARCH("Non",C38)))</formula>
    </cfRule>
  </conditionalFormatting>
  <conditionalFormatting sqref="C38:C40">
    <cfRule type="containsText" dxfId="93" priority="31" operator="containsText" text="Non concerné">
      <formula>NOT(ISERROR(SEARCH("Non concerné",C38)))</formula>
    </cfRule>
  </conditionalFormatting>
  <conditionalFormatting sqref="C42:C44">
    <cfRule type="containsText" dxfId="92" priority="26" operator="containsText" text="Pas systématiquement">
      <formula>NOT(ISERROR(SEARCH("Pas systématiquement",C42)))</formula>
    </cfRule>
    <cfRule type="containsText" dxfId="91" priority="27" operator="containsText" text="Oui, partiellement">
      <formula>NOT(ISERROR(SEARCH("Oui, partiellement",C42)))</formula>
    </cfRule>
    <cfRule type="containsText" dxfId="90" priority="28" operator="containsText" text="Oui, totalement">
      <formula>NOT(ISERROR(SEARCH("Oui, totalement",C42)))</formula>
    </cfRule>
    <cfRule type="containsText" dxfId="89" priority="29" operator="containsText" text="Oui">
      <formula>NOT(ISERROR(SEARCH("Oui",C42)))</formula>
    </cfRule>
    <cfRule type="containsText" dxfId="88" priority="30" operator="containsText" text="Non">
      <formula>NOT(ISERROR(SEARCH("Non",C42)))</formula>
    </cfRule>
  </conditionalFormatting>
  <conditionalFormatting sqref="C42:C44">
    <cfRule type="containsText" dxfId="87" priority="25" operator="containsText" text="Non concerné">
      <formula>NOT(ISERROR(SEARCH("Non concerné",C42)))</formula>
    </cfRule>
  </conditionalFormatting>
  <conditionalFormatting sqref="C47:C50">
    <cfRule type="containsText" dxfId="86" priority="20" operator="containsText" text="Pas systématiquement">
      <formula>NOT(ISERROR(SEARCH("Pas systématiquement",C47)))</formula>
    </cfRule>
    <cfRule type="containsText" dxfId="85" priority="21" operator="containsText" text="Oui, partiellement">
      <formula>NOT(ISERROR(SEARCH("Oui, partiellement",C47)))</formula>
    </cfRule>
    <cfRule type="containsText" dxfId="84" priority="22" operator="containsText" text="Oui, totalement">
      <formula>NOT(ISERROR(SEARCH("Oui, totalement",C47)))</formula>
    </cfRule>
    <cfRule type="containsText" dxfId="83" priority="23" operator="containsText" text="Oui">
      <formula>NOT(ISERROR(SEARCH("Oui",C47)))</formula>
    </cfRule>
    <cfRule type="containsText" dxfId="82" priority="24" operator="containsText" text="Non">
      <formula>NOT(ISERROR(SEARCH("Non",C47)))</formula>
    </cfRule>
  </conditionalFormatting>
  <conditionalFormatting sqref="C47:C50">
    <cfRule type="containsText" dxfId="81" priority="19" operator="containsText" text="Non concerné">
      <formula>NOT(ISERROR(SEARCH("Non concerné",C47)))</formula>
    </cfRule>
  </conditionalFormatting>
  <conditionalFormatting sqref="C52:C53">
    <cfRule type="containsText" dxfId="80" priority="14" operator="containsText" text="Pas systématiquement">
      <formula>NOT(ISERROR(SEARCH("Pas systématiquement",C52)))</formula>
    </cfRule>
    <cfRule type="containsText" dxfId="79" priority="15" operator="containsText" text="Oui, partiellement">
      <formula>NOT(ISERROR(SEARCH("Oui, partiellement",C52)))</formula>
    </cfRule>
    <cfRule type="containsText" dxfId="78" priority="16" operator="containsText" text="Oui, totalement">
      <formula>NOT(ISERROR(SEARCH("Oui, totalement",C52)))</formula>
    </cfRule>
    <cfRule type="containsText" dxfId="77" priority="17" operator="containsText" text="Oui">
      <formula>NOT(ISERROR(SEARCH("Oui",C52)))</formula>
    </cfRule>
    <cfRule type="containsText" dxfId="76" priority="18" operator="containsText" text="Non">
      <formula>NOT(ISERROR(SEARCH("Non",C52)))</formula>
    </cfRule>
  </conditionalFormatting>
  <conditionalFormatting sqref="C52:C53">
    <cfRule type="containsText" dxfId="75" priority="13" operator="containsText" text="Non concerné">
      <formula>NOT(ISERROR(SEARCH("Non concerné",C52)))</formula>
    </cfRule>
  </conditionalFormatting>
  <conditionalFormatting sqref="C8:C20">
    <cfRule type="containsText" dxfId="74" priority="8" operator="containsText" text="Pas systématiquement">
      <formula>NOT(ISERROR(SEARCH("Pas systématiquement",C8)))</formula>
    </cfRule>
    <cfRule type="containsText" dxfId="73" priority="9" operator="containsText" text="Oui, partiellement">
      <formula>NOT(ISERROR(SEARCH("Oui, partiellement",C8)))</formula>
    </cfRule>
    <cfRule type="containsText" dxfId="72" priority="10" operator="containsText" text="Oui, totalement">
      <formula>NOT(ISERROR(SEARCH("Oui, totalement",C8)))</formula>
    </cfRule>
    <cfRule type="containsText" dxfId="71" priority="11" operator="containsText" text="Oui">
      <formula>NOT(ISERROR(SEARCH("Oui",C8)))</formula>
    </cfRule>
    <cfRule type="containsText" dxfId="70" priority="12" operator="containsText" text="Non">
      <formula>NOT(ISERROR(SEARCH("Non",C8)))</formula>
    </cfRule>
  </conditionalFormatting>
  <conditionalFormatting sqref="C8:C20">
    <cfRule type="containsText" dxfId="69" priority="7" operator="containsText" text="Non concerné">
      <formula>NOT(ISERROR(SEARCH("Non concerné",C8)))</formula>
    </cfRule>
  </conditionalFormatting>
  <conditionalFormatting sqref="C3:C6">
    <cfRule type="containsText" dxfId="68" priority="2" operator="containsText" text="Pas systématiquement">
      <formula>NOT(ISERROR(SEARCH("Pas systématiquement",C3)))</formula>
    </cfRule>
    <cfRule type="containsText" dxfId="67" priority="3" operator="containsText" text="Oui, partiellement">
      <formula>NOT(ISERROR(SEARCH("Oui, partiellement",C3)))</formula>
    </cfRule>
    <cfRule type="containsText" dxfId="66" priority="4" operator="containsText" text="Oui, totalement">
      <formula>NOT(ISERROR(SEARCH("Oui, totalement",C3)))</formula>
    </cfRule>
    <cfRule type="containsText" dxfId="65" priority="5" operator="containsText" text="Oui">
      <formula>NOT(ISERROR(SEARCH("Oui",C3)))</formula>
    </cfRule>
    <cfRule type="containsText" dxfId="64" priority="6" operator="containsText" text="Non">
      <formula>NOT(ISERROR(SEARCH("Non",C3)))</formula>
    </cfRule>
  </conditionalFormatting>
  <conditionalFormatting sqref="C3:C6">
    <cfRule type="containsText" dxfId="63" priority="1" operator="containsText" text="Non concerné">
      <formula>NOT(ISERROR(SEARCH("Non concerné",C3)))</formula>
    </cfRule>
  </conditionalFormatting>
  <pageMargins left="0.7" right="0.7" top="0.75" bottom="0.75" header="0.3" footer="0.3"/>
  <pageSetup paperSize="9" orientation="portrait" verticalDpi="0"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'menu déroulant'!$C$3:$C$4</xm:f>
          </x14:formula1>
          <xm:sqref>C3:C5 C23:C27 C34:C35 C52:C53 C42:C43</xm:sqref>
        </x14:dataValidation>
        <x14:dataValidation type="list" allowBlank="1" showInputMessage="1" showErrorMessage="1" xr:uid="{00000000-0002-0000-0600-000001000000}">
          <x14:formula1>
            <xm:f>'menu déroulant'!$A$3:$A$5</xm:f>
          </x14:formula1>
          <xm:sqref>C47:C49 C8:C19 C38:C40 F14 C30:C32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B1:M48"/>
  <sheetViews>
    <sheetView showGridLines="0" zoomScale="90" zoomScaleNormal="90" workbookViewId="0">
      <selection activeCell="I36" sqref="I36"/>
    </sheetView>
  </sheetViews>
  <sheetFormatPr baseColWidth="10" defaultColWidth="11.42578125" defaultRowHeight="15" x14ac:dyDescent="0.25"/>
  <cols>
    <col min="1" max="1" width="11.42578125" style="62"/>
    <col min="2" max="2" width="35.42578125" style="62" customWidth="1"/>
    <col min="3" max="4" width="11.42578125" style="62"/>
    <col min="5" max="5" width="35.42578125" style="62" customWidth="1"/>
    <col min="6" max="7" width="11.42578125" style="62"/>
    <col min="8" max="8" width="54.42578125" style="62" bestFit="1" customWidth="1"/>
    <col min="9" max="10" width="11.42578125" style="62"/>
    <col min="11" max="11" width="28.28515625" style="62" bestFit="1" customWidth="1"/>
    <col min="12" max="16384" width="11.42578125" style="62"/>
  </cols>
  <sheetData>
    <row r="1" spans="2:13" ht="15.75" thickBot="1" x14ac:dyDescent="0.3">
      <c r="E1" s="64"/>
      <c r="F1" s="64"/>
      <c r="H1" s="64"/>
      <c r="I1" s="64"/>
      <c r="K1" s="64"/>
      <c r="L1" s="64"/>
    </row>
    <row r="2" spans="2:13" ht="15.75" thickBot="1" x14ac:dyDescent="0.3">
      <c r="B2" s="47" t="s">
        <v>413</v>
      </c>
      <c r="C2" s="48" t="s">
        <v>52</v>
      </c>
      <c r="E2" s="45"/>
      <c r="F2" s="45"/>
      <c r="H2" s="45"/>
      <c r="I2" s="81"/>
      <c r="J2" s="24"/>
      <c r="K2" s="81"/>
      <c r="L2" s="81"/>
      <c r="M2" s="24"/>
    </row>
    <row r="3" spans="2:13" ht="15.75" thickBot="1" x14ac:dyDescent="0.3">
      <c r="B3" s="74" t="str">
        <f>'Modalités d''utilisation '!C20</f>
        <v xml:space="preserve">1. PROCESSUS </v>
      </c>
      <c r="C3" s="72" t="e">
        <f>'1. PROCESSUS'!J97</f>
        <v>#DIV/0!</v>
      </c>
      <c r="E3" s="64"/>
      <c r="F3" s="46"/>
      <c r="H3" s="64"/>
      <c r="I3" s="46"/>
      <c r="K3" s="64"/>
      <c r="L3" s="46"/>
    </row>
    <row r="4" spans="2:13" ht="15.75" thickBot="1" x14ac:dyDescent="0.3">
      <c r="B4" s="74" t="str">
        <f>'Modalités d''utilisation '!C31</f>
        <v>2. PERSONNEL</v>
      </c>
      <c r="C4" s="70" t="e">
        <f>'2.PERSONNEL'!J26</f>
        <v>#DIV/0!</v>
      </c>
      <c r="D4" s="2"/>
      <c r="E4" s="64"/>
      <c r="F4" s="46"/>
      <c r="H4" s="64"/>
      <c r="I4" s="46"/>
      <c r="K4" s="64"/>
      <c r="L4" s="46"/>
    </row>
    <row r="5" spans="2:13" ht="15.75" thickBot="1" x14ac:dyDescent="0.3">
      <c r="B5" s="74" t="str">
        <f>'Modalités d''utilisation '!C35</f>
        <v>3. MÉDICAMENT</v>
      </c>
      <c r="C5" s="70" t="e">
        <f>'3.MEDICAMENT'!I32</f>
        <v>#DIV/0!</v>
      </c>
      <c r="E5" s="64"/>
      <c r="F5" s="64"/>
      <c r="H5" s="64"/>
      <c r="I5" s="64"/>
      <c r="K5" s="64"/>
      <c r="L5" s="64"/>
    </row>
    <row r="6" spans="2:13" ht="15.75" thickBot="1" x14ac:dyDescent="0.3">
      <c r="B6" s="74" t="str">
        <f>'Modalités d''utilisation '!C39</f>
        <v xml:space="preserve">4. LOCAUX </v>
      </c>
      <c r="C6" s="70" t="e">
        <f>'4.LOCAUX'!J31</f>
        <v>#DIV/0!</v>
      </c>
      <c r="E6" s="64"/>
      <c r="F6" s="64"/>
      <c r="H6" s="64"/>
      <c r="I6" s="64"/>
      <c r="K6" s="64"/>
      <c r="L6" s="64"/>
    </row>
    <row r="7" spans="2:13" ht="15.75" thickBot="1" x14ac:dyDescent="0.3">
      <c r="B7" s="74" t="str">
        <f>'Modalités d''utilisation '!C43</f>
        <v xml:space="preserve">5. MATÉRIEL ET ÉQUIPEMENTS </v>
      </c>
      <c r="C7" s="70" t="e">
        <f>'5.MATERIEL-EQUIPEMENTS'!H22</f>
        <v>#DIV/0!</v>
      </c>
      <c r="E7" s="64"/>
      <c r="F7" s="64"/>
      <c r="H7" s="64"/>
      <c r="I7" s="64"/>
      <c r="K7" s="64"/>
      <c r="L7" s="64"/>
    </row>
    <row r="8" spans="2:13" ht="15.75" thickBot="1" x14ac:dyDescent="0.3">
      <c r="B8" s="74" t="str">
        <f>'Modalités d''utilisation '!C47</f>
        <v>6. QUALITÉ</v>
      </c>
      <c r="C8" s="71" t="e">
        <f>'6.QUALITE'!I57</f>
        <v>#DIV/0!</v>
      </c>
      <c r="E8" s="64"/>
      <c r="F8" s="64"/>
      <c r="H8" s="64"/>
      <c r="I8" s="64"/>
      <c r="K8" s="64"/>
      <c r="L8" s="64"/>
    </row>
    <row r="9" spans="2:13" x14ac:dyDescent="0.25">
      <c r="E9" s="64"/>
      <c r="F9" s="64"/>
      <c r="H9" s="64"/>
      <c r="I9" s="64"/>
      <c r="K9" s="64"/>
      <c r="L9" s="64"/>
    </row>
    <row r="18" spans="2:12" x14ac:dyDescent="0.25">
      <c r="D18" s="43"/>
    </row>
    <row r="19" spans="2:12" x14ac:dyDescent="0.25">
      <c r="D19" s="43"/>
      <c r="E19" s="24"/>
      <c r="F19" s="43"/>
      <c r="H19" s="24"/>
      <c r="I19" s="43"/>
      <c r="K19" s="24"/>
      <c r="L19" s="43"/>
    </row>
    <row r="24" spans="2:12" x14ac:dyDescent="0.25">
      <c r="K24" s="64"/>
      <c r="L24" s="64"/>
    </row>
    <row r="25" spans="2:12" x14ac:dyDescent="0.25">
      <c r="K25" s="64"/>
      <c r="L25" s="46"/>
    </row>
    <row r="26" spans="2:12" ht="15.75" thickBot="1" x14ac:dyDescent="0.3">
      <c r="K26" s="64"/>
      <c r="L26" s="64"/>
    </row>
    <row r="27" spans="2:12" ht="15.75" thickBot="1" x14ac:dyDescent="0.3">
      <c r="B27" s="74" t="str">
        <f>'Modalités d''utilisation '!C20</f>
        <v xml:space="preserve">1. PROCESSUS </v>
      </c>
      <c r="C27" s="72" t="e">
        <f>C3</f>
        <v>#DIV/0!</v>
      </c>
      <c r="E27" s="74" t="str">
        <f>RESULTATS!B4</f>
        <v>2. PERSONNEL</v>
      </c>
      <c r="F27" s="73" t="e">
        <f>C4</f>
        <v>#DIV/0!</v>
      </c>
      <c r="H27" s="74" t="str">
        <f>B5</f>
        <v>3. MÉDICAMENT</v>
      </c>
      <c r="I27" s="73" t="e">
        <f>C5</f>
        <v>#DIV/0!</v>
      </c>
      <c r="K27" s="64"/>
      <c r="L27" s="64"/>
    </row>
    <row r="28" spans="2:12" x14ac:dyDescent="0.25">
      <c r="B28" s="78" t="str">
        <f>'1. PROCESSUS'!B2</f>
        <v xml:space="preserve">1a. Prescription </v>
      </c>
      <c r="C28" s="72" t="e">
        <f>'1. PROCESSUS'!J14</f>
        <v>#DIV/0!</v>
      </c>
      <c r="E28" s="75" t="str">
        <f>'2.PERSONNEL'!B2</f>
        <v>2a. Formation et qualification</v>
      </c>
      <c r="F28" s="70" t="e">
        <f>'2.PERSONNEL'!J10</f>
        <v>#DIV/0!</v>
      </c>
      <c r="H28" s="75" t="str">
        <f>'3.MEDICAMENT'!B2</f>
        <v>3a. Généralités</v>
      </c>
      <c r="I28" s="72" t="e">
        <f>'3.MEDICAMENT'!I15</f>
        <v>#DIV/0!</v>
      </c>
      <c r="K28" s="64"/>
      <c r="L28" s="64"/>
    </row>
    <row r="29" spans="2:12" x14ac:dyDescent="0.25">
      <c r="B29" s="79" t="str">
        <f>'1. PROCESSUS'!B15</f>
        <v>1b. Déconditionnement</v>
      </c>
      <c r="C29" s="70" t="e">
        <f>'1. PROCESSUS'!J29</f>
        <v>#DIV/0!</v>
      </c>
      <c r="E29" s="76" t="str">
        <f>'2.PERSONNEL'!B11</f>
        <v>2b. Hygiène</v>
      </c>
      <c r="F29" s="70" t="e">
        <f>'2.PERSONNEL'!J16</f>
        <v>#DIV/0!</v>
      </c>
      <c r="G29" s="64"/>
      <c r="H29" s="76" t="str">
        <f>'3.MEDICAMENT'!B16</f>
        <v>3b. Médicaments à risque pour le personnel</v>
      </c>
      <c r="I29" s="70" t="e">
        <f>'3.MEDICAMENT'!I22</f>
        <v>#DIV/0!</v>
      </c>
      <c r="K29" s="64"/>
      <c r="L29" s="64"/>
    </row>
    <row r="30" spans="2:12" ht="15" customHeight="1" thickBot="1" x14ac:dyDescent="0.3">
      <c r="B30" s="79" t="str">
        <f>'1. PROCESSUS'!B30</f>
        <v>1c. Cassettes</v>
      </c>
      <c r="C30" s="70" t="e">
        <f>'1. PROCESSUS'!J35</f>
        <v>#DIV/0!</v>
      </c>
      <c r="E30" s="77" t="str">
        <f>'2.PERSONNEL'!B17</f>
        <v>2c. Habillage</v>
      </c>
      <c r="F30" s="71" t="e">
        <f>'2.PERSONNEL'!J23</f>
        <v>#DIV/0!</v>
      </c>
      <c r="G30" s="64"/>
      <c r="H30" s="77" t="str">
        <f>'3.MEDICAMENT'!B23</f>
        <v>3c. Médicaments à conditions de conservation particulières</v>
      </c>
      <c r="I30" s="71" t="e">
        <f>'3.MEDICAMENT'!I29</f>
        <v>#DIV/0!</v>
      </c>
      <c r="K30" s="64"/>
      <c r="L30" s="64"/>
    </row>
    <row r="31" spans="2:12" ht="15" customHeight="1" thickBot="1" x14ac:dyDescent="0.3">
      <c r="B31" s="79" t="str">
        <f>'1. PROCESSUS'!B36</f>
        <v>1d. Préparation des doses</v>
      </c>
      <c r="C31" s="70" t="e">
        <f>'1. PROCESSUS'!J45</f>
        <v>#DIV/0!</v>
      </c>
      <c r="E31" s="74" t="str">
        <f>B7</f>
        <v xml:space="preserve">5. MATÉRIEL ET ÉQUIPEMENTS </v>
      </c>
      <c r="F31" s="73" t="e">
        <f>C7</f>
        <v>#DIV/0!</v>
      </c>
      <c r="H31" s="74" t="str">
        <f>B8</f>
        <v>6. QUALITÉ</v>
      </c>
      <c r="I31" s="73" t="e">
        <f>C8</f>
        <v>#DIV/0!</v>
      </c>
      <c r="K31" s="64"/>
      <c r="L31" s="64"/>
    </row>
    <row r="32" spans="2:12" ht="15" customHeight="1" x14ac:dyDescent="0.25">
      <c r="B32" s="79" t="str">
        <f>'1. PROCESSUS'!B46</f>
        <v>1e. Étiquetage des doses préparées</v>
      </c>
      <c r="C32" s="70" t="e">
        <f>'1. PROCESSUS'!J57</f>
        <v>#DIV/0!</v>
      </c>
      <c r="E32" s="75" t="str">
        <f>'5.MATERIEL-EQUIPEMENTS'!B2</f>
        <v>5a. Système d'information</v>
      </c>
      <c r="F32" s="70" t="e">
        <f>'5.MATERIEL-EQUIPEMENTS'!H8</f>
        <v>#DIV/0!</v>
      </c>
      <c r="H32" s="75" t="str">
        <f>'6.QUALITE'!B2</f>
        <v xml:space="preserve">6a. Système qualité et procédures </v>
      </c>
      <c r="I32" s="70" t="e">
        <f>'6.QUALITE'!I21</f>
        <v>#DIV/0!</v>
      </c>
      <c r="K32" s="64"/>
      <c r="L32" s="64"/>
    </row>
    <row r="33" spans="2:12" ht="15" customHeight="1" x14ac:dyDescent="0.25">
      <c r="B33" s="79" t="str">
        <f>'1. PROCESSUS'!B58</f>
        <v>1f. Contrôles</v>
      </c>
      <c r="C33" s="70" t="e">
        <f>'1. PROCESSUS'!J69</f>
        <v>#DIV/0!</v>
      </c>
      <c r="E33" s="76" t="str">
        <f>'5.MATERIEL-EQUIPEMENTS'!B9</f>
        <v xml:space="preserve">5b. Entretien </v>
      </c>
      <c r="F33" s="70" t="e">
        <f>'5.MATERIEL-EQUIPEMENTS'!H13</f>
        <v>#DIV/0!</v>
      </c>
      <c r="H33" s="76" t="str">
        <f>'6.QUALITE'!B21</f>
        <v xml:space="preserve">6b. Gestion des non-conformités et rappels de lots </v>
      </c>
      <c r="I33" s="70" t="e">
        <f>'6.QUALITE'!I33</f>
        <v>#DIV/0!</v>
      </c>
      <c r="K33" s="64"/>
      <c r="L33" s="64"/>
    </row>
    <row r="34" spans="2:12" ht="15" customHeight="1" thickBot="1" x14ac:dyDescent="0.3">
      <c r="B34" s="79" t="str">
        <f>'1. PROCESSUS'!B70</f>
        <v>1g. Dispensation</v>
      </c>
      <c r="C34" s="70" t="e">
        <f>'1. PROCESSUS'!J79</f>
        <v>#DIV/0!</v>
      </c>
      <c r="E34" s="77" t="str">
        <f>'5.MATERIEL-EQUIPEMENTS'!B14</f>
        <v>5c. Qualification et maintenance</v>
      </c>
      <c r="F34" s="71" t="e">
        <f>'5.MATERIEL-EQUIPEMENTS'!H19</f>
        <v>#DIV/0!</v>
      </c>
      <c r="H34" s="76" t="str">
        <f>'6.QUALITE'!B33</f>
        <v xml:space="preserve">6c. Gestion des modifications de traitements </v>
      </c>
      <c r="I34" s="70" t="e">
        <f>'6.QUALITE'!I36</f>
        <v>#DIV/0!</v>
      </c>
      <c r="K34" s="64"/>
      <c r="L34" s="64"/>
    </row>
    <row r="35" spans="2:12" ht="15.75" thickBot="1" x14ac:dyDescent="0.3">
      <c r="B35" s="79" t="str">
        <f>'1. PROCESSUS'!B79</f>
        <v>1h. Transport</v>
      </c>
      <c r="C35" s="70" t="e">
        <f>'1. PROCESSUS'!J83</f>
        <v>#DIV/0!</v>
      </c>
      <c r="E35" s="74" t="str">
        <f>B6</f>
        <v xml:space="preserve">4. LOCAUX </v>
      </c>
      <c r="F35" s="73" t="e">
        <f>C6</f>
        <v>#DIV/0!</v>
      </c>
      <c r="H35" s="76" t="str">
        <f>'6.QUALITE'!B37</f>
        <v>6d. Documentation</v>
      </c>
      <c r="I35" s="70" t="e">
        <f>'6.QUALITE'!I44</f>
        <v>#DIV/0!</v>
      </c>
      <c r="K35" s="64"/>
      <c r="L35" s="64"/>
    </row>
    <row r="36" spans="2:12" ht="15" customHeight="1" thickBot="1" x14ac:dyDescent="0.3">
      <c r="B36" s="79" t="str">
        <f>'1. PROCESSUS'!B84</f>
        <v>1i. Réception et stockage</v>
      </c>
      <c r="C36" s="70" t="e">
        <f>'1. PROCESSUS'!J89</f>
        <v>#DIV/0!</v>
      </c>
      <c r="E36" s="75" t="str">
        <f>'4.LOCAUX'!B2</f>
        <v>4a. Généralités</v>
      </c>
      <c r="F36" s="70" t="e">
        <f>'4.LOCAUX'!J7</f>
        <v>#DIV/0!</v>
      </c>
      <c r="H36" s="77" t="str">
        <f>'6.QUALITE'!B45</f>
        <v>6e. Suivi et évaluation de la qualité</v>
      </c>
      <c r="I36" s="71" t="e">
        <f>'6.QUALITE'!I54</f>
        <v>#DIV/0!</v>
      </c>
      <c r="K36" s="64"/>
      <c r="L36" s="64"/>
    </row>
    <row r="37" spans="2:12" ht="15.75" thickBot="1" x14ac:dyDescent="0.3">
      <c r="B37" s="80" t="str">
        <f>'1. PROCESSUS'!B90</f>
        <v xml:space="preserve">1j. Retours </v>
      </c>
      <c r="C37" s="71" t="e">
        <f>'1. PROCESSUS'!J93</f>
        <v>#DIV/0!</v>
      </c>
      <c r="E37" s="76" t="s">
        <v>110</v>
      </c>
      <c r="F37" s="70" t="e">
        <f>'4.LOCAUX'!J22</f>
        <v>#DIV/0!</v>
      </c>
    </row>
    <row r="38" spans="2:12" ht="15" customHeight="1" thickBot="1" x14ac:dyDescent="0.3">
      <c r="E38" s="77" t="str">
        <f>'4.LOCAUX'!B22</f>
        <v>4c. Surveillance et entretien des locaux</v>
      </c>
      <c r="F38" s="71" t="e">
        <f>'4.LOCAUX'!J28</f>
        <v>#DIV/0!</v>
      </c>
    </row>
    <row r="41" spans="2:12" x14ac:dyDescent="0.25">
      <c r="B41" s="317"/>
      <c r="C41" s="66"/>
    </row>
    <row r="42" spans="2:12" x14ac:dyDescent="0.25">
      <c r="B42" s="453"/>
      <c r="C42" s="453"/>
      <c r="D42" s="453"/>
      <c r="E42" s="453"/>
      <c r="F42" s="453"/>
      <c r="G42" s="453"/>
      <c r="H42" s="453"/>
      <c r="I42" s="453"/>
    </row>
    <row r="43" spans="2:12" x14ac:dyDescent="0.25">
      <c r="B43" s="453"/>
      <c r="C43" s="453"/>
      <c r="D43" s="453"/>
      <c r="E43" s="453"/>
      <c r="F43" s="453"/>
      <c r="G43" s="453"/>
      <c r="H43" s="453"/>
      <c r="I43" s="453"/>
    </row>
    <row r="44" spans="2:12" x14ac:dyDescent="0.25">
      <c r="B44" s="453"/>
      <c r="C44" s="453"/>
      <c r="D44" s="453"/>
      <c r="E44" s="453"/>
      <c r="F44" s="453"/>
      <c r="G44" s="453"/>
      <c r="H44" s="453"/>
      <c r="I44" s="453"/>
    </row>
    <row r="45" spans="2:12" x14ac:dyDescent="0.25">
      <c r="B45" s="453"/>
      <c r="C45" s="453"/>
      <c r="D45" s="453"/>
      <c r="E45" s="453"/>
      <c r="F45" s="453"/>
      <c r="G45" s="453"/>
      <c r="H45" s="453"/>
      <c r="I45" s="453"/>
    </row>
    <row r="46" spans="2:12" x14ac:dyDescent="0.25">
      <c r="B46" s="453"/>
      <c r="C46" s="453"/>
      <c r="D46" s="453"/>
      <c r="E46" s="453"/>
      <c r="F46" s="453"/>
      <c r="G46" s="453"/>
      <c r="H46" s="453"/>
      <c r="I46" s="453"/>
    </row>
    <row r="47" spans="2:12" x14ac:dyDescent="0.25">
      <c r="B47" s="453"/>
      <c r="C47" s="453"/>
      <c r="D47" s="453"/>
      <c r="E47" s="453"/>
      <c r="F47" s="453"/>
      <c r="G47" s="453"/>
      <c r="H47" s="453"/>
      <c r="I47" s="453"/>
    </row>
    <row r="48" spans="2:12" x14ac:dyDescent="0.25">
      <c r="B48" s="453"/>
      <c r="C48" s="453"/>
      <c r="D48" s="453"/>
      <c r="E48" s="453"/>
      <c r="F48" s="453"/>
      <c r="G48" s="453"/>
      <c r="H48" s="453"/>
      <c r="I48" s="453"/>
    </row>
  </sheetData>
  <sheetProtection selectLockedCells="1" selectUnlockedCells="1"/>
  <mergeCells count="1">
    <mergeCell ref="B42:I48"/>
  </mergeCells>
  <conditionalFormatting sqref="C3">
    <cfRule type="colorScale" priority="80">
      <colorScale>
        <cfvo type="min"/>
        <cfvo type="formula" val="&quot;[50:80]&quot;"/>
        <cfvo type="max"/>
        <color rgb="FFFF0000"/>
        <color rgb="FFFFC000"/>
        <color rgb="FF00B050"/>
      </colorScale>
    </cfRule>
  </conditionalFormatting>
  <conditionalFormatting sqref="C3:C8 C27:C36">
    <cfRule type="cellIs" dxfId="62" priority="77" operator="between">
      <formula>0.5</formula>
      <formula>0.8</formula>
    </cfRule>
    <cfRule type="cellIs" dxfId="61" priority="78" operator="lessThan">
      <formula>0.5</formula>
    </cfRule>
    <cfRule type="cellIs" dxfId="60" priority="79" operator="greaterThan">
      <formula>0.8</formula>
    </cfRule>
  </conditionalFormatting>
  <conditionalFormatting sqref="C4:C8">
    <cfRule type="colorScale" priority="55">
      <colorScale>
        <cfvo type="min"/>
        <cfvo type="formula" val="&quot;[50:80]&quot;"/>
        <cfvo type="max"/>
        <color rgb="FFFF0000"/>
        <color rgb="FFFFC000"/>
        <color rgb="FF00B050"/>
      </colorScale>
    </cfRule>
  </conditionalFormatting>
  <conditionalFormatting sqref="F27:F30">
    <cfRule type="colorScale" priority="23">
      <colorScale>
        <cfvo type="min"/>
        <cfvo type="formula" val="&quot;[50:80]&quot;"/>
        <cfvo type="max"/>
        <color rgb="FFFF0000"/>
        <color rgb="FFFFC000"/>
        <color rgb="FF00B050"/>
      </colorScale>
    </cfRule>
  </conditionalFormatting>
  <conditionalFormatting sqref="F27:F30">
    <cfRule type="cellIs" dxfId="59" priority="24" operator="between">
      <formula>0.5</formula>
      <formula>0.8</formula>
    </cfRule>
    <cfRule type="cellIs" dxfId="58" priority="25" operator="lessThan">
      <formula>0.5</formula>
    </cfRule>
    <cfRule type="cellIs" dxfId="57" priority="26" operator="greaterThan">
      <formula>0.8</formula>
    </cfRule>
  </conditionalFormatting>
  <conditionalFormatting sqref="F31:F34">
    <cfRule type="cellIs" dxfId="56" priority="20" operator="between">
      <formula>0.5</formula>
      <formula>0.8</formula>
    </cfRule>
    <cfRule type="cellIs" dxfId="55" priority="21" operator="lessThan">
      <formula>0.5</formula>
    </cfRule>
    <cfRule type="cellIs" dxfId="54" priority="22" operator="greaterThan">
      <formula>0.8</formula>
    </cfRule>
  </conditionalFormatting>
  <conditionalFormatting sqref="F31:F34">
    <cfRule type="colorScale" priority="19">
      <colorScale>
        <cfvo type="min"/>
        <cfvo type="formula" val="&quot;[50:80]&quot;"/>
        <cfvo type="max"/>
        <color rgb="FFFF0000"/>
        <color rgb="FFFFC000"/>
        <color rgb="FF00B050"/>
      </colorScale>
    </cfRule>
  </conditionalFormatting>
  <conditionalFormatting sqref="F35:F38">
    <cfRule type="cellIs" dxfId="53" priority="16" operator="between">
      <formula>0.5</formula>
      <formula>0.8</formula>
    </cfRule>
    <cfRule type="cellIs" dxfId="52" priority="17" operator="lessThan">
      <formula>0.5</formula>
    </cfRule>
    <cfRule type="cellIs" dxfId="51" priority="18" operator="greaterThan">
      <formula>0.8</formula>
    </cfRule>
  </conditionalFormatting>
  <conditionalFormatting sqref="F35:F38">
    <cfRule type="colorScale" priority="15">
      <colorScale>
        <cfvo type="min"/>
        <cfvo type="formula" val="&quot;[50:80]&quot;"/>
        <cfvo type="max"/>
        <color rgb="FFFF0000"/>
        <color rgb="FFFFC000"/>
        <color rgb="FF00B050"/>
      </colorScale>
    </cfRule>
  </conditionalFormatting>
  <conditionalFormatting sqref="I27:I30">
    <cfRule type="cellIs" dxfId="50" priority="12" operator="between">
      <formula>0.5</formula>
      <formula>0.8</formula>
    </cfRule>
    <cfRule type="cellIs" dxfId="49" priority="13" operator="lessThan">
      <formula>0.5</formula>
    </cfRule>
    <cfRule type="cellIs" dxfId="48" priority="14" operator="greaterThan">
      <formula>0.8</formula>
    </cfRule>
  </conditionalFormatting>
  <conditionalFormatting sqref="I27:I30">
    <cfRule type="colorScale" priority="11">
      <colorScale>
        <cfvo type="min"/>
        <cfvo type="formula" val="&quot;[50:80]&quot;"/>
        <cfvo type="max"/>
        <color rgb="FFFF0000"/>
        <color rgb="FFFFC000"/>
        <color rgb="FF00B050"/>
      </colorScale>
    </cfRule>
  </conditionalFormatting>
  <conditionalFormatting sqref="I31:I36">
    <cfRule type="cellIs" dxfId="47" priority="8" operator="between">
      <formula>0.5</formula>
      <formula>0.8</formula>
    </cfRule>
    <cfRule type="cellIs" dxfId="46" priority="9" operator="lessThan">
      <formula>0.5</formula>
    </cfRule>
    <cfRule type="cellIs" dxfId="45" priority="10" operator="greaterThan">
      <formula>0.8</formula>
    </cfRule>
  </conditionalFormatting>
  <conditionalFormatting sqref="I31:I36">
    <cfRule type="colorScale" priority="7">
      <colorScale>
        <cfvo type="min"/>
        <cfvo type="formula" val="&quot;[50:80]&quot;"/>
        <cfvo type="max"/>
        <color rgb="FFFF0000"/>
        <color rgb="FFFFC000"/>
        <color rgb="FF00B050"/>
      </colorScale>
    </cfRule>
  </conditionalFormatting>
  <conditionalFormatting sqref="C37">
    <cfRule type="colorScale" priority="3">
      <colorScale>
        <cfvo type="min"/>
        <cfvo type="formula" val="&quot;[50:80]&quot;"/>
        <cfvo type="max"/>
        <color rgb="FFFF0000"/>
        <color rgb="FFFFC000"/>
        <color rgb="FF00B050"/>
      </colorScale>
    </cfRule>
  </conditionalFormatting>
  <conditionalFormatting sqref="C37">
    <cfRule type="cellIs" dxfId="44" priority="4" operator="between">
      <formula>0.5</formula>
      <formula>0.8</formula>
    </cfRule>
    <cfRule type="cellIs" dxfId="43" priority="5" operator="lessThan">
      <formula>0.5</formula>
    </cfRule>
    <cfRule type="cellIs" dxfId="42" priority="6" operator="greaterThan">
      <formula>0.8</formula>
    </cfRule>
  </conditionalFormatting>
  <conditionalFormatting sqref="C27:C36">
    <cfRule type="colorScale" priority="149">
      <colorScale>
        <cfvo type="min"/>
        <cfvo type="formula" val="&quot;[50:80]&quot;"/>
        <cfvo type="max"/>
        <color rgb="FFFF0000"/>
        <color rgb="FFFFC000"/>
        <color rgb="FF00B050"/>
      </colorScale>
    </cfRule>
  </conditionalFormatting>
  <conditionalFormatting sqref="C6">
    <cfRule type="expression" priority="157">
      <formula>AND($C$28&gt;0.8)</formula>
    </cfRule>
    <cfRule type="expression" priority="158">
      <formula>AND(#REF!&gt;0.8)</formula>
    </cfRule>
  </conditionalFormatting>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sheetPr>
  <dimension ref="B1:G42"/>
  <sheetViews>
    <sheetView showGridLines="0" zoomScale="90" zoomScaleNormal="90" workbookViewId="0">
      <selection activeCell="D13" sqref="D13"/>
    </sheetView>
  </sheetViews>
  <sheetFormatPr baseColWidth="10" defaultColWidth="11.42578125" defaultRowHeight="15" x14ac:dyDescent="0.25"/>
  <cols>
    <col min="1" max="1" width="10.140625" style="62" customWidth="1"/>
    <col min="2" max="2" width="54.42578125" style="62" bestFit="1" customWidth="1"/>
    <col min="3" max="3" width="58.7109375" style="62" customWidth="1"/>
    <col min="4" max="4" width="11.42578125" style="62"/>
    <col min="5" max="5" width="58.7109375" style="62" customWidth="1"/>
    <col min="6" max="6" width="11.42578125" style="62"/>
    <col min="7" max="7" width="58.7109375" style="62" customWidth="1"/>
    <col min="8" max="8" width="11.42578125" style="62"/>
    <col min="9" max="9" width="30.7109375" style="62" customWidth="1"/>
    <col min="10" max="16384" width="11.42578125" style="62"/>
  </cols>
  <sheetData>
    <row r="1" spans="2:7" ht="33.75" customHeight="1" x14ac:dyDescent="0.25">
      <c r="B1" s="454" t="s">
        <v>147</v>
      </c>
      <c r="C1" s="454"/>
      <c r="D1" s="454"/>
      <c r="E1" s="454"/>
      <c r="F1" s="454"/>
      <c r="G1" s="454"/>
    </row>
    <row r="3" spans="2:7" ht="15.75" thickBot="1" x14ac:dyDescent="0.3">
      <c r="C3" s="59"/>
    </row>
    <row r="4" spans="2:7" ht="45" customHeight="1" thickBot="1" x14ac:dyDescent="0.3">
      <c r="B4" s="336" t="s">
        <v>138</v>
      </c>
      <c r="C4" s="184"/>
      <c r="E4" s="60" t="s">
        <v>120</v>
      </c>
    </row>
    <row r="5" spans="2:7" ht="16.5" customHeight="1" x14ac:dyDescent="0.25">
      <c r="B5" s="84"/>
      <c r="C5" s="184"/>
      <c r="E5" s="184"/>
    </row>
    <row r="6" spans="2:7" ht="15.75" thickBot="1" x14ac:dyDescent="0.3">
      <c r="C6" s="1"/>
    </row>
    <row r="7" spans="2:7" ht="15.75" thickBot="1" x14ac:dyDescent="0.3">
      <c r="C7" s="61" t="s">
        <v>51</v>
      </c>
      <c r="E7" s="61" t="s">
        <v>399</v>
      </c>
      <c r="G7" s="61" t="s">
        <v>349</v>
      </c>
    </row>
    <row r="8" spans="2:7" ht="15.75" thickBot="1" x14ac:dyDescent="0.3">
      <c r="C8" s="61" t="s">
        <v>344</v>
      </c>
      <c r="E8" s="61" t="s">
        <v>347</v>
      </c>
      <c r="G8" s="61" t="s">
        <v>350</v>
      </c>
    </row>
    <row r="9" spans="2:7" ht="15.75" thickBot="1" x14ac:dyDescent="0.3">
      <c r="C9" s="61" t="s">
        <v>345</v>
      </c>
      <c r="E9" s="61" t="s">
        <v>348</v>
      </c>
      <c r="G9" s="186" t="str">
        <f>RESULTATS!B37</f>
        <v xml:space="preserve">1j. Retours </v>
      </c>
    </row>
    <row r="10" spans="2:7" ht="15.75" thickBot="1" x14ac:dyDescent="0.3">
      <c r="C10" s="61" t="s">
        <v>346</v>
      </c>
    </row>
    <row r="11" spans="2:7" x14ac:dyDescent="0.25">
      <c r="C11" s="185"/>
    </row>
    <row r="12" spans="2:7" x14ac:dyDescent="0.25">
      <c r="C12" s="185"/>
    </row>
    <row r="14" spans="2:7" ht="15.75" thickBot="1" x14ac:dyDescent="0.3">
      <c r="C14" s="1"/>
    </row>
    <row r="15" spans="2:7" ht="45" customHeight="1" thickBot="1" x14ac:dyDescent="0.3">
      <c r="B15" s="336" t="s">
        <v>414</v>
      </c>
      <c r="C15" s="60" t="s">
        <v>38</v>
      </c>
      <c r="E15" s="60" t="s">
        <v>42</v>
      </c>
      <c r="G15" s="60" t="s">
        <v>401</v>
      </c>
    </row>
    <row r="16" spans="2:7" ht="15.75" thickBot="1" x14ac:dyDescent="0.3">
      <c r="C16" s="1"/>
    </row>
    <row r="17" spans="2:7" ht="15.75" thickBot="1" x14ac:dyDescent="0.3">
      <c r="C17" s="61" t="s">
        <v>40</v>
      </c>
      <c r="E17" s="61" t="s">
        <v>107</v>
      </c>
      <c r="G17" s="61" t="s">
        <v>43</v>
      </c>
    </row>
    <row r="18" spans="2:7" ht="15.75" thickBot="1" x14ac:dyDescent="0.3">
      <c r="C18" s="61" t="s">
        <v>39</v>
      </c>
      <c r="E18" s="61" t="s">
        <v>110</v>
      </c>
      <c r="G18" s="61" t="s">
        <v>44</v>
      </c>
    </row>
    <row r="19" spans="2:7" ht="15.75" thickBot="1" x14ac:dyDescent="0.3">
      <c r="C19" s="61" t="s">
        <v>41</v>
      </c>
      <c r="E19" s="61" t="s">
        <v>109</v>
      </c>
      <c r="G19" s="61" t="s">
        <v>45</v>
      </c>
    </row>
    <row r="20" spans="2:7" x14ac:dyDescent="0.25">
      <c r="C20" s="1"/>
    </row>
    <row r="21" spans="2:7" x14ac:dyDescent="0.25">
      <c r="C21" s="1"/>
    </row>
    <row r="22" spans="2:7" x14ac:dyDescent="0.25">
      <c r="C22" s="1"/>
    </row>
    <row r="23" spans="2:7" ht="15.75" thickBot="1" x14ac:dyDescent="0.3">
      <c r="C23" s="1"/>
    </row>
    <row r="24" spans="2:7" ht="45" customHeight="1" thickBot="1" x14ac:dyDescent="0.3">
      <c r="B24" s="336" t="s">
        <v>415</v>
      </c>
      <c r="C24" s="60" t="s">
        <v>409</v>
      </c>
      <c r="E24" s="60" t="s">
        <v>411</v>
      </c>
    </row>
    <row r="25" spans="2:7" ht="15.75" thickBot="1" x14ac:dyDescent="0.3">
      <c r="C25" s="1"/>
    </row>
    <row r="26" spans="2:7" ht="15.75" thickBot="1" x14ac:dyDescent="0.3">
      <c r="C26" s="61" t="str">
        <f>'3.MEDICAMENT'!B2</f>
        <v>3a. Généralités</v>
      </c>
      <c r="E26" s="61" t="str">
        <f>RESULTATS!H32</f>
        <v xml:space="preserve">6a. Système qualité et procédures </v>
      </c>
    </row>
    <row r="27" spans="2:7" ht="15.75" thickBot="1" x14ac:dyDescent="0.3">
      <c r="C27" s="61" t="str">
        <f>'3.MEDICAMENT'!B16</f>
        <v>3b. Médicaments à risque pour le personnel</v>
      </c>
      <c r="E27" s="61" t="str">
        <f>RESULTATS!H33</f>
        <v xml:space="preserve">6b. Gestion des non-conformités et rappels de lots </v>
      </c>
    </row>
    <row r="28" spans="2:7" ht="15.75" thickBot="1" x14ac:dyDescent="0.3">
      <c r="C28" s="61" t="str">
        <f>'3.MEDICAMENT'!B23</f>
        <v>3c. Médicaments à conditions de conservation particulières</v>
      </c>
      <c r="E28" s="61" t="str">
        <f>RESULTATS!H34</f>
        <v xml:space="preserve">6c. Gestion des modifications de traitements </v>
      </c>
    </row>
    <row r="29" spans="2:7" ht="15.75" thickBot="1" x14ac:dyDescent="0.3">
      <c r="C29" s="1"/>
      <c r="E29" s="61" t="str">
        <f>RESULTATS!H35</f>
        <v>6d. Documentation</v>
      </c>
    </row>
    <row r="30" spans="2:7" ht="15.75" thickBot="1" x14ac:dyDescent="0.3">
      <c r="C30" s="1"/>
      <c r="E30" s="61" t="str">
        <f>RESULTATS!H36</f>
        <v>6e. Suivi et évaluation de la qualité</v>
      </c>
    </row>
    <row r="31" spans="2:7" x14ac:dyDescent="0.25">
      <c r="C31" s="1"/>
    </row>
    <row r="32" spans="2:7" x14ac:dyDescent="0.25">
      <c r="C32" s="1"/>
    </row>
    <row r="33" spans="3:3" x14ac:dyDescent="0.25">
      <c r="C33" s="1"/>
    </row>
    <row r="34" spans="3:3" x14ac:dyDescent="0.25">
      <c r="C34" s="1"/>
    </row>
    <row r="35" spans="3:3" ht="45" customHeight="1" x14ac:dyDescent="0.25"/>
    <row r="36" spans="3:3" x14ac:dyDescent="0.25">
      <c r="C36" s="59"/>
    </row>
    <row r="37" spans="3:3" x14ac:dyDescent="0.25">
      <c r="C37" s="59"/>
    </row>
    <row r="38" spans="3:3" x14ac:dyDescent="0.25">
      <c r="C38" s="59"/>
    </row>
    <row r="39" spans="3:3" x14ac:dyDescent="0.25">
      <c r="C39" s="59"/>
    </row>
    <row r="40" spans="3:3" x14ac:dyDescent="0.25">
      <c r="C40" s="59"/>
    </row>
    <row r="41" spans="3:3" ht="45" customHeight="1" x14ac:dyDescent="0.25"/>
    <row r="42" spans="3:3" x14ac:dyDescent="0.25">
      <c r="C42" s="59"/>
    </row>
  </sheetData>
  <sheetProtection algorithmName="SHA-512" hashValue="7Xg+IPqG/DKl+riJ1JiEAtWJJsSz4Y8k83gCQ3inNecg+0OBjBbbqbZfgH5j/Q2eK859/2ygAdvYezX5Lu3ZTQ==" saltValue="AzedNtaGGKn2Tg7LppYNUw==" spinCount="100000" sheet="1" objects="1" scenarios="1" selectLockedCells="1" selectUnlockedCells="1"/>
  <mergeCells count="1">
    <mergeCell ref="B1:G1"/>
  </mergeCells>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expression" priority="125" id="{9B65A2E6-D246-4C87-BF39-DF6EE725E36D}">
            <xm:f>AND(RESULTATS!$C$6&gt;=0.5,RESULTATS!$C$6&lt;=0.8)</xm:f>
            <x14:dxf>
              <fill>
                <patternFill>
                  <bgColor rgb="FFFFC000"/>
                </patternFill>
              </fill>
            </x14:dxf>
          </x14:cfRule>
          <x14:cfRule type="expression" priority="126" id="{5B8FEF78-132F-48FD-8BE0-39E30A6EDA36}">
            <xm:f>AND(RESULTATS!$C$6&gt;0.8)</xm:f>
            <x14:dxf>
              <fill>
                <patternFill>
                  <bgColor rgb="FF00D05E"/>
                </patternFill>
              </fill>
            </x14:dxf>
          </x14:cfRule>
          <x14:cfRule type="expression" priority="127" id="{CFF03405-3579-4580-B214-17858825381E}">
            <xm:f>AND(RESULTATS!$C$6&lt;0.5)</xm:f>
            <x14:dxf>
              <fill>
                <patternFill>
                  <bgColor rgb="FFEE5050"/>
                </patternFill>
              </fill>
            </x14:dxf>
          </x14:cfRule>
          <xm:sqref>E15</xm:sqref>
        </x14:conditionalFormatting>
        <x14:conditionalFormatting xmlns:xm="http://schemas.microsoft.com/office/excel/2006/main">
          <x14:cfRule type="expression" priority="122" id="{C4855F9B-BC3C-470C-A292-6A590B661B99}">
            <xm:f>AND(RESULTATS!$C$7&gt;=0.5,RESULTATS!$C$7&lt;=0.8)</xm:f>
            <x14:dxf>
              <fill>
                <patternFill>
                  <bgColor rgb="FFFFC000"/>
                </patternFill>
              </fill>
            </x14:dxf>
          </x14:cfRule>
          <x14:cfRule type="expression" priority="123" id="{78947B7E-F645-48FC-A8E5-92DB98360EC4}">
            <xm:f>AND(RESULTATS!$C$7&gt;0.8)</xm:f>
            <x14:dxf>
              <fill>
                <patternFill>
                  <bgColor rgb="FF00D05E"/>
                </patternFill>
              </fill>
            </x14:dxf>
          </x14:cfRule>
          <x14:cfRule type="expression" priority="124" id="{A1FB8BE7-AB6E-4219-A0B5-A8ABD4F81BEA}">
            <xm:f>AND(RESULTATS!$C$7&lt;0.5)</xm:f>
            <x14:dxf>
              <fill>
                <patternFill>
                  <bgColor rgb="FFEE5050"/>
                </patternFill>
              </fill>
            </x14:dxf>
          </x14:cfRule>
          <xm:sqref>G15</xm:sqref>
        </x14:conditionalFormatting>
        <x14:conditionalFormatting xmlns:xm="http://schemas.microsoft.com/office/excel/2006/main">
          <x14:cfRule type="expression" priority="119" id="{3893434F-AC19-49DF-9306-5B3E53248790}">
            <xm:f>AND(RESULTATS!$C$5&gt;=0.5,RESULTATS!$C$5&lt;=0.8)</xm:f>
            <x14:dxf>
              <fill>
                <patternFill>
                  <bgColor rgb="FFFFC000"/>
                </patternFill>
              </fill>
            </x14:dxf>
          </x14:cfRule>
          <x14:cfRule type="expression" priority="120" id="{C88DF3B4-E722-428B-AEEE-1AB235BF19BC}">
            <xm:f>AND(RESULTATS!$C$5&gt;0.8)</xm:f>
            <x14:dxf>
              <fill>
                <patternFill>
                  <bgColor rgb="FF00D05E"/>
                </patternFill>
              </fill>
            </x14:dxf>
          </x14:cfRule>
          <x14:cfRule type="expression" priority="121" id="{8BE41136-C941-4355-BB02-B3A05FCA5A7C}">
            <xm:f>AND(RESULTATS!$C$5&lt;0.5)</xm:f>
            <x14:dxf>
              <fill>
                <patternFill>
                  <bgColor rgb="FFEE5050"/>
                </patternFill>
              </fill>
            </x14:dxf>
          </x14:cfRule>
          <xm:sqref>C24</xm:sqref>
        </x14:conditionalFormatting>
        <x14:conditionalFormatting xmlns:xm="http://schemas.microsoft.com/office/excel/2006/main">
          <x14:cfRule type="expression" priority="116" id="{BB8452FA-7FB2-4A29-B531-0577C3C907AD}">
            <xm:f>AND(RESULTATS!$C$8&gt;=0.5,RESULTATS!$C$8&lt;=0.8)</xm:f>
            <x14:dxf>
              <fill>
                <patternFill>
                  <bgColor rgb="FFFFC000"/>
                </patternFill>
              </fill>
            </x14:dxf>
          </x14:cfRule>
          <x14:cfRule type="expression" priority="117" id="{B3A08F35-CF9C-4D01-8963-071302C7778F}">
            <xm:f>AND(RESULTATS!$C$8&gt;0.8)</xm:f>
            <x14:dxf>
              <fill>
                <patternFill>
                  <bgColor rgb="FF00D05E"/>
                </patternFill>
              </fill>
            </x14:dxf>
          </x14:cfRule>
          <x14:cfRule type="expression" priority="118" id="{EC92197E-6BFB-433E-B7DD-34C06C2C2A7E}">
            <xm:f>AND(RESULTATS!$C$8&lt;0.5)</xm:f>
            <x14:dxf>
              <fill>
                <patternFill>
                  <bgColor rgb="FFEE5050"/>
                </patternFill>
              </fill>
            </x14:dxf>
          </x14:cfRule>
          <xm:sqref>E24</xm:sqref>
        </x14:conditionalFormatting>
        <x14:conditionalFormatting xmlns:xm="http://schemas.microsoft.com/office/excel/2006/main">
          <x14:cfRule type="expression" priority="140" id="{FCD56CC3-CAD0-495B-98F0-8594B8DEABBD}">
            <xm:f>AND(RESULTATS!$F$27&gt;=0.5,RESULTATS!$F$27&lt;=0.8)</xm:f>
            <x14:dxf>
              <fill>
                <patternFill>
                  <bgColor rgb="FFFFC000"/>
                </patternFill>
              </fill>
            </x14:dxf>
          </x14:cfRule>
          <x14:cfRule type="expression" priority="141" id="{86C3A209-BD3C-4A40-9C87-E203634AD06F}">
            <xm:f>AND(RESULTATS!$F$27&gt;0.8)</xm:f>
            <x14:dxf>
              <fill>
                <patternFill>
                  <bgColor rgb="FF00D05E"/>
                </patternFill>
              </fill>
            </x14:dxf>
          </x14:cfRule>
          <x14:cfRule type="expression" priority="142" id="{B79A4EC5-B5E4-4C7C-8AF8-C59D412D0612}">
            <xm:f>AND(RESULTATS!$F$27&lt;0.5)</xm:f>
            <x14:dxf>
              <fill>
                <patternFill>
                  <bgColor rgb="FFEE5050"/>
                </patternFill>
              </fill>
            </x14:dxf>
          </x14:cfRule>
          <xm:sqref>C15</xm:sqref>
        </x14:conditionalFormatting>
        <x14:conditionalFormatting xmlns:xm="http://schemas.microsoft.com/office/excel/2006/main">
          <x14:cfRule type="expression" priority="143" id="{20567766-CF86-42DC-96E8-F30311B1950D}">
            <xm:f>AND(RESULTATS!$F28&lt;0.5)</xm:f>
            <x14:dxf>
              <fill>
                <patternFill>
                  <bgColor rgb="FFFC4A4A"/>
                </patternFill>
              </fill>
            </x14:dxf>
          </x14:cfRule>
          <x14:cfRule type="expression" priority="144" id="{9F0D546B-4FDB-490B-8926-414117039F7C}">
            <xm:f>AND(RESULTATS!$F28&gt;0.8)</xm:f>
            <x14:dxf>
              <fill>
                <patternFill>
                  <bgColor rgb="FF00B050"/>
                </patternFill>
              </fill>
            </x14:dxf>
          </x14:cfRule>
          <x14:cfRule type="expression" priority="145" id="{5D2A29B3-4FA7-418B-B99B-F2638F99151B}">
            <xm:f>AND(RESULTATS!$F28&gt;=0.5,RESULTATS!$F28&lt;=0.8)</xm:f>
            <x14:dxf>
              <fill>
                <patternFill>
                  <bgColor rgb="FFFFC000"/>
                </patternFill>
              </fill>
            </x14:dxf>
          </x14:cfRule>
          <xm:sqref>C17:C19</xm:sqref>
        </x14:conditionalFormatting>
        <x14:conditionalFormatting xmlns:xm="http://schemas.microsoft.com/office/excel/2006/main">
          <x14:cfRule type="expression" priority="146" id="{79EE007E-1B84-420D-A0A5-82A3DC7E957F}">
            <xm:f>AND(RESULTATS!$F32&lt;0.5)</xm:f>
            <x14:dxf>
              <fill>
                <patternFill>
                  <bgColor rgb="FFFC4A4A"/>
                </patternFill>
              </fill>
            </x14:dxf>
          </x14:cfRule>
          <x14:cfRule type="expression" priority="147" id="{4C0231E3-CADF-41C6-9CD5-70757096C214}">
            <xm:f>AND(RESULTATS!$F32&gt;0.8)</xm:f>
            <x14:dxf>
              <fill>
                <patternFill>
                  <bgColor rgb="FF00B050"/>
                </patternFill>
              </fill>
            </x14:dxf>
          </x14:cfRule>
          <x14:cfRule type="expression" priority="148" id="{60D3B546-9DA9-438E-BFC6-5924F6755161}">
            <xm:f>AND(RESULTATS!$F32&gt;=0.5,RESULTATS!$F32&lt;=0.8)</xm:f>
            <x14:dxf>
              <fill>
                <patternFill>
                  <bgColor rgb="FFFFC000"/>
                </patternFill>
              </fill>
            </x14:dxf>
          </x14:cfRule>
          <xm:sqref>G17:G19</xm:sqref>
        </x14:conditionalFormatting>
        <x14:conditionalFormatting xmlns:xm="http://schemas.microsoft.com/office/excel/2006/main">
          <x14:cfRule type="expression" priority="149" id="{B619E013-B7C1-4646-8B02-30889E8EB2A6}">
            <xm:f>AND(RESULTATS!$F36&lt;0.5)</xm:f>
            <x14:dxf>
              <fill>
                <patternFill>
                  <bgColor rgb="FFFC4A4A"/>
                </patternFill>
              </fill>
            </x14:dxf>
          </x14:cfRule>
          <x14:cfRule type="expression" priority="150" id="{D2B0BB83-34CA-49FA-A1EF-B6E4D65B3561}">
            <xm:f>AND(RESULTATS!$F36&gt;0.8)</xm:f>
            <x14:dxf>
              <fill>
                <patternFill>
                  <bgColor rgb="FF00B050"/>
                </patternFill>
              </fill>
            </x14:dxf>
          </x14:cfRule>
          <x14:cfRule type="expression" priority="151" id="{C62AB9AA-EAA6-4DD7-BBC2-543261FC719E}">
            <xm:f>AND(RESULTATS!$F36&gt;=0.5,RESULTATS!$F36&lt;=0.8)</xm:f>
            <x14:dxf>
              <fill>
                <patternFill>
                  <bgColor rgb="FFFFC000"/>
                </patternFill>
              </fill>
            </x14:dxf>
          </x14:cfRule>
          <xm:sqref>E17:E19</xm:sqref>
        </x14:conditionalFormatting>
        <x14:conditionalFormatting xmlns:xm="http://schemas.microsoft.com/office/excel/2006/main">
          <x14:cfRule type="expression" priority="152" id="{922D2031-1E17-4F87-B949-0BD8753E4642}">
            <xm:f>AND(RESULTATS!$I28&lt;0.5)</xm:f>
            <x14:dxf>
              <fill>
                <patternFill>
                  <bgColor rgb="FFFC4A4A"/>
                </patternFill>
              </fill>
            </x14:dxf>
          </x14:cfRule>
          <x14:cfRule type="expression" priority="153" id="{DEE4EF5B-B47F-447D-8D51-8092AC05C113}">
            <xm:f>AND(RESULTATS!$I28&gt;0.8)</xm:f>
            <x14:dxf>
              <fill>
                <patternFill>
                  <bgColor rgb="FF00B050"/>
                </patternFill>
              </fill>
            </x14:dxf>
          </x14:cfRule>
          <x14:cfRule type="expression" priority="154" id="{5BDAA614-A209-4D99-8658-FF353A48456F}">
            <xm:f>AND(RESULTATS!$I28&gt;=0.5,RESULTATS!$I28&lt;=0.8)</xm:f>
            <x14:dxf>
              <fill>
                <patternFill>
                  <bgColor rgb="FFFFC000"/>
                </patternFill>
              </fill>
            </x14:dxf>
          </x14:cfRule>
          <xm:sqref>C26:C28</xm:sqref>
        </x14:conditionalFormatting>
        <x14:conditionalFormatting xmlns:xm="http://schemas.microsoft.com/office/excel/2006/main">
          <x14:cfRule type="expression" priority="155" id="{961C143D-195E-4945-B54F-9750A98C88D1}">
            <xm:f>AND(RESULTATS!$I32&lt;0.5)</xm:f>
            <x14:dxf>
              <fill>
                <patternFill>
                  <bgColor rgb="FFFC4A4A"/>
                </patternFill>
              </fill>
            </x14:dxf>
          </x14:cfRule>
          <x14:cfRule type="expression" priority="156" id="{F26B0F3F-3F8F-4DB6-A051-6E20EFA69336}">
            <xm:f>AND(RESULTATS!$I32&gt;0.8)</xm:f>
            <x14:dxf>
              <fill>
                <patternFill>
                  <bgColor rgb="FF00B050"/>
                </patternFill>
              </fill>
            </x14:dxf>
          </x14:cfRule>
          <x14:cfRule type="expression" priority="157" id="{0CF2E60C-A66C-4FB0-A5DB-299F4CEF64F9}">
            <xm:f>AND(RESULTATS!$I32&gt;=0.5,RESULTATS!$I32&lt;=0.8)</xm:f>
            <x14:dxf>
              <fill>
                <patternFill>
                  <bgColor rgb="FFFFC000"/>
                </patternFill>
              </fill>
            </x14:dxf>
          </x14:cfRule>
          <xm:sqref>E26:E30</xm:sqref>
        </x14:conditionalFormatting>
        <x14:conditionalFormatting xmlns:xm="http://schemas.microsoft.com/office/excel/2006/main">
          <x14:cfRule type="expression" priority="7" id="{1D0E6EE1-6B17-4CB4-BA9D-4F6FBC377393}">
            <xm:f>AND(RESULTATS!$C$3&gt;=0.5,RESULTATS!$C$3&lt;=0.8)</xm:f>
            <x14:dxf>
              <fill>
                <patternFill>
                  <bgColor rgb="FFFFC000"/>
                </patternFill>
              </fill>
            </x14:dxf>
          </x14:cfRule>
          <x14:cfRule type="expression" priority="8" id="{0E964773-FB19-4DF6-90B4-19F52F3F33BB}">
            <xm:f>AND(RESULTATS!$C$3&gt;0.8)</xm:f>
            <x14:dxf>
              <fill>
                <patternFill>
                  <bgColor rgb="FF00D05E"/>
                </patternFill>
              </fill>
            </x14:dxf>
          </x14:cfRule>
          <x14:cfRule type="expression" priority="9" id="{BBB7E01F-66F0-4D1E-8885-3A6397DBAC80}">
            <xm:f>AND(RESULTATS!$C$3&lt;0.5)</xm:f>
            <x14:dxf>
              <fill>
                <patternFill>
                  <bgColor rgb="FFEE5050"/>
                </patternFill>
              </fill>
            </x14:dxf>
          </x14:cfRule>
          <xm:sqref>E4</xm:sqref>
        </x14:conditionalFormatting>
        <x14:conditionalFormatting xmlns:xm="http://schemas.microsoft.com/office/excel/2006/main">
          <x14:cfRule type="expression" priority="4" id="{6A806382-0E7E-43E6-A646-689646BBFD6E}">
            <xm:f>AND(RESULTATS!$C32&lt;0.5)</xm:f>
            <x14:dxf>
              <fill>
                <patternFill>
                  <bgColor rgb="FFFC4A4A"/>
                </patternFill>
              </fill>
            </x14:dxf>
          </x14:cfRule>
          <x14:cfRule type="expression" priority="5" id="{851FFE82-3C97-459F-A2EA-F1427F09A2E1}">
            <xm:f>AND(RESULTATS!$C32&gt;0.8)</xm:f>
            <x14:dxf>
              <fill>
                <patternFill>
                  <bgColor rgb="FF00B050"/>
                </patternFill>
              </fill>
            </x14:dxf>
          </x14:cfRule>
          <x14:cfRule type="expression" priority="6" id="{CCB886DE-BD1B-4D59-9752-067556D5F277}">
            <xm:f>AND(RESULTATS!$C32&gt;=0.5,RESULTATS!$C32&lt;=0.8)</xm:f>
            <x14:dxf>
              <fill>
                <patternFill>
                  <bgColor rgb="FFFFC000"/>
                </patternFill>
              </fill>
            </x14:dxf>
          </x14:cfRule>
          <xm:sqref>E7:E9</xm:sqref>
        </x14:conditionalFormatting>
        <x14:conditionalFormatting xmlns:xm="http://schemas.microsoft.com/office/excel/2006/main">
          <x14:cfRule type="expression" priority="1" id="{36E523B6-08AD-4471-BFD5-C627AE2BE96F}">
            <xm:f>AND(RESULTATS!$C35&lt;0.5)</xm:f>
            <x14:dxf>
              <fill>
                <patternFill>
                  <bgColor rgb="FFFC4A4A"/>
                </patternFill>
              </fill>
            </x14:dxf>
          </x14:cfRule>
          <x14:cfRule type="expression" priority="2" id="{E436E9B2-1A85-48F3-8A6D-884F7F62A252}">
            <xm:f>AND(RESULTATS!$C35&gt;0.8)</xm:f>
            <x14:dxf>
              <fill>
                <patternFill>
                  <bgColor rgb="FF00B050"/>
                </patternFill>
              </fill>
            </x14:dxf>
          </x14:cfRule>
          <x14:cfRule type="expression" priority="3" id="{F04A3ECE-EA8B-492D-8693-754368DD2D13}">
            <xm:f>AND(RESULTATS!$C35&gt;=0.5,RESULTATS!$C35&lt;=0.8)</xm:f>
            <x14:dxf>
              <fill>
                <patternFill>
                  <bgColor rgb="FFFFC000"/>
                </patternFill>
              </fill>
            </x14:dxf>
          </x14:cfRule>
          <xm:sqref>G7:G9</xm:sqref>
        </x14:conditionalFormatting>
        <x14:conditionalFormatting xmlns:xm="http://schemas.microsoft.com/office/excel/2006/main">
          <x14:cfRule type="expression" priority="137" id="{99B7D1B9-429C-4821-A860-38430D27F524}">
            <xm:f>AND(RESULTATS!$C28&lt;0.5)</xm:f>
            <x14:dxf>
              <fill>
                <patternFill>
                  <bgColor rgb="FFFC4A4A"/>
                </patternFill>
              </fill>
            </x14:dxf>
          </x14:cfRule>
          <x14:cfRule type="expression" priority="138" id="{A95FC5DD-40E8-4D45-9EED-DA9F4C4BE0B0}">
            <xm:f>AND(RESULTATS!$C28&gt;0.8)</xm:f>
            <x14:dxf>
              <fill>
                <patternFill>
                  <bgColor rgb="FF00B050"/>
                </patternFill>
              </fill>
            </x14:dxf>
          </x14:cfRule>
          <x14:cfRule type="expression" priority="139" id="{B5870A1C-A0E8-4CCC-89CB-A43E64E6CB6D}">
            <xm:f>AND(RESULTATS!$C28&gt;=0.5,RESULTATS!$C28&lt;=0.8)</xm:f>
            <x14:dxf>
              <fill>
                <patternFill>
                  <bgColor rgb="FFFFC000"/>
                </patternFill>
              </fill>
            </x14:dxf>
          </x14:cfRule>
          <xm:sqref>C7:C10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12</vt:i4>
      </vt:variant>
    </vt:vector>
  </HeadingPairs>
  <TitlesOfParts>
    <vt:vector size="12" baseType="lpstr">
      <vt:lpstr>Modalités d'utilisation </vt:lpstr>
      <vt:lpstr>1. PROCESSUS</vt:lpstr>
      <vt:lpstr>2.PERSONNEL</vt:lpstr>
      <vt:lpstr>3.MEDICAMENT</vt:lpstr>
      <vt:lpstr>4.LOCAUX</vt:lpstr>
      <vt:lpstr>5.MATERIEL-EQUIPEMENTS</vt:lpstr>
      <vt:lpstr>6.QUALITE</vt:lpstr>
      <vt:lpstr>RESULTATS</vt:lpstr>
      <vt:lpstr>CARTO</vt:lpstr>
      <vt:lpstr>PLAN D'ACTIONS</vt:lpstr>
      <vt:lpstr>Paramètres</vt:lpstr>
      <vt:lpstr>menu déroulant</vt:lpstr>
    </vt:vector>
  </TitlesOfParts>
  <Company>ATS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KOLSKI, Maude</dc:creator>
  <cp:lastModifiedBy>HATTCHOUEL, Joëlle (ARS-IDF)</cp:lastModifiedBy>
  <dcterms:created xsi:type="dcterms:W3CDTF">2019-07-15T07:38:03Z</dcterms:created>
  <dcterms:modified xsi:type="dcterms:W3CDTF">2025-01-06T10:13:25Z</dcterms:modified>
  <cp:contentStatus/>
</cp:coreProperties>
</file>