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codeName="ThisWorkbook" autoCompressPictures="0"/>
  <bookViews>
    <workbookView xWindow="-14715" yWindow="-21480" windowWidth="12240" windowHeight="9120"/>
  </bookViews>
  <sheets>
    <sheet name="Audit de prise en charge" sheetId="20" r:id="rId1"/>
    <sheet name="C - Commentaires" sheetId="9" state="hidden" r:id="rId2"/>
    <sheet name="Synthèse" sheetId="27" r:id="rId3"/>
  </sheets>
  <definedNames>
    <definedName name="_xlnm.Print_Titles" localSheetId="0">'Audit de prise en charge'!$A:$D</definedName>
    <definedName name="_xlnm.Print_Titles" localSheetId="1">'C - Commentaires'!$A:$D</definedName>
    <definedName name="_xlnm.Print_Titles" localSheetId="2">Synthèse!$A:$C</definedName>
    <definedName name="Réponses_audit">'Audit de prise en charge'!$E$9:$AN$33</definedName>
    <definedName name="_xlnm.Print_Area" localSheetId="0">'Audit de prise en charge'!$A$1:$G$34</definedName>
    <definedName name="_xlnm.Print_Area" localSheetId="1">'C - Commentaires'!$A$1:$D$170</definedName>
    <definedName name="_xlnm.Print_Area" localSheetId="2">Synthèse!$A$1:$C$30</definedName>
  </definedNames>
  <calcPr calcId="145621" concurrentCalc="0"/>
</workbook>
</file>

<file path=xl/calcChain.xml><?xml version="1.0" encoding="utf-8"?>
<calcChain xmlns="http://schemas.openxmlformats.org/spreadsheetml/2006/main">
  <c r="E34" i="20" l="1"/>
  <c r="E35" i="20"/>
  <c r="H5" i="27"/>
  <c r="J29" i="27"/>
  <c r="H29" i="27"/>
  <c r="F29" i="27"/>
  <c r="J28" i="27"/>
  <c r="H28" i="27"/>
  <c r="F28" i="27"/>
  <c r="J27" i="27"/>
  <c r="H27" i="27"/>
  <c r="F27" i="27"/>
  <c r="K27" i="27"/>
  <c r="J26" i="27"/>
  <c r="H26" i="27"/>
  <c r="F26" i="27"/>
  <c r="K26" i="27"/>
  <c r="I26" i="27"/>
  <c r="J24" i="27"/>
  <c r="H24" i="27"/>
  <c r="F24" i="27"/>
  <c r="J23" i="27"/>
  <c r="H23" i="27"/>
  <c r="F23" i="27"/>
  <c r="J22" i="27"/>
  <c r="H22" i="27"/>
  <c r="F22" i="27"/>
  <c r="K22" i="27"/>
  <c r="J7" i="27"/>
  <c r="J8" i="27"/>
  <c r="H7" i="27"/>
  <c r="H8" i="27"/>
  <c r="F8" i="27"/>
  <c r="F7" i="27"/>
  <c r="J15" i="27"/>
  <c r="J16" i="27"/>
  <c r="J17" i="27"/>
  <c r="J18" i="27"/>
  <c r="J19" i="27"/>
  <c r="J20" i="27"/>
  <c r="J14" i="27"/>
  <c r="H15" i="27"/>
  <c r="H16" i="27"/>
  <c r="H17" i="27"/>
  <c r="H18" i="27"/>
  <c r="H19" i="27"/>
  <c r="H20" i="27"/>
  <c r="H14" i="27"/>
  <c r="F14" i="27"/>
  <c r="F15" i="27"/>
  <c r="K15" i="27"/>
  <c r="F16" i="27"/>
  <c r="K16" i="27"/>
  <c r="F17" i="27"/>
  <c r="K17" i="27"/>
  <c r="F18" i="27"/>
  <c r="K18" i="27"/>
  <c r="F19" i="27"/>
  <c r="F20" i="27"/>
  <c r="K20" i="27"/>
  <c r="F11" i="27"/>
  <c r="F12" i="27"/>
  <c r="J6" i="27"/>
  <c r="J11" i="27"/>
  <c r="J12" i="27"/>
  <c r="H6" i="27"/>
  <c r="H11" i="27"/>
  <c r="H12" i="27"/>
  <c r="F6" i="27"/>
  <c r="J5" i="27"/>
  <c r="F5" i="27"/>
  <c r="K5" i="27"/>
  <c r="C6" i="27"/>
  <c r="C9" i="27"/>
  <c r="C10" i="27"/>
  <c r="C11" i="27"/>
  <c r="C12" i="27"/>
  <c r="C14" i="27"/>
  <c r="C15" i="27"/>
  <c r="C16" i="27"/>
  <c r="C17" i="27"/>
  <c r="C18" i="27"/>
  <c r="C19" i="27"/>
  <c r="C20" i="27"/>
  <c r="C7" i="27"/>
  <c r="C8" i="27"/>
  <c r="C21" i="27"/>
  <c r="C22" i="27"/>
  <c r="C23" i="27"/>
  <c r="C24" i="27"/>
  <c r="C25" i="27"/>
  <c r="C26" i="27"/>
  <c r="C27" i="27"/>
  <c r="C28" i="27"/>
  <c r="C29" i="27"/>
  <c r="B6" i="27"/>
  <c r="B9" i="27"/>
  <c r="B7" i="27"/>
  <c r="B8" i="27"/>
  <c r="B21" i="27"/>
  <c r="B25" i="27"/>
  <c r="B29" i="27"/>
  <c r="B5" i="27"/>
  <c r="C5" i="27"/>
  <c r="C166" i="9"/>
  <c r="B166" i="9"/>
  <c r="C164" i="9"/>
  <c r="B164" i="9"/>
  <c r="C162" i="9"/>
  <c r="B162" i="9"/>
  <c r="C160" i="9"/>
  <c r="B160" i="9"/>
  <c r="C158" i="9"/>
  <c r="B158" i="9"/>
  <c r="B156" i="9"/>
  <c r="C156" i="9"/>
  <c r="C154" i="9"/>
  <c r="B154" i="9"/>
  <c r="C152" i="9"/>
  <c r="C150" i="9"/>
  <c r="B150" i="9"/>
  <c r="D148" i="9"/>
  <c r="C148" i="9"/>
  <c r="B148" i="9"/>
  <c r="C120" i="9"/>
  <c r="B120" i="9"/>
  <c r="C118" i="9"/>
  <c r="B118" i="9"/>
  <c r="B116" i="9"/>
  <c r="C114" i="9"/>
  <c r="C112" i="9"/>
  <c r="C110" i="9"/>
  <c r="C108" i="9"/>
  <c r="C106" i="9"/>
  <c r="C104" i="9"/>
  <c r="B104" i="9"/>
  <c r="B102" i="9"/>
  <c r="C100" i="9"/>
  <c r="C95" i="9"/>
  <c r="B95" i="9"/>
  <c r="C93" i="9"/>
  <c r="B93" i="9"/>
  <c r="B91" i="9"/>
  <c r="C89" i="9"/>
  <c r="C87" i="9"/>
  <c r="C85" i="9"/>
  <c r="C83" i="9"/>
  <c r="C81" i="9"/>
  <c r="C79" i="9"/>
  <c r="C77" i="9"/>
  <c r="C75" i="9"/>
  <c r="C73" i="9"/>
  <c r="C71" i="9"/>
  <c r="B71" i="9"/>
  <c r="C69" i="9"/>
  <c r="C67" i="9"/>
  <c r="C65" i="9"/>
  <c r="C63" i="9"/>
  <c r="C61" i="9"/>
  <c r="C59" i="9"/>
  <c r="C57" i="9"/>
  <c r="C55" i="9"/>
  <c r="C53" i="9"/>
  <c r="C51" i="9"/>
  <c r="B51" i="9"/>
  <c r="C49" i="9"/>
  <c r="B49" i="9"/>
  <c r="C47" i="9"/>
  <c r="B47" i="9"/>
  <c r="B45" i="9"/>
  <c r="C43" i="9"/>
  <c r="B43" i="9"/>
  <c r="C41" i="9"/>
  <c r="B41" i="9"/>
  <c r="C39" i="9"/>
  <c r="B39" i="9"/>
  <c r="C37" i="9"/>
  <c r="B37" i="9"/>
  <c r="B35" i="9"/>
  <c r="C33" i="9"/>
  <c r="C28" i="9"/>
  <c r="B28" i="9"/>
  <c r="C24" i="9"/>
  <c r="C26" i="9"/>
  <c r="B26" i="9"/>
  <c r="B24" i="9"/>
  <c r="B22" i="9"/>
  <c r="C20" i="9"/>
  <c r="C18" i="9"/>
  <c r="C16" i="9"/>
  <c r="B20" i="9"/>
  <c r="B18" i="9"/>
  <c r="B16" i="9"/>
  <c r="C14" i="9"/>
  <c r="B14" i="9"/>
  <c r="B12" i="9"/>
  <c r="C12" i="9"/>
  <c r="B10" i="9"/>
  <c r="C10" i="9"/>
  <c r="B8" i="9"/>
  <c r="C6" i="9"/>
  <c r="C64" i="9"/>
  <c r="C66" i="9"/>
  <c r="C68" i="9"/>
  <c r="C70" i="9"/>
  <c r="C72" i="9"/>
  <c r="C62" i="9"/>
  <c r="K11" i="27"/>
  <c r="G11" i="27"/>
  <c r="K28" i="27"/>
  <c r="G28" i="27"/>
  <c r="K29" i="27"/>
  <c r="K6" i="27"/>
  <c r="G6" i="27"/>
  <c r="I11" i="27"/>
  <c r="K19" i="27"/>
  <c r="I19" i="27"/>
  <c r="I6" i="27"/>
  <c r="G29" i="27"/>
  <c r="I29" i="27"/>
  <c r="K7" i="27"/>
  <c r="G7" i="27"/>
  <c r="K14" i="27"/>
  <c r="I14" i="27"/>
  <c r="K12" i="27"/>
  <c r="G12" i="27"/>
  <c r="G19" i="27"/>
  <c r="I28" i="27"/>
  <c r="I7" i="27"/>
  <c r="K23" i="27"/>
  <c r="G23" i="27"/>
  <c r="I23" i="27"/>
  <c r="G17" i="27"/>
  <c r="I17" i="27"/>
  <c r="I15" i="27"/>
  <c r="G15" i="27"/>
  <c r="I22" i="27"/>
  <c r="G22" i="27"/>
  <c r="G27" i="27"/>
  <c r="I27" i="27"/>
  <c r="G16" i="27"/>
  <c r="I16" i="27"/>
  <c r="I12" i="27"/>
  <c r="K8" i="27"/>
  <c r="G8" i="27"/>
  <c r="K24" i="27"/>
  <c r="G24" i="27"/>
  <c r="I24" i="27"/>
  <c r="G26" i="27"/>
  <c r="I5" i="27"/>
  <c r="G5" i="27"/>
  <c r="I8" i="27"/>
  <c r="I20" i="27"/>
  <c r="G20" i="27"/>
  <c r="G18" i="27"/>
  <c r="I18" i="27"/>
  <c r="G14" i="27"/>
</calcChain>
</file>

<file path=xl/sharedStrings.xml><?xml version="1.0" encoding="utf-8"?>
<sst xmlns="http://schemas.openxmlformats.org/spreadsheetml/2006/main" count="248" uniqueCount="101">
  <si>
    <t>2</t>
  </si>
  <si>
    <t>1</t>
  </si>
  <si>
    <t>3</t>
  </si>
  <si>
    <t>Nombre</t>
  </si>
  <si>
    <t>Age</t>
  </si>
  <si>
    <t xml:space="preserve">Préciser le nombre de chutes du patient ou résident dans l'année précédant le jour de l'audit </t>
  </si>
  <si>
    <t>Résultats des recherches de facteurs de risque</t>
  </si>
  <si>
    <t>Faible / Modéré/Elevé</t>
  </si>
  <si>
    <t>P /p /ESPIC</t>
  </si>
  <si>
    <t xml:space="preserve">Oui / Non </t>
  </si>
  <si>
    <t>Oui / Non</t>
  </si>
  <si>
    <t>&gt;20s/ &lt;20s</t>
  </si>
  <si>
    <t>&lt;5s / &gt;5s</t>
  </si>
  <si>
    <t>&gt;ou= 3 / &lt;3</t>
  </si>
  <si>
    <t>&lt; 20 / 20 à 23 / 24 à 27</t>
  </si>
  <si>
    <t>&lt;45 / &gt; ou = 45</t>
  </si>
  <si>
    <r>
      <t>Sanitaire MCO / Sanitaire SSR</t>
    </r>
    <r>
      <rPr>
        <sz val="10"/>
        <rFont val="Calibri"/>
        <family val="2"/>
      </rPr>
      <t xml:space="preserve"> / MS EHPAD / MS SSIAD </t>
    </r>
  </si>
  <si>
    <t>Dépistage au cours du séjour</t>
  </si>
  <si>
    <t>Oui / Non / NA</t>
  </si>
  <si>
    <t>Révision de la médication</t>
  </si>
  <si>
    <t>Traitement des pathologies sous-jacentes potentiellement en cause : troubles de la vue, pathologie neurologique, cardiologique, locomoteur, phobie de la station debout</t>
  </si>
  <si>
    <t xml:space="preserve">Prise en compte et correction (si possible) de l’hypotension orthostatique
</t>
  </si>
  <si>
    <t>Programme d’exercice personnalisé : (ré)éducation de la force musculaire, (ré)éducation de l'équilibre et de la marche, marche régulière, gymnastique douce</t>
  </si>
  <si>
    <r>
      <t xml:space="preserve">Prise en charge de la chute </t>
    </r>
    <r>
      <rPr>
        <b/>
        <sz val="10"/>
        <color indexed="9"/>
        <rFont val="Calibri"/>
        <family val="2"/>
      </rPr>
      <t>(si chute lors du séjour)</t>
    </r>
  </si>
  <si>
    <t>Estimation du délai entre la chute et sa découverte</t>
  </si>
  <si>
    <t>Une évaluation clinique post-chute a été réalisée et tracée</t>
  </si>
  <si>
    <t>Texte</t>
  </si>
  <si>
    <t>Jour/Mois/Année</t>
  </si>
  <si>
    <t>75 / 77 / 78 / 91 / 92 / 93 / 94 / 95</t>
  </si>
  <si>
    <t>Indications de remplissage</t>
  </si>
  <si>
    <t>Femme / Homme</t>
  </si>
  <si>
    <t>Résultats du/des test(s)</t>
  </si>
  <si>
    <t>Moins de 15 min / Moins d'une heure / Entre 1H et 3 h / Plus de 3 h / Non évaluable</t>
  </si>
  <si>
    <t>Traitement des problèmes de pieds et conseil sur le port de chaussures adéquates et la longueur des pantalons adaptée</t>
  </si>
  <si>
    <t>Oui / Non / Non applicable</t>
  </si>
  <si>
    <t>1 à 3 mois</t>
  </si>
  <si>
    <t>3 à 6 mois</t>
  </si>
  <si>
    <t>Plus de 6 mois</t>
  </si>
  <si>
    <t>Moins d'1 mois</t>
  </si>
  <si>
    <t xml:space="preserve"> moins d'1 mois/ 1 à 3 trois mois / 3 à 6 mois / plus de 6 mois</t>
  </si>
  <si>
    <t>Remarques générales et questions supplémentaires à ajouter à cette rubrique :</t>
  </si>
  <si>
    <t>Nom du rapporteur du groupe :</t>
  </si>
  <si>
    <t>Interventions nutritionnelles  pour la prévention de la dénutrition/malnutrition</t>
  </si>
  <si>
    <t>Commentaires/reformulation :</t>
  </si>
  <si>
    <r>
      <t xml:space="preserve">Fiche de synthèse </t>
    </r>
    <r>
      <rPr>
        <sz val="18"/>
        <color indexed="9"/>
        <rFont val="Calibri"/>
        <family val="2"/>
      </rPr>
      <t>(une fiche par groupe)</t>
    </r>
    <r>
      <rPr>
        <b/>
        <sz val="18"/>
        <color indexed="9"/>
        <rFont val="Calibri"/>
        <family val="2"/>
      </rPr>
      <t xml:space="preserve"> : 
Commentaires sur la grille de recueil</t>
    </r>
  </si>
  <si>
    <r>
      <t xml:space="preserve">Remarques générales sur l'outil proposé </t>
    </r>
    <r>
      <rPr>
        <sz val="14"/>
        <color indexed="8"/>
        <rFont val="Calibri"/>
        <family val="2"/>
      </rPr>
      <t>(points forts, points faibles, propositions d'amélioration, analyses à générer) :</t>
    </r>
  </si>
  <si>
    <t>Supplémentation en vitamine D et en calcium</t>
  </si>
  <si>
    <t>Une information au patient/résident et à son entourage sur son risque de chute et sur  les mesures de prévention adaptées à son risque est tracée</t>
  </si>
  <si>
    <t>Jour / Mois / Année</t>
  </si>
  <si>
    <t>1.</t>
  </si>
  <si>
    <t>2.</t>
  </si>
  <si>
    <t>3.</t>
  </si>
  <si>
    <t>Non = 0
Oui = 1</t>
  </si>
  <si>
    <t>Révision de la pertinence des prescriptions</t>
  </si>
  <si>
    <t>Non = 0
Oui = 1
N/A</t>
  </si>
  <si>
    <t>Aide(s) technique(s) adaptée(s)</t>
  </si>
  <si>
    <t>Reposes pieds adaptés</t>
  </si>
  <si>
    <t>Freins de lits et de fauteuil activés</t>
  </si>
  <si>
    <t>Au regard des éléments tracés dans le dossier :</t>
  </si>
  <si>
    <t>Supplémentation en vitamine D</t>
  </si>
  <si>
    <t>Mise à proximité de la sonnette, des objets personnels et des aides techniques</t>
  </si>
  <si>
    <t>Prise en charge pluridisciplinaire tracée</t>
  </si>
  <si>
    <t>Plan de soin individualisé formalisé</t>
  </si>
  <si>
    <t>La mise en place de mesures pour minimiser les blessures liées aux chutes  (matelas anti-chute, protecteur de hanche)</t>
  </si>
  <si>
    <t>Des interventions nutritionnelles</t>
  </si>
  <si>
    <t>Qualité de prise en charge du risque de chute grave</t>
  </si>
  <si>
    <t>Une prise en charge adaptée au risque de chute grave a été mise en place :</t>
  </si>
  <si>
    <t>Information du patient ou de son entourage tracée dans le dossier concernant la prévention et la prise en charge des chutes</t>
  </si>
  <si>
    <t>La mise en oeuvre d'un programme d'exercice personnalisé : (ré)éducation de la force musculaire, (ré)éducation de l'équilibre et de la marche, marche régulière, gymnastique douce</t>
  </si>
  <si>
    <t>Le Programme Universel contre les Chutes (le PUC) est mis en œuvre :</t>
  </si>
  <si>
    <t>Questions</t>
  </si>
  <si>
    <t>Statistiques</t>
  </si>
  <si>
    <t>Analyse du recueil</t>
  </si>
  <si>
    <t>NA</t>
  </si>
  <si>
    <t>TOTAL</t>
  </si>
  <si>
    <t>Date du recueil</t>
  </si>
  <si>
    <t>Au regard de l'évaluation au lit du patient / résident :</t>
  </si>
  <si>
    <t>Barrières de lit positionnées selon la prescription</t>
  </si>
  <si>
    <t>Données patient/résident à risque de chute grave</t>
  </si>
  <si>
    <t>Une évaluation ou une réévaluation du risque de chute est tracée</t>
  </si>
  <si>
    <t>Le prise en charge individualisée contient notamment :</t>
  </si>
  <si>
    <t>Si cette personne a fait une chute grave au sein de l'établissement/structure, les causes de cette chute ont été analysées de manière approfondie en équipe pluridisciplinaire</t>
  </si>
  <si>
    <t>Hauteur de lit adaptée</t>
  </si>
  <si>
    <t>Chaussage adapté</t>
  </si>
  <si>
    <t>Score d'efficience de prise en charge globale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</si>
  <si>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</si>
  <si>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</si>
  <si>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</si>
  <si>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</si>
  <si>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</si>
  <si>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</si>
  <si>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</si>
  <si>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</si>
  <si>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</si>
  <si>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 xml:space="preserve">Première lettre du prénom et du nom (de naissance pour les femmes) </t>
  </si>
  <si>
    <t>Score d'efficience de prise en charge pour tous les patients/résidents</t>
  </si>
  <si>
    <t>Campagne "Pare à Chute" 2016 - 2017</t>
  </si>
  <si>
    <t>Compteur chutes : efficience des pratiques</t>
  </si>
  <si>
    <r>
      <t xml:space="preserve">Une évaluation initiale du risque de chute est tracée (interrogatoire, examen clinique et </t>
    </r>
    <r>
      <rPr>
        <b/>
        <i/>
        <sz val="11"/>
        <rFont val="Calibri"/>
        <family val="2"/>
      </rPr>
      <t>Timed up and go</t>
    </r>
    <r>
      <rPr>
        <b/>
        <sz val="11"/>
        <rFont val="Calibri"/>
        <family val="2"/>
      </rPr>
      <t>)</t>
    </r>
  </si>
  <si>
    <r>
      <t>La recherche des facteurs de risque de chute est tracée</t>
    </r>
    <r>
      <rPr>
        <sz val="11"/>
        <rFont val="Calibri"/>
        <family val="2"/>
      </rPr>
      <t xml:space="preserve"> (liste)</t>
    </r>
  </si>
  <si>
    <r>
      <t>La recherche des facteurs de risque de chute grave est tracée</t>
    </r>
    <r>
      <rPr>
        <sz val="11"/>
        <rFont val="Calibri"/>
        <family val="2"/>
      </rPr>
      <t xml:space="preserve"> (liste)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</si>
</sst>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Calibri"/>
    </font>
    <font>
      <b/>
      <sz val="14"/>
      <color indexed="9"/>
      <name val="Calibri"/>
      <family val="2"/>
    </font>
    <font>
      <sz val="10"/>
      <color indexed="9"/>
      <name val="Calibri"/>
      <family val="2"/>
    </font>
    <font>
      <b/>
      <sz val="18"/>
      <color indexed="9"/>
      <name val="Calibri"/>
      <family val="2"/>
    </font>
    <font>
      <b/>
      <sz val="10"/>
      <name val="Calibri"/>
      <family val="2"/>
    </font>
    <font>
      <b/>
      <sz val="14"/>
      <color indexed="18"/>
      <name val="Calibri"/>
      <family val="2"/>
    </font>
    <font>
      <i/>
      <sz val="18"/>
      <color indexed="9"/>
      <name val="Calibri"/>
      <family val="2"/>
    </font>
    <font>
      <i/>
      <sz val="29"/>
      <color indexed="18"/>
      <name val="Calibri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i/>
      <sz val="12"/>
      <color indexed="9"/>
      <name val="Calibri"/>
      <family val="2"/>
    </font>
    <font>
      <b/>
      <i/>
      <sz val="10"/>
      <name val="Calibri"/>
      <family val="2"/>
    </font>
    <font>
      <b/>
      <i/>
      <sz val="12"/>
      <name val="Calibri"/>
      <family val="2"/>
    </font>
    <font>
      <i/>
      <sz val="10"/>
      <name val="Calibri"/>
      <family val="2"/>
    </font>
    <font>
      <sz val="14"/>
      <color indexed="8"/>
      <name val="Calibri"/>
      <family val="2"/>
    </font>
    <font>
      <sz val="16"/>
      <color indexed="9"/>
      <name val="Calibri"/>
      <family val="2"/>
    </font>
    <font>
      <i/>
      <sz val="16"/>
      <color indexed="9"/>
      <name val="Calibri"/>
      <family val="2"/>
    </font>
    <font>
      <i/>
      <sz val="10"/>
      <color indexed="9"/>
      <name val="Calibri"/>
      <family val="2"/>
    </font>
    <font>
      <i/>
      <sz val="12"/>
      <name val="Calibri"/>
      <family val="2"/>
    </font>
    <font>
      <sz val="18"/>
      <color indexed="9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indexed="18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i/>
      <sz val="11"/>
      <name val="Calibri"/>
      <family val="2"/>
    </font>
    <font>
      <sz val="11"/>
      <color indexed="18"/>
      <name val="Calibri"/>
      <family val="2"/>
    </font>
    <font>
      <sz val="14"/>
      <name val="Calibri"/>
      <family val="2"/>
    </font>
    <font>
      <sz val="8"/>
      <name val="Calibri"/>
      <family val="2"/>
    </font>
    <font>
      <i/>
      <sz val="12"/>
      <color theme="1"/>
      <name val="Calibri"/>
      <family val="2"/>
    </font>
    <font>
      <b/>
      <i/>
      <sz val="14"/>
      <color theme="1"/>
      <name val="Calibri"/>
      <family val="2"/>
    </font>
    <font>
      <i/>
      <sz val="16"/>
      <color theme="1"/>
      <name val="Calibri"/>
      <family val="2"/>
    </font>
    <font>
      <sz val="10"/>
      <color rgb="FFFF0000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color theme="0"/>
      <name val="Calibri"/>
      <family val="2"/>
    </font>
    <font>
      <b/>
      <strike/>
      <sz val="11"/>
      <color indexed="18"/>
      <name val="Calibri"/>
      <family val="2"/>
    </font>
    <font>
      <b/>
      <sz val="24"/>
      <color indexed="1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NumberFormat="1" applyAlignment="1" applyProtection="1">
      <alignment vertical="center"/>
    </xf>
    <xf numFmtId="0" fontId="0" fillId="0" borderId="0" xfId="0" applyNumberFormat="1" applyAlignment="1" applyProtection="1">
      <alignment vertical="center" wrapText="1"/>
    </xf>
    <xf numFmtId="0" fontId="7" fillId="0" borderId="0" xfId="0" applyNumberFormat="1" applyFont="1" applyAlignment="1" applyProtection="1">
      <alignment horizontal="right" vertical="center"/>
    </xf>
    <xf numFmtId="0" fontId="5" fillId="0" borderId="0" xfId="0" applyNumberFormat="1" applyFont="1" applyAlignment="1" applyProtection="1">
      <alignment vertical="center"/>
    </xf>
    <xf numFmtId="0" fontId="5" fillId="0" borderId="0" xfId="0" applyNumberFormat="1" applyFont="1" applyAlignment="1" applyProtection="1">
      <alignment vertical="center" wrapText="1"/>
    </xf>
    <xf numFmtId="0" fontId="5" fillId="0" borderId="0" xfId="0" applyNumberFormat="1" applyFont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Alignment="1" applyProtection="1">
      <alignment vertical="center" wrapText="1"/>
    </xf>
    <xf numFmtId="0" fontId="2" fillId="3" borderId="0" xfId="0" applyNumberFormat="1" applyFont="1" applyFill="1" applyAlignment="1" applyProtection="1">
      <alignment horizontal="center" vertical="center"/>
    </xf>
    <xf numFmtId="0" fontId="0" fillId="4" borderId="2" xfId="0" applyNumberForma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0" fillId="6" borderId="0" xfId="0" applyNumberFormat="1" applyFill="1" applyAlignment="1" applyProtection="1">
      <alignment vertical="center"/>
    </xf>
    <xf numFmtId="14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" xfId="0" applyNumberFormat="1" applyFill="1" applyBorder="1" applyAlignment="1" applyProtection="1">
      <alignment horizontal="center" vertical="center" wrapText="1"/>
      <protection locked="0"/>
    </xf>
    <xf numFmtId="0" fontId="2" fillId="6" borderId="0" xfId="0" applyNumberFormat="1" applyFont="1" applyFill="1" applyAlignment="1" applyProtection="1">
      <alignment horizontal="center" vertical="center"/>
    </xf>
    <xf numFmtId="0" fontId="11" fillId="5" borderId="4" xfId="0" applyNumberFormat="1" applyFont="1" applyFill="1" applyBorder="1" applyAlignment="1" applyProtection="1">
      <alignment vertical="center" wrapText="1"/>
    </xf>
    <xf numFmtId="0" fontId="13" fillId="0" borderId="3" xfId="0" applyNumberFormat="1" applyFont="1" applyFill="1" applyBorder="1" applyAlignment="1" applyProtection="1">
      <alignment vertical="center" wrapText="1"/>
    </xf>
    <xf numFmtId="0" fontId="4" fillId="7" borderId="3" xfId="0" applyNumberFormat="1" applyFont="1" applyFill="1" applyBorder="1" applyAlignment="1" applyProtection="1">
      <alignment vertical="center" wrapText="1"/>
    </xf>
    <xf numFmtId="0" fontId="0" fillId="7" borderId="0" xfId="0" applyNumberFormat="1" applyFill="1" applyAlignment="1" applyProtection="1">
      <alignment vertical="center"/>
    </xf>
    <xf numFmtId="0" fontId="0" fillId="7" borderId="0" xfId="0" applyNumberFormat="1" applyFill="1" applyAlignment="1" applyProtection="1">
      <alignment horizontal="center" vertical="center"/>
    </xf>
    <xf numFmtId="2" fontId="0" fillId="4" borderId="2" xfId="0" applyNumberForma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0" fillId="0" borderId="18" xfId="0" applyNumberFormat="1" applyBorder="1" applyAlignment="1" applyProtection="1">
      <alignment vertical="center"/>
    </xf>
    <xf numFmtId="0" fontId="0" fillId="0" borderId="19" xfId="0" applyNumberFormat="1" applyBorder="1" applyAlignment="1" applyProtection="1">
      <alignment vertical="center"/>
    </xf>
    <xf numFmtId="0" fontId="1" fillId="8" borderId="0" xfId="0" applyNumberFormat="1" applyFont="1" applyFill="1" applyBorder="1" applyAlignment="1" applyProtection="1">
      <alignment vertical="center"/>
    </xf>
    <xf numFmtId="0" fontId="2" fillId="8" borderId="0" xfId="0" applyNumberFormat="1" applyFont="1" applyFill="1" applyAlignment="1" applyProtection="1">
      <alignment horizontal="center" vertical="center"/>
    </xf>
    <xf numFmtId="0" fontId="2" fillId="7" borderId="0" xfId="0" applyNumberFormat="1" applyFont="1" applyFill="1" applyAlignment="1" applyProtection="1">
      <alignment horizontal="center" vertical="center"/>
    </xf>
    <xf numFmtId="0" fontId="30" fillId="8" borderId="0" xfId="0" applyNumberFormat="1" applyFont="1" applyFill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0" fillId="0" borderId="0" xfId="0" applyNumberFormat="1" applyFont="1" applyFill="1" applyAlignment="1" applyProtection="1">
      <alignment vertical="top" wrapText="1"/>
    </xf>
    <xf numFmtId="0" fontId="1" fillId="7" borderId="0" xfId="0" applyNumberFormat="1" applyFont="1" applyFill="1" applyBorder="1" applyAlignment="1" applyProtection="1">
      <alignment vertical="center"/>
    </xf>
    <xf numFmtId="0" fontId="30" fillId="7" borderId="0" xfId="0" applyNumberFormat="1" applyFont="1" applyFill="1" applyAlignment="1" applyProtection="1">
      <alignment vertical="top" wrapText="1"/>
    </xf>
    <xf numFmtId="0" fontId="31" fillId="7" borderId="0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15" fillId="9" borderId="0" xfId="0" applyNumberFormat="1" applyFont="1" applyFill="1" applyBorder="1" applyAlignment="1" applyProtection="1">
      <alignment horizontal="left" vertical="top"/>
    </xf>
    <xf numFmtId="0" fontId="16" fillId="9" borderId="0" xfId="0" applyNumberFormat="1" applyFont="1" applyFill="1" applyBorder="1" applyAlignment="1" applyProtection="1">
      <alignment horizontal="left" vertical="top" wrapText="1"/>
    </xf>
    <xf numFmtId="0" fontId="17" fillId="3" borderId="0" xfId="0" applyNumberFormat="1" applyFont="1" applyFill="1" applyAlignment="1" applyProtection="1">
      <alignment horizontal="center" vertical="center"/>
    </xf>
    <xf numFmtId="0" fontId="32" fillId="9" borderId="0" xfId="0" applyNumberFormat="1" applyFont="1" applyFill="1" applyBorder="1" applyAlignment="1" applyProtection="1">
      <alignment horizontal="left" vertical="top" wrapText="1"/>
    </xf>
    <xf numFmtId="0" fontId="33" fillId="0" borderId="0" xfId="0" applyNumberFormat="1" applyFont="1" applyAlignment="1" applyProtection="1">
      <alignment vertical="center"/>
    </xf>
    <xf numFmtId="0" fontId="3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Alignment="1" applyProtection="1">
      <alignment vertical="center"/>
    </xf>
    <xf numFmtId="0" fontId="9" fillId="0" borderId="18" xfId="0" applyNumberFormat="1" applyFont="1" applyBorder="1" applyAlignment="1" applyProtection="1">
      <alignment vertical="center"/>
    </xf>
    <xf numFmtId="0" fontId="9" fillId="0" borderId="20" xfId="0" applyNumberFormat="1" applyFont="1" applyBorder="1" applyAlignment="1" applyProtection="1">
      <alignment vertical="center"/>
    </xf>
    <xf numFmtId="2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0" xfId="0" applyNumberFormat="1" applyFont="1" applyFill="1" applyAlignment="1" applyProtection="1">
      <alignment vertical="top" wrapText="1"/>
    </xf>
    <xf numFmtId="0" fontId="0" fillId="7" borderId="0" xfId="0" applyNumberFormat="1" applyFill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vertical="center" wrapText="1"/>
    </xf>
    <xf numFmtId="0" fontId="20" fillId="0" borderId="0" xfId="0" applyNumberFormat="1" applyFont="1" applyAlignment="1" applyProtection="1">
      <alignment vertical="center"/>
    </xf>
    <xf numFmtId="0" fontId="20" fillId="0" borderId="0" xfId="0" applyNumberFormat="1" applyFont="1" applyAlignment="1" applyProtection="1">
      <alignment vertical="center" wrapText="1"/>
    </xf>
    <xf numFmtId="0" fontId="22" fillId="0" borderId="0" xfId="0" applyNumberFormat="1" applyFont="1" applyAlignment="1" applyProtection="1">
      <alignment vertical="center"/>
    </xf>
    <xf numFmtId="0" fontId="22" fillId="0" borderId="0" xfId="0" applyNumberFormat="1" applyFont="1" applyAlignment="1" applyProtection="1">
      <alignment vertical="center" wrapText="1"/>
    </xf>
    <xf numFmtId="0" fontId="23" fillId="0" borderId="0" xfId="0" applyNumberFormat="1" applyFont="1" applyAlignment="1" applyProtection="1">
      <alignment horizontal="center" vertical="center"/>
    </xf>
    <xf numFmtId="0" fontId="24" fillId="2" borderId="1" xfId="0" applyNumberFormat="1" applyFont="1" applyFill="1" applyBorder="1" applyAlignment="1" applyProtection="1">
      <alignment vertical="center"/>
    </xf>
    <xf numFmtId="0" fontId="20" fillId="0" borderId="0" xfId="0" applyNumberFormat="1" applyFont="1" applyAlignment="1" applyProtection="1">
      <alignment horizontal="center" vertical="center"/>
    </xf>
    <xf numFmtId="0" fontId="23" fillId="0" borderId="3" xfId="0" applyNumberFormat="1" applyFont="1" applyBorder="1" applyAlignment="1" applyProtection="1">
      <alignment vertical="center" wrapText="1"/>
    </xf>
    <xf numFmtId="0" fontId="24" fillId="3" borderId="1" xfId="0" applyNumberFormat="1" applyFont="1" applyFill="1" applyBorder="1" applyAlignment="1" applyProtection="1">
      <alignment vertical="center"/>
    </xf>
    <xf numFmtId="0" fontId="24" fillId="3" borderId="0" xfId="0" applyNumberFormat="1" applyFont="1" applyFill="1" applyAlignment="1" applyProtection="1">
      <alignment vertical="center" wrapText="1"/>
    </xf>
    <xf numFmtId="0" fontId="20" fillId="3" borderId="0" xfId="0" applyNumberFormat="1" applyFont="1" applyFill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vertical="center"/>
    </xf>
    <xf numFmtId="0" fontId="20" fillId="0" borderId="18" xfId="0" applyNumberFormat="1" applyFont="1" applyBorder="1" applyAlignment="1" applyProtection="1">
      <alignment horizontal="center" vertical="center"/>
    </xf>
    <xf numFmtId="0" fontId="23" fillId="0" borderId="5" xfId="0" applyNumberFormat="1" applyFont="1" applyFill="1" applyBorder="1" applyAlignment="1" applyProtection="1">
      <alignment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NumberFormat="1" applyFont="1" applyFill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Alignment="1" applyProtection="1">
      <alignment horizontal="right" vertical="center"/>
    </xf>
    <xf numFmtId="0" fontId="34" fillId="2" borderId="1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vertical="center" wrapText="1"/>
    </xf>
    <xf numFmtId="0" fontId="35" fillId="0" borderId="0" xfId="0" applyNumberFormat="1" applyFont="1" applyFill="1" applyBorder="1" applyAlignment="1" applyProtection="1">
      <alignment vertical="center" wrapText="1"/>
    </xf>
    <xf numFmtId="0" fontId="36" fillId="0" borderId="0" xfId="0" applyNumberFormat="1" applyFont="1" applyFill="1" applyBorder="1" applyAlignment="1" applyProtection="1">
      <alignment vertical="center" wrapText="1"/>
    </xf>
    <xf numFmtId="0" fontId="25" fillId="10" borderId="21" xfId="0" applyNumberFormat="1" applyFont="1" applyFill="1" applyBorder="1" applyAlignment="1" applyProtection="1">
      <alignment horizontal="center" vertical="center"/>
    </xf>
    <xf numFmtId="0" fontId="20" fillId="11" borderId="6" xfId="0" applyNumberFormat="1" applyFont="1" applyFill="1" applyBorder="1" applyAlignment="1" applyProtection="1">
      <alignment horizontal="center" vertical="center"/>
    </xf>
    <xf numFmtId="10" fontId="20" fillId="11" borderId="0" xfId="0" applyNumberFormat="1" applyFont="1" applyFill="1" applyAlignment="1" applyProtection="1">
      <alignment vertical="center"/>
    </xf>
    <xf numFmtId="0" fontId="20" fillId="12" borderId="6" xfId="0" applyNumberFormat="1" applyFont="1" applyFill="1" applyBorder="1" applyAlignment="1" applyProtection="1">
      <alignment horizontal="center" vertical="center"/>
    </xf>
    <xf numFmtId="10" fontId="20" fillId="12" borderId="0" xfId="0" applyNumberFormat="1" applyFont="1" applyFill="1" applyAlignment="1" applyProtection="1">
      <alignment vertical="center"/>
    </xf>
    <xf numFmtId="0" fontId="20" fillId="13" borderId="6" xfId="0" applyNumberFormat="1" applyFont="1" applyFill="1" applyBorder="1" applyAlignment="1" applyProtection="1">
      <alignment horizontal="center" vertical="center"/>
    </xf>
    <xf numFmtId="0" fontId="20" fillId="11" borderId="7" xfId="0" applyNumberFormat="1" applyFont="1" applyFill="1" applyBorder="1" applyAlignment="1" applyProtection="1">
      <alignment horizontal="center" vertical="center"/>
    </xf>
    <xf numFmtId="0" fontId="20" fillId="12" borderId="7" xfId="0" applyNumberFormat="1" applyFont="1" applyFill="1" applyBorder="1" applyAlignment="1" applyProtection="1">
      <alignment horizontal="center" vertical="center"/>
    </xf>
    <xf numFmtId="0" fontId="20" fillId="13" borderId="7" xfId="0" applyNumberFormat="1" applyFont="1" applyFill="1" applyBorder="1" applyAlignment="1" applyProtection="1">
      <alignment horizontal="center" vertical="center"/>
    </xf>
    <xf numFmtId="0" fontId="36" fillId="14" borderId="0" xfId="0" applyNumberFormat="1" applyFont="1" applyFill="1" applyBorder="1" applyAlignment="1" applyProtection="1">
      <alignment vertical="center" wrapText="1"/>
    </xf>
    <xf numFmtId="0" fontId="20" fillId="14" borderId="0" xfId="0" applyNumberFormat="1" applyFont="1" applyFill="1" applyBorder="1" applyAlignment="1" applyProtection="1">
      <alignment horizontal="center" vertical="center"/>
    </xf>
    <xf numFmtId="10" fontId="20" fillId="14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vertical="center" wrapText="1"/>
    </xf>
    <xf numFmtId="0" fontId="20" fillId="0" borderId="5" xfId="0" applyNumberFormat="1" applyFont="1" applyFill="1" applyBorder="1" applyAlignment="1" applyProtection="1">
      <alignment vertical="center" wrapText="1"/>
    </xf>
    <xf numFmtId="0" fontId="21" fillId="0" borderId="5" xfId="0" applyNumberFormat="1" applyFont="1" applyFill="1" applyBorder="1" applyAlignment="1" applyProtection="1">
      <alignment vertical="center" wrapText="1"/>
    </xf>
    <xf numFmtId="0" fontId="34" fillId="0" borderId="0" xfId="0" applyNumberFormat="1" applyFont="1" applyAlignment="1" applyProtection="1">
      <alignment vertical="center"/>
      <protection hidden="1"/>
    </xf>
    <xf numFmtId="0" fontId="27" fillId="0" borderId="0" xfId="0" applyNumberFormat="1" applyFont="1" applyAlignment="1" applyProtection="1">
      <alignment horizontal="right" vertical="center"/>
    </xf>
    <xf numFmtId="0" fontId="23" fillId="0" borderId="0" xfId="0" applyNumberFormat="1" applyFont="1" applyAlignment="1" applyProtection="1">
      <alignment vertical="center"/>
    </xf>
    <xf numFmtId="0" fontId="25" fillId="3" borderId="0" xfId="0" applyNumberFormat="1" applyFont="1" applyFill="1" applyBorder="1" applyAlignment="1" applyProtection="1">
      <alignment horizontal="center" vertical="center"/>
    </xf>
    <xf numFmtId="0" fontId="2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0" applyNumberFormat="1" applyFont="1" applyFill="1" applyBorder="1" applyAlignment="1" applyProtection="1">
      <alignment vertical="center" wrapText="1"/>
    </xf>
    <xf numFmtId="0" fontId="20" fillId="15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15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4" xfId="0" applyNumberFormat="1" applyFont="1" applyFill="1" applyBorder="1" applyAlignment="1" applyProtection="1">
      <alignment vertical="center" wrapText="1"/>
    </xf>
    <xf numFmtId="0" fontId="23" fillId="7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quotePrefix="1" applyNumberFormat="1" applyFont="1" applyFill="1" applyBorder="1" applyAlignment="1" applyProtection="1">
      <alignment vertical="center" wrapText="1"/>
    </xf>
    <xf numFmtId="0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quotePrefix="1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 wrapText="1"/>
    </xf>
    <xf numFmtId="0" fontId="38" fillId="0" borderId="0" xfId="0" applyNumberFormat="1" applyFont="1" applyFill="1" applyBorder="1" applyAlignment="1" applyProtection="1">
      <alignment vertical="center" wrapText="1"/>
    </xf>
    <xf numFmtId="0" fontId="28" fillId="0" borderId="0" xfId="0" applyNumberFormat="1" applyFont="1" applyAlignment="1" applyProtection="1">
      <alignment vertical="center"/>
    </xf>
    <xf numFmtId="0" fontId="35" fillId="0" borderId="0" xfId="0" applyNumberFormat="1" applyFont="1" applyAlignment="1" applyProtection="1">
      <alignment vertical="center"/>
    </xf>
    <xf numFmtId="0" fontId="35" fillId="0" borderId="0" xfId="0" applyNumberFormat="1" applyFont="1" applyAlignment="1" applyProtection="1">
      <alignment vertical="center" wrapText="1"/>
    </xf>
    <xf numFmtId="0" fontId="34" fillId="0" borderId="0" xfId="0" applyNumberFormat="1" applyFont="1" applyAlignment="1" applyProtection="1">
      <alignment vertical="center"/>
    </xf>
    <xf numFmtId="0" fontId="34" fillId="0" borderId="0" xfId="0" applyNumberFormat="1" applyFont="1" applyAlignment="1" applyProtection="1">
      <alignment vertical="center" wrapText="1"/>
    </xf>
    <xf numFmtId="14" fontId="2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0" xfId="0" applyNumberFormat="1" applyFont="1" applyFill="1" applyBorder="1" applyAlignment="1" applyProtection="1">
      <alignment vertical="center" wrapText="1"/>
      <protection locked="0"/>
    </xf>
    <xf numFmtId="0" fontId="29" fillId="7" borderId="0" xfId="0" applyNumberFormat="1" applyFont="1" applyFill="1" applyBorder="1" applyAlignment="1" applyProtection="1">
      <alignment vertical="center"/>
    </xf>
    <xf numFmtId="14" fontId="29" fillId="7" borderId="0" xfId="0" applyNumberFormat="1" applyFont="1" applyFill="1" applyBorder="1" applyAlignment="1" applyProtection="1">
      <alignment vertical="center"/>
    </xf>
    <xf numFmtId="0" fontId="23" fillId="0" borderId="18" xfId="0" applyNumberFormat="1" applyFont="1" applyBorder="1" applyAlignment="1" applyProtection="1">
      <alignment horizontal="center" vertical="center"/>
    </xf>
    <xf numFmtId="0" fontId="23" fillId="0" borderId="0" xfId="0" applyNumberFormat="1" applyFont="1" applyFill="1" applyAlignment="1" applyProtection="1">
      <alignment horizontal="center" vertical="center"/>
    </xf>
    <xf numFmtId="0" fontId="23" fillId="0" borderId="18" xfId="0" applyNumberFormat="1" applyFont="1" applyFill="1" applyBorder="1" applyAlignment="1" applyProtection="1">
      <alignment horizontal="center" vertical="center"/>
    </xf>
    <xf numFmtId="0" fontId="23" fillId="0" borderId="18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14" fontId="29" fillId="4" borderId="0" xfId="0" applyNumberFormat="1" applyFont="1" applyFill="1" applyBorder="1" applyAlignment="1" applyProtection="1">
      <alignment vertical="center" wrapText="1"/>
      <protection locked="0"/>
    </xf>
    <xf numFmtId="0" fontId="29" fillId="4" borderId="0" xfId="0" applyNumberFormat="1" applyFont="1" applyFill="1" applyBorder="1" applyAlignment="1" applyProtection="1">
      <alignment vertical="center" wrapText="1"/>
      <protection locked="0"/>
    </xf>
    <xf numFmtId="0" fontId="20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15" borderId="0" xfId="0" applyNumberFormat="1" applyFont="1" applyFill="1" applyBorder="1" applyAlignment="1" applyProtection="1">
      <alignment horizontal="center" vertical="center" wrapText="1"/>
      <protection locked="0"/>
    </xf>
    <xf numFmtId="10" fontId="25" fillId="3" borderId="15" xfId="0" applyNumberFormat="1" applyFont="1" applyFill="1" applyBorder="1" applyAlignment="1" applyProtection="1">
      <alignment horizontal="centerContinuous" vertical="center"/>
    </xf>
    <xf numFmtId="0" fontId="20" fillId="18" borderId="12" xfId="0" applyNumberFormat="1" applyFont="1" applyFill="1" applyBorder="1" applyAlignment="1" applyProtection="1">
      <alignment vertical="center"/>
    </xf>
    <xf numFmtId="0" fontId="20" fillId="18" borderId="13" xfId="0" applyNumberFormat="1" applyFont="1" applyFill="1" applyBorder="1" applyAlignment="1" applyProtection="1">
      <alignment vertical="center" wrapText="1"/>
    </xf>
    <xf numFmtId="0" fontId="20" fillId="18" borderId="13" xfId="0" applyNumberFormat="1" applyFont="1" applyFill="1" applyBorder="1" applyAlignment="1" applyProtection="1">
      <alignment horizontal="center" vertical="center"/>
    </xf>
    <xf numFmtId="0" fontId="20" fillId="18" borderId="13" xfId="0" applyNumberFormat="1" applyFont="1" applyFill="1" applyBorder="1" applyAlignment="1" applyProtection="1">
      <alignment horizontal="centerContinuous" vertical="center"/>
    </xf>
    <xf numFmtId="0" fontId="20" fillId="18" borderId="14" xfId="0" applyNumberFormat="1" applyFont="1" applyFill="1" applyBorder="1" applyAlignment="1" applyProtection="1">
      <alignment horizontal="centerContinuous" vertical="center"/>
    </xf>
    <xf numFmtId="0" fontId="24" fillId="3" borderId="15" xfId="0" applyNumberFormat="1" applyFont="1" applyFill="1" applyBorder="1" applyAlignment="1" applyProtection="1">
      <alignment vertical="center"/>
    </xf>
    <xf numFmtId="10" fontId="25" fillId="3" borderId="11" xfId="0" applyNumberFormat="1" applyFont="1" applyFill="1" applyBorder="1" applyAlignment="1" applyProtection="1">
      <alignment horizontal="centerContinuous" vertical="center"/>
    </xf>
    <xf numFmtId="0" fontId="40" fillId="0" borderId="0" xfId="0" applyNumberFormat="1" applyFont="1" applyBorder="1" applyAlignment="1" applyProtection="1">
      <alignment horizontal="center" vertical="center"/>
    </xf>
    <xf numFmtId="0" fontId="39" fillId="3" borderId="10" xfId="0" applyNumberFormat="1" applyFont="1" applyFill="1" applyBorder="1" applyAlignment="1" applyProtection="1">
      <alignment horizontal="left" vertical="center" wrapText="1"/>
    </xf>
    <xf numFmtId="0" fontId="24" fillId="3" borderId="11" xfId="0" applyNumberFormat="1" applyFont="1" applyFill="1" applyBorder="1" applyAlignment="1" applyProtection="1">
      <alignment horizontal="left" vertical="center" wrapText="1"/>
    </xf>
    <xf numFmtId="0" fontId="31" fillId="16" borderId="0" xfId="0" applyNumberFormat="1" applyFont="1" applyFill="1" applyBorder="1" applyAlignment="1" applyProtection="1">
      <alignment horizontal="left" vertical="top"/>
    </xf>
    <xf numFmtId="0" fontId="31" fillId="17" borderId="0" xfId="0" applyNumberFormat="1" applyFont="1" applyFill="1" applyBorder="1" applyAlignment="1" applyProtection="1">
      <alignment horizontal="left" vertical="top" wrapText="1"/>
    </xf>
    <xf numFmtId="0" fontId="12" fillId="5" borderId="5" xfId="0" applyNumberFormat="1" applyFont="1" applyFill="1" applyBorder="1" applyAlignment="1" applyProtection="1">
      <alignment horizontal="left" vertical="center" wrapText="1"/>
    </xf>
    <xf numFmtId="0" fontId="13" fillId="0" borderId="16" xfId="0" applyNumberFormat="1" applyFont="1" applyFill="1" applyBorder="1" applyAlignment="1" applyProtection="1">
      <alignment horizontal="center" vertical="center" textRotation="90" wrapText="1"/>
    </xf>
    <xf numFmtId="0" fontId="13" fillId="0" borderId="8" xfId="0" applyNumberFormat="1" applyFont="1" applyFill="1" applyBorder="1" applyAlignment="1" applyProtection="1">
      <alignment horizontal="center" vertical="center" textRotation="90" wrapText="1"/>
    </xf>
    <xf numFmtId="0" fontId="13" fillId="0" borderId="17" xfId="0" applyNumberFormat="1" applyFont="1" applyFill="1" applyBorder="1" applyAlignment="1" applyProtection="1">
      <alignment horizontal="center" vertical="center" textRotation="90" wrapText="1"/>
    </xf>
    <xf numFmtId="0" fontId="25" fillId="10" borderId="22" xfId="0" applyNumberFormat="1" applyFont="1" applyFill="1" applyBorder="1" applyAlignment="1" applyProtection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0" fontId="41" fillId="0" borderId="0" xfId="0" applyNumberFormat="1" applyFont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B3D981"/>
      <rgbColor rgb="0095C7FD"/>
      <rgbColor rgb="00EAF4DC"/>
      <rgbColor rgb="00FF00FF"/>
      <rgbColor rgb="0000FFFF"/>
      <rgbColor rgb="00800000"/>
      <rgbColor rgb="00008000"/>
      <rgbColor rgb="00034EA2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DC63F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79646"/>
              </a:solidFill>
            </c:spPr>
          </c:dPt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Synthèse!$I$5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oui</c:v>
          </c:tx>
          <c:spPr>
            <a:solidFill>
              <a:srgbClr val="92D050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non</c:v>
          </c:tx>
          <c:spPr>
            <a:solidFill>
              <a:srgbClr val="F79646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Synthèse!$I$5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0782976"/>
        <c:axId val="50784512"/>
      </c:barChart>
      <c:catAx>
        <c:axId val="50782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784512"/>
        <c:crosses val="autoZero"/>
        <c:auto val="1"/>
        <c:lblAlgn val="ctr"/>
        <c:lblOffset val="100"/>
        <c:noMultiLvlLbl val="0"/>
      </c:catAx>
      <c:valAx>
        <c:axId val="50784512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5078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Synthèse!$G$28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Synthèse!$I$28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717120"/>
        <c:axId val="103731200"/>
      </c:barChart>
      <c:catAx>
        <c:axId val="10371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731200"/>
        <c:crosses val="autoZero"/>
        <c:auto val="1"/>
        <c:lblAlgn val="ctr"/>
        <c:lblOffset val="100"/>
        <c:noMultiLvlLbl val="0"/>
      </c:catAx>
      <c:valAx>
        <c:axId val="103731200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71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Synthèse!$G$29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Synthèse!$I$29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817984"/>
        <c:axId val="103819520"/>
      </c:barChart>
      <c:catAx>
        <c:axId val="103817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819520"/>
        <c:crosses val="autoZero"/>
        <c:auto val="1"/>
        <c:lblAlgn val="ctr"/>
        <c:lblOffset val="100"/>
        <c:noMultiLvlLbl val="0"/>
      </c:catAx>
      <c:valAx>
        <c:axId val="103819520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81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Mise en œuvre du PUC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(Synthèse!$C$11:$C$12,Synthèse!$C$14:$C$20)</c:f>
              <c:strCache>
                <c:ptCount val="9"/>
                <c:pt idx="0">
                  <c:v>Supplémentation en vitamine D</c:v>
                </c:pt>
                <c:pt idx="1">
                  <c:v>Révision de la pertinence des prescriptions</c:v>
                </c:pt>
                <c:pt idx="2">
                  <c:v>Chaussage adapté</c:v>
                </c:pt>
                <c:pt idx="3">
                  <c:v>Aide(s) technique(s) adaptée(s)</c:v>
                </c:pt>
                <c:pt idx="4">
                  <c:v>Freins de lits et de fauteuil activés</c:v>
                </c:pt>
                <c:pt idx="5">
                  <c:v>Reposes pieds adaptés</c:v>
                </c:pt>
                <c:pt idx="6">
                  <c:v>Hauteur de lit adaptée</c:v>
                </c:pt>
                <c:pt idx="7">
                  <c:v>Barrières de lit positionnées selon la prescription</c:v>
                </c:pt>
                <c:pt idx="8">
                  <c:v>Mise à proximité de la sonnette, des objets personnels et des aides techniques</c:v>
                </c:pt>
              </c:strCache>
            </c:strRef>
          </c:cat>
          <c:val>
            <c:numRef>
              <c:f>(Synthèse!$G$11:$G$12,Synthèse!$G$14:$G$20)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6"/>
            </a:solidFill>
          </c:spPr>
          <c:invertIfNegative val="0"/>
          <c:cat>
            <c:strRef>
              <c:f>(Synthèse!$C$11:$C$12,Synthèse!$C$14:$C$20)</c:f>
              <c:strCache>
                <c:ptCount val="9"/>
                <c:pt idx="0">
                  <c:v>Supplémentation en vitamine D</c:v>
                </c:pt>
                <c:pt idx="1">
                  <c:v>Révision de la pertinence des prescriptions</c:v>
                </c:pt>
                <c:pt idx="2">
                  <c:v>Chaussage adapté</c:v>
                </c:pt>
                <c:pt idx="3">
                  <c:v>Aide(s) technique(s) adaptée(s)</c:v>
                </c:pt>
                <c:pt idx="4">
                  <c:v>Freins de lits et de fauteuil activés</c:v>
                </c:pt>
                <c:pt idx="5">
                  <c:v>Reposes pieds adaptés</c:v>
                </c:pt>
                <c:pt idx="6">
                  <c:v>Hauteur de lit adaptée</c:v>
                </c:pt>
                <c:pt idx="7">
                  <c:v>Barrières de lit positionnées selon la prescription</c:v>
                </c:pt>
                <c:pt idx="8">
                  <c:v>Mise à proximité de la sonnette, des objets personnels et des aides techniques</c:v>
                </c:pt>
              </c:strCache>
            </c:strRef>
          </c:cat>
          <c:val>
            <c:numRef>
              <c:f>(Synthèse!$I$11:$I$12,Synthèse!$I$14:$I$20)</c:f>
              <c:numCache>
                <c:formatCode>0.00%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869056"/>
        <c:axId val="105644416"/>
      </c:barChart>
      <c:catAx>
        <c:axId val="103869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5644416"/>
        <c:crosses val="autoZero"/>
        <c:auto val="1"/>
        <c:lblAlgn val="ctr"/>
        <c:lblOffset val="100"/>
        <c:noMultiLvlLbl val="0"/>
      </c:catAx>
      <c:valAx>
        <c:axId val="105644416"/>
        <c:scaling>
          <c:orientation val="minMax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10386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2.8582026631410726E-2"/>
          <c:y val="7.9988548525622677E-2"/>
          <c:w val="0.94283594673717852"/>
          <c:h val="0.17102776982536505"/>
        </c:manualLayout>
      </c:layout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6345088"/>
        <c:axId val="96346880"/>
      </c:barChart>
      <c:catAx>
        <c:axId val="96345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6346880"/>
        <c:crosses val="autoZero"/>
        <c:auto val="1"/>
        <c:lblAlgn val="ctr"/>
        <c:lblOffset val="100"/>
        <c:noMultiLvlLbl val="0"/>
      </c:catAx>
      <c:valAx>
        <c:axId val="96346880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96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6384512"/>
        <c:axId val="96386048"/>
      </c:barChart>
      <c:catAx>
        <c:axId val="96384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6386048"/>
        <c:crosses val="autoZero"/>
        <c:auto val="1"/>
        <c:lblAlgn val="ctr"/>
        <c:lblOffset val="100"/>
        <c:noMultiLvlLbl val="0"/>
      </c:catAx>
      <c:valAx>
        <c:axId val="96386048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9638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2535168"/>
        <c:axId val="102536704"/>
      </c:barChart>
      <c:catAx>
        <c:axId val="10253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2536704"/>
        <c:crosses val="autoZero"/>
        <c:auto val="1"/>
        <c:lblAlgn val="ctr"/>
        <c:lblOffset val="100"/>
        <c:noMultiLvlLbl val="0"/>
      </c:catAx>
      <c:valAx>
        <c:axId val="102536704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253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Synthèse!$G$22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303424"/>
        <c:axId val="103317504"/>
      </c:barChart>
      <c:catAx>
        <c:axId val="103303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317504"/>
        <c:crosses val="autoZero"/>
        <c:auto val="1"/>
        <c:lblAlgn val="ctr"/>
        <c:lblOffset val="100"/>
        <c:noMultiLvlLbl val="0"/>
      </c:catAx>
      <c:valAx>
        <c:axId val="103317504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3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Synthèse!$G$23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Synthèse!$I$23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420672"/>
        <c:axId val="103422208"/>
      </c:barChart>
      <c:catAx>
        <c:axId val="103420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422208"/>
        <c:crosses val="autoZero"/>
        <c:auto val="1"/>
        <c:lblAlgn val="ctr"/>
        <c:lblOffset val="100"/>
        <c:noMultiLvlLbl val="0"/>
      </c:catAx>
      <c:valAx>
        <c:axId val="103422208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420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Synthèse!$G$24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Synthèse!$I$24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431168"/>
        <c:axId val="103482112"/>
      </c:barChart>
      <c:catAx>
        <c:axId val="103431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482112"/>
        <c:crosses val="autoZero"/>
        <c:auto val="1"/>
        <c:lblAlgn val="ctr"/>
        <c:lblOffset val="100"/>
        <c:noMultiLvlLbl val="0"/>
      </c:catAx>
      <c:valAx>
        <c:axId val="103482112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43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Synthèse!$G$26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Synthèse!$I$26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503360"/>
        <c:axId val="103504896"/>
      </c:barChart>
      <c:catAx>
        <c:axId val="103503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504896"/>
        <c:crosses val="autoZero"/>
        <c:auto val="1"/>
        <c:lblAlgn val="ctr"/>
        <c:lblOffset val="100"/>
        <c:noMultiLvlLbl val="0"/>
      </c:catAx>
      <c:valAx>
        <c:axId val="103504896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503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oui</c:v>
          </c:tx>
          <c:spPr>
            <a:solidFill>
              <a:srgbClr val="00B050"/>
            </a:solidFill>
          </c:spPr>
          <c:invertIfNegative val="0"/>
          <c:dLbls>
            <c:spPr>
              <a:solidFill>
                <a:srgbClr val="92D050"/>
              </a:solidFill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Synthèse!$G$27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non</c:v>
          </c:tx>
          <c:spPr>
            <a:solidFill>
              <a:srgbClr val="F7964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Synthèse!$I$27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3686144"/>
        <c:axId val="103687680"/>
      </c:barChart>
      <c:catAx>
        <c:axId val="103686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687680"/>
        <c:crosses val="autoZero"/>
        <c:auto val="1"/>
        <c:lblAlgn val="ctr"/>
        <c:lblOffset val="100"/>
        <c:noMultiLvlLbl val="0"/>
      </c:catAx>
      <c:valAx>
        <c:axId val="103687680"/>
        <c:scaling>
          <c:orientation val="minMax"/>
          <c:max val="1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686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1</xdr:col>
      <xdr:colOff>0</xdr:colOff>
      <xdr:row>1</xdr:row>
      <xdr:rowOff>476250</xdr:rowOff>
    </xdr:to>
    <xdr:pic>
      <xdr:nvPicPr>
        <xdr:cNvPr id="3082" name="Picture 1" descr="ARSIF - Puc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190500</xdr:rowOff>
    </xdr:from>
    <xdr:to>
      <xdr:col>2</xdr:col>
      <xdr:colOff>1047750</xdr:colOff>
      <xdr:row>1</xdr:row>
      <xdr:rowOff>476250</xdr:rowOff>
    </xdr:to>
    <xdr:pic>
      <xdr:nvPicPr>
        <xdr:cNvPr id="3083" name="Picture 2" descr="ARSIF - Logo 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0500"/>
          <a:ext cx="1409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0</xdr:col>
      <xdr:colOff>381000</xdr:colOff>
      <xdr:row>2</xdr:row>
      <xdr:rowOff>323850</xdr:rowOff>
    </xdr:to>
    <xdr:pic>
      <xdr:nvPicPr>
        <xdr:cNvPr id="4103" name="Picture 1" descr="ARSIF - Puc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190500</xdr:rowOff>
    </xdr:from>
    <xdr:to>
      <xdr:col>2</xdr:col>
      <xdr:colOff>1047750</xdr:colOff>
      <xdr:row>1</xdr:row>
      <xdr:rowOff>114300</xdr:rowOff>
    </xdr:to>
    <xdr:pic>
      <xdr:nvPicPr>
        <xdr:cNvPr id="4104" name="Picture 2" descr="ARSIF - Logo 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0500"/>
          <a:ext cx="1409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1</xdr:col>
      <xdr:colOff>0</xdr:colOff>
      <xdr:row>1</xdr:row>
      <xdr:rowOff>476250</xdr:rowOff>
    </xdr:to>
    <xdr:pic>
      <xdr:nvPicPr>
        <xdr:cNvPr id="5163" name="Picture 1" descr="ARSIF - Puc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190500</xdr:rowOff>
    </xdr:from>
    <xdr:to>
      <xdr:col>2</xdr:col>
      <xdr:colOff>1047750</xdr:colOff>
      <xdr:row>1</xdr:row>
      <xdr:rowOff>476250</xdr:rowOff>
    </xdr:to>
    <xdr:pic>
      <xdr:nvPicPr>
        <xdr:cNvPr id="5164" name="Picture 2" descr="ARSIF - Logo 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0500"/>
          <a:ext cx="1409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3733800</xdr:colOff>
      <xdr:row>3</xdr:row>
      <xdr:rowOff>28575</xdr:rowOff>
    </xdr:from>
    <xdr:to>
      <xdr:col>4</xdr:col>
      <xdr:colOff>19050</xdr:colOff>
      <xdr:row>5</xdr:row>
      <xdr:rowOff>104775</xdr:rowOff>
    </xdr:to>
    <xdr:graphicFrame macro="">
      <xdr:nvGraphicFramePr>
        <xdr:cNvPr id="516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38100</xdr:colOff>
      <xdr:row>5</xdr:row>
      <xdr:rowOff>28575</xdr:rowOff>
    </xdr:from>
    <xdr:to>
      <xdr:col>4</xdr:col>
      <xdr:colOff>19050</xdr:colOff>
      <xdr:row>8</xdr:row>
      <xdr:rowOff>28575</xdr:rowOff>
    </xdr:to>
    <xdr:graphicFrame macro="">
      <xdr:nvGraphicFramePr>
        <xdr:cNvPr id="516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28575</xdr:colOff>
      <xdr:row>6</xdr:row>
      <xdr:rowOff>38100</xdr:rowOff>
    </xdr:from>
    <xdr:to>
      <xdr:col>4</xdr:col>
      <xdr:colOff>0</xdr:colOff>
      <xdr:row>7</xdr:row>
      <xdr:rowOff>19050</xdr:rowOff>
    </xdr:to>
    <xdr:graphicFrame macro="">
      <xdr:nvGraphicFramePr>
        <xdr:cNvPr id="5167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7</xdr:row>
      <xdr:rowOff>0</xdr:rowOff>
    </xdr:from>
    <xdr:to>
      <xdr:col>3</xdr:col>
      <xdr:colOff>4629150</xdr:colOff>
      <xdr:row>7</xdr:row>
      <xdr:rowOff>561975</xdr:rowOff>
    </xdr:to>
    <xdr:graphicFrame macro="">
      <xdr:nvGraphicFramePr>
        <xdr:cNvPr id="5168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21</xdr:row>
      <xdr:rowOff>561975</xdr:rowOff>
    </xdr:to>
    <xdr:graphicFrame macro="">
      <xdr:nvGraphicFramePr>
        <xdr:cNvPr id="5169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22</xdr:row>
      <xdr:rowOff>0</xdr:rowOff>
    </xdr:from>
    <xdr:to>
      <xdr:col>4</xdr:col>
      <xdr:colOff>0</xdr:colOff>
      <xdr:row>22</xdr:row>
      <xdr:rowOff>561975</xdr:rowOff>
    </xdr:to>
    <xdr:graphicFrame macro="">
      <xdr:nvGraphicFramePr>
        <xdr:cNvPr id="5170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23</xdr:row>
      <xdr:rowOff>0</xdr:rowOff>
    </xdr:from>
    <xdr:to>
      <xdr:col>4</xdr:col>
      <xdr:colOff>0</xdr:colOff>
      <xdr:row>23</xdr:row>
      <xdr:rowOff>561975</xdr:rowOff>
    </xdr:to>
    <xdr:graphicFrame macro="">
      <xdr:nvGraphicFramePr>
        <xdr:cNvPr id="5171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25</xdr:row>
      <xdr:rowOff>561975</xdr:rowOff>
    </xdr:to>
    <xdr:graphicFrame macro="">
      <xdr:nvGraphicFramePr>
        <xdr:cNvPr id="5172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26</xdr:row>
      <xdr:rowOff>0</xdr:rowOff>
    </xdr:from>
    <xdr:to>
      <xdr:col>4</xdr:col>
      <xdr:colOff>0</xdr:colOff>
      <xdr:row>26</xdr:row>
      <xdr:rowOff>561975</xdr:rowOff>
    </xdr:to>
    <xdr:graphicFrame macro="">
      <xdr:nvGraphicFramePr>
        <xdr:cNvPr id="5173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27</xdr:row>
      <xdr:rowOff>0</xdr:rowOff>
    </xdr:from>
    <xdr:to>
      <xdr:col>4</xdr:col>
      <xdr:colOff>19050</xdr:colOff>
      <xdr:row>27</xdr:row>
      <xdr:rowOff>561975</xdr:rowOff>
    </xdr:to>
    <xdr:graphicFrame macro="">
      <xdr:nvGraphicFramePr>
        <xdr:cNvPr id="5174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28</xdr:row>
      <xdr:rowOff>0</xdr:rowOff>
    </xdr:from>
    <xdr:to>
      <xdr:col>4</xdr:col>
      <xdr:colOff>19050</xdr:colOff>
      <xdr:row>28</xdr:row>
      <xdr:rowOff>561975</xdr:rowOff>
    </xdr:to>
    <xdr:graphicFrame macro="">
      <xdr:nvGraphicFramePr>
        <xdr:cNvPr id="5175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19050</xdr:colOff>
      <xdr:row>9</xdr:row>
      <xdr:rowOff>28575</xdr:rowOff>
    </xdr:from>
    <xdr:to>
      <xdr:col>4</xdr:col>
      <xdr:colOff>1171575</xdr:colOff>
      <xdr:row>19</xdr:row>
      <xdr:rowOff>571500</xdr:rowOff>
    </xdr:to>
    <xdr:graphicFrame macro="">
      <xdr:nvGraphicFramePr>
        <xdr:cNvPr id="5176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A41"/>
  <sheetViews>
    <sheetView tabSelected="1" showOutlineSymbols="0" zoomScale="70" zoomScaleNormal="70" zoomScalePageLayoutView="130" workbookViewId="0">
      <pane xSplit="4" ySplit="3" topLeftCell="E4" activePane="bottomRight" state="frozen"/>
      <selection pane="topRight" activeCell="E1" sqref="E1"/>
      <selection pane="bottomLeft" activeCell="A7" sqref="A7"/>
      <selection pane="bottomRight" activeCell="C15" sqref="C15"/>
    </sheetView>
  </sheetViews>
  <sheetFormatPr baseColWidth="10" defaultRowHeight="15" x14ac:dyDescent="0.2"/>
  <cols>
    <col min="1" max="2" width="5.7109375" style="56" customWidth="1"/>
    <col min="3" max="3" width="81" style="57" customWidth="1"/>
    <col min="4" max="4" width="22.140625" style="62" customWidth="1"/>
    <col min="5" max="34" width="8.7109375" style="62" customWidth="1"/>
    <col min="35" max="40" width="8.7109375" style="56" customWidth="1"/>
    <col min="41" max="16384" width="11.42578125" style="56"/>
  </cols>
  <sheetData>
    <row r="1" spans="2:53" ht="39" customHeight="1" x14ac:dyDescent="0.2">
      <c r="D1" s="73"/>
      <c r="E1" s="95"/>
      <c r="F1" s="95"/>
      <c r="G1" s="95"/>
      <c r="H1" s="153" t="s">
        <v>96</v>
      </c>
      <c r="I1" s="152"/>
      <c r="J1" s="152"/>
      <c r="K1" s="152"/>
      <c r="L1" s="152"/>
      <c r="M1" s="152"/>
      <c r="N1" s="152"/>
      <c r="O1" s="152"/>
      <c r="P1" s="152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2:53" s="58" customFormat="1" ht="39" customHeight="1" x14ac:dyDescent="0.2">
      <c r="C2" s="59"/>
      <c r="D2" s="6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</row>
    <row r="3" spans="2:53" ht="36" customHeight="1" x14ac:dyDescent="0.2">
      <c r="B3" s="61"/>
      <c r="C3" s="109" t="s">
        <v>97</v>
      </c>
      <c r="D3" s="74" t="s">
        <v>29</v>
      </c>
      <c r="E3" s="127">
        <v>1</v>
      </c>
      <c r="F3" s="127">
        <v>2</v>
      </c>
      <c r="G3" s="127">
        <v>3</v>
      </c>
      <c r="H3" s="127">
        <v>4</v>
      </c>
      <c r="I3" s="127">
        <v>5</v>
      </c>
      <c r="J3" s="127">
        <v>6</v>
      </c>
      <c r="K3" s="127">
        <v>7</v>
      </c>
      <c r="L3" s="127">
        <v>8</v>
      </c>
      <c r="M3" s="127">
        <v>9</v>
      </c>
      <c r="N3" s="127">
        <v>10</v>
      </c>
      <c r="O3" s="127">
        <v>11</v>
      </c>
      <c r="P3" s="127">
        <v>12</v>
      </c>
      <c r="Q3" s="127">
        <v>13</v>
      </c>
      <c r="R3" s="127">
        <v>14</v>
      </c>
      <c r="S3" s="127">
        <v>15</v>
      </c>
      <c r="T3" s="127">
        <v>16</v>
      </c>
      <c r="U3" s="127">
        <v>17</v>
      </c>
      <c r="V3" s="127">
        <v>18</v>
      </c>
      <c r="W3" s="127">
        <v>19</v>
      </c>
      <c r="X3" s="127">
        <v>20</v>
      </c>
      <c r="Y3" s="127">
        <v>21</v>
      </c>
      <c r="Z3" s="127">
        <v>22</v>
      </c>
      <c r="AA3" s="127">
        <v>23</v>
      </c>
      <c r="AB3" s="127">
        <v>24</v>
      </c>
      <c r="AC3" s="127">
        <v>25</v>
      </c>
      <c r="AD3" s="127">
        <v>26</v>
      </c>
      <c r="AE3" s="127">
        <v>27</v>
      </c>
      <c r="AF3" s="127">
        <v>28</v>
      </c>
      <c r="AG3" s="127">
        <v>29</v>
      </c>
      <c r="AH3" s="127">
        <v>30</v>
      </c>
      <c r="AI3" s="127">
        <v>31</v>
      </c>
      <c r="AJ3" s="127">
        <v>32</v>
      </c>
      <c r="AK3" s="127">
        <v>33</v>
      </c>
      <c r="AL3" s="127">
        <v>34</v>
      </c>
      <c r="AM3" s="127">
        <v>35</v>
      </c>
      <c r="AN3" s="127">
        <v>36</v>
      </c>
    </row>
    <row r="4" spans="2:53" ht="24" customHeight="1" x14ac:dyDescent="0.2">
      <c r="B4" s="62"/>
      <c r="C4" s="63" t="s">
        <v>75</v>
      </c>
      <c r="D4" s="118" t="s">
        <v>48</v>
      </c>
      <c r="E4" s="128"/>
      <c r="F4" s="119"/>
      <c r="G4" s="119"/>
      <c r="H4" s="129"/>
      <c r="I4" s="119"/>
      <c r="J4" s="119"/>
      <c r="K4" s="129"/>
      <c r="L4" s="119"/>
      <c r="M4" s="119"/>
      <c r="N4" s="129"/>
      <c r="O4" s="119"/>
      <c r="P4" s="119"/>
      <c r="Q4" s="129"/>
      <c r="R4" s="119"/>
      <c r="S4" s="119"/>
      <c r="T4" s="129"/>
      <c r="U4" s="119"/>
      <c r="V4" s="119"/>
      <c r="W4" s="129"/>
      <c r="X4" s="119"/>
      <c r="Y4" s="119"/>
      <c r="Z4" s="129"/>
      <c r="AA4" s="119"/>
      <c r="AB4" s="119"/>
      <c r="AC4" s="129"/>
      <c r="AD4" s="119"/>
      <c r="AE4" s="119"/>
      <c r="AF4" s="129"/>
      <c r="AG4" s="119"/>
      <c r="AH4" s="119"/>
      <c r="AI4" s="129"/>
      <c r="AJ4" s="121"/>
      <c r="AK4" s="120"/>
      <c r="AL4" s="129"/>
      <c r="AM4" s="120"/>
      <c r="AN4" s="120"/>
    </row>
    <row r="5" spans="2:53" x14ac:dyDescent="0.2">
      <c r="B5" s="64" t="s">
        <v>49</v>
      </c>
      <c r="C5" s="65" t="s">
        <v>78</v>
      </c>
      <c r="D5" s="6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</row>
    <row r="6" spans="2:53" ht="24" customHeight="1" x14ac:dyDescent="0.2">
      <c r="B6" s="62"/>
      <c r="C6" s="63" t="s">
        <v>94</v>
      </c>
      <c r="D6" s="70" t="s">
        <v>26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</row>
    <row r="7" spans="2:53" ht="24" customHeight="1" x14ac:dyDescent="0.2">
      <c r="B7" s="68"/>
      <c r="C7" s="63" t="s">
        <v>4</v>
      </c>
      <c r="D7" s="70" t="s">
        <v>3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</row>
    <row r="8" spans="2:53" x14ac:dyDescent="0.2">
      <c r="B8" s="64" t="s">
        <v>50</v>
      </c>
      <c r="C8" s="65" t="s">
        <v>65</v>
      </c>
      <c r="D8" s="66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</row>
    <row r="9" spans="2:53" ht="30" customHeight="1" x14ac:dyDescent="0.2">
      <c r="B9" s="123">
        <v>1</v>
      </c>
      <c r="C9" s="69" t="s">
        <v>98</v>
      </c>
      <c r="D9" s="70" t="s">
        <v>52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30">
        <v>0</v>
      </c>
      <c r="AN9" s="130">
        <v>0</v>
      </c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</row>
    <row r="10" spans="2:53" ht="45.75" customHeight="1" x14ac:dyDescent="0.2">
      <c r="B10" s="122">
        <v>2</v>
      </c>
      <c r="C10" s="69" t="s">
        <v>79</v>
      </c>
      <c r="D10" s="98" t="s">
        <v>54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0">
        <v>0</v>
      </c>
      <c r="U10" s="130">
        <v>0</v>
      </c>
      <c r="V10" s="130">
        <v>0</v>
      </c>
      <c r="W10" s="130">
        <v>0</v>
      </c>
      <c r="X10" s="130">
        <v>0</v>
      </c>
      <c r="Y10" s="130">
        <v>0</v>
      </c>
      <c r="Z10" s="130">
        <v>0</v>
      </c>
      <c r="AA10" s="130">
        <v>0</v>
      </c>
      <c r="AB10" s="130">
        <v>0</v>
      </c>
      <c r="AC10" s="130">
        <v>0</v>
      </c>
      <c r="AD10" s="130">
        <v>0</v>
      </c>
      <c r="AE10" s="130">
        <v>0</v>
      </c>
      <c r="AF10" s="130">
        <v>0</v>
      </c>
      <c r="AG10" s="130">
        <v>0</v>
      </c>
      <c r="AH10" s="130">
        <v>0</v>
      </c>
      <c r="AI10" s="130">
        <v>0</v>
      </c>
      <c r="AJ10" s="130">
        <v>0</v>
      </c>
      <c r="AK10" s="130">
        <v>0</v>
      </c>
      <c r="AL10" s="130">
        <v>0</v>
      </c>
      <c r="AM10" s="130">
        <v>0</v>
      </c>
      <c r="AN10" s="130">
        <v>0</v>
      </c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</row>
    <row r="11" spans="2:53" s="67" customFormat="1" ht="26.25" customHeight="1" x14ac:dyDescent="0.2">
      <c r="B11" s="124">
        <v>3</v>
      </c>
      <c r="C11" s="99" t="s">
        <v>99</v>
      </c>
      <c r="D11" s="100" t="s">
        <v>52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131">
        <v>0</v>
      </c>
      <c r="AA11" s="131">
        <v>0</v>
      </c>
      <c r="AB11" s="131">
        <v>0</v>
      </c>
      <c r="AC11" s="131">
        <v>0</v>
      </c>
      <c r="AD11" s="131">
        <v>0</v>
      </c>
      <c r="AE11" s="131">
        <v>0</v>
      </c>
      <c r="AF11" s="131">
        <v>0</v>
      </c>
      <c r="AG11" s="131">
        <v>0</v>
      </c>
      <c r="AH11" s="131">
        <v>0</v>
      </c>
      <c r="AI11" s="131">
        <v>0</v>
      </c>
      <c r="AJ11" s="131">
        <v>0</v>
      </c>
      <c r="AK11" s="131">
        <v>0</v>
      </c>
      <c r="AL11" s="131">
        <v>0</v>
      </c>
      <c r="AM11" s="131">
        <v>0</v>
      </c>
      <c r="AN11" s="131">
        <v>0</v>
      </c>
    </row>
    <row r="12" spans="2:53" s="67" customFormat="1" ht="26.25" customHeight="1" x14ac:dyDescent="0.2">
      <c r="B12" s="124">
        <v>4</v>
      </c>
      <c r="C12" s="99" t="s">
        <v>100</v>
      </c>
      <c r="D12" s="101" t="s">
        <v>52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0</v>
      </c>
      <c r="X12" s="131">
        <v>0</v>
      </c>
      <c r="Y12" s="131">
        <v>0</v>
      </c>
      <c r="Z12" s="131">
        <v>0</v>
      </c>
      <c r="AA12" s="131">
        <v>0</v>
      </c>
      <c r="AB12" s="131">
        <v>0</v>
      </c>
      <c r="AC12" s="131">
        <v>0</v>
      </c>
      <c r="AD12" s="131">
        <v>0</v>
      </c>
      <c r="AE12" s="131">
        <v>0</v>
      </c>
      <c r="AF12" s="131">
        <v>0</v>
      </c>
      <c r="AG12" s="131">
        <v>0</v>
      </c>
      <c r="AH12" s="131">
        <v>0</v>
      </c>
      <c r="AI12" s="131">
        <v>0</v>
      </c>
      <c r="AJ12" s="131">
        <v>0</v>
      </c>
      <c r="AK12" s="131">
        <v>0</v>
      </c>
      <c r="AL12" s="131">
        <v>0</v>
      </c>
      <c r="AM12" s="131">
        <v>0</v>
      </c>
      <c r="AN12" s="131">
        <v>0</v>
      </c>
    </row>
    <row r="13" spans="2:53" ht="26.25" customHeight="1" x14ac:dyDescent="0.2">
      <c r="B13" s="122">
        <v>5</v>
      </c>
      <c r="C13" s="102" t="s">
        <v>69</v>
      </c>
      <c r="D13" s="103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</row>
    <row r="14" spans="2:53" ht="26.25" customHeight="1" x14ac:dyDescent="0.2">
      <c r="B14" s="68"/>
      <c r="C14" s="102" t="s">
        <v>58</v>
      </c>
      <c r="D14" s="103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</row>
    <row r="15" spans="2:53" ht="26.25" customHeight="1" x14ac:dyDescent="0.2">
      <c r="B15" s="122" t="s">
        <v>85</v>
      </c>
      <c r="C15" s="105" t="s">
        <v>59</v>
      </c>
      <c r="D15" s="106" t="s">
        <v>52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</row>
    <row r="16" spans="2:53" ht="26.25" customHeight="1" x14ac:dyDescent="0.2">
      <c r="B16" s="122" t="s">
        <v>86</v>
      </c>
      <c r="C16" s="105" t="s">
        <v>53</v>
      </c>
      <c r="D16" s="70" t="s">
        <v>52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  <c r="AA16" s="130">
        <v>0</v>
      </c>
      <c r="AB16" s="130">
        <v>0</v>
      </c>
      <c r="AC16" s="130">
        <v>0</v>
      </c>
      <c r="AD16" s="130">
        <v>0</v>
      </c>
      <c r="AE16" s="130">
        <v>0</v>
      </c>
      <c r="AF16" s="130">
        <v>0</v>
      </c>
      <c r="AG16" s="130">
        <v>0</v>
      </c>
      <c r="AH16" s="130">
        <v>0</v>
      </c>
      <c r="AI16" s="130">
        <v>0</v>
      </c>
      <c r="AJ16" s="130">
        <v>0</v>
      </c>
      <c r="AK16" s="130">
        <v>0</v>
      </c>
      <c r="AL16" s="130">
        <v>0</v>
      </c>
      <c r="AM16" s="130">
        <v>0</v>
      </c>
      <c r="AN16" s="130">
        <v>0</v>
      </c>
    </row>
    <row r="17" spans="2:40" ht="26.25" customHeight="1" x14ac:dyDescent="0.2">
      <c r="B17" s="68"/>
      <c r="C17" s="102" t="s">
        <v>76</v>
      </c>
      <c r="D17" s="103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</row>
    <row r="18" spans="2:40" ht="26.25" customHeight="1" x14ac:dyDescent="0.2">
      <c r="B18" s="122" t="s">
        <v>87</v>
      </c>
      <c r="C18" s="105" t="s">
        <v>83</v>
      </c>
      <c r="D18" s="70" t="s">
        <v>52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0</v>
      </c>
      <c r="Z18" s="130">
        <v>0</v>
      </c>
      <c r="AA18" s="130">
        <v>0</v>
      </c>
      <c r="AB18" s="130">
        <v>0</v>
      </c>
      <c r="AC18" s="130">
        <v>0</v>
      </c>
      <c r="AD18" s="130">
        <v>0</v>
      </c>
      <c r="AE18" s="130">
        <v>0</v>
      </c>
      <c r="AF18" s="130">
        <v>0</v>
      </c>
      <c r="AG18" s="130">
        <v>0</v>
      </c>
      <c r="AH18" s="130">
        <v>0</v>
      </c>
      <c r="AI18" s="130">
        <v>0</v>
      </c>
      <c r="AJ18" s="130">
        <v>0</v>
      </c>
      <c r="AK18" s="130">
        <v>0</v>
      </c>
      <c r="AL18" s="130">
        <v>0</v>
      </c>
      <c r="AM18" s="130">
        <v>0</v>
      </c>
      <c r="AN18" s="130">
        <v>0</v>
      </c>
    </row>
    <row r="19" spans="2:40" ht="43.5" customHeight="1" x14ac:dyDescent="0.2">
      <c r="B19" s="122" t="s">
        <v>88</v>
      </c>
      <c r="C19" s="105" t="s">
        <v>55</v>
      </c>
      <c r="D19" s="70" t="s">
        <v>54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</row>
    <row r="20" spans="2:40" ht="26.25" customHeight="1" x14ac:dyDescent="0.2">
      <c r="B20" s="122" t="s">
        <v>89</v>
      </c>
      <c r="C20" s="105" t="s">
        <v>57</v>
      </c>
      <c r="D20" s="70" t="s">
        <v>54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0">
        <v>0</v>
      </c>
      <c r="AA20" s="130">
        <v>0</v>
      </c>
      <c r="AB20" s="130">
        <v>0</v>
      </c>
      <c r="AC20" s="130">
        <v>0</v>
      </c>
      <c r="AD20" s="130">
        <v>0</v>
      </c>
      <c r="AE20" s="130">
        <v>0</v>
      </c>
      <c r="AF20" s="130">
        <v>0</v>
      </c>
      <c r="AG20" s="130">
        <v>0</v>
      </c>
      <c r="AH20" s="130">
        <v>0</v>
      </c>
      <c r="AI20" s="130">
        <v>0</v>
      </c>
      <c r="AJ20" s="130">
        <v>0</v>
      </c>
      <c r="AK20" s="130">
        <v>0</v>
      </c>
      <c r="AL20" s="130">
        <v>0</v>
      </c>
      <c r="AM20" s="130">
        <v>0</v>
      </c>
      <c r="AN20" s="130">
        <v>0</v>
      </c>
    </row>
    <row r="21" spans="2:40" ht="40.5" customHeight="1" x14ac:dyDescent="0.2">
      <c r="B21" s="122" t="s">
        <v>90</v>
      </c>
      <c r="C21" s="105" t="s">
        <v>56</v>
      </c>
      <c r="D21" s="70" t="s">
        <v>54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0</v>
      </c>
      <c r="AK21" s="130">
        <v>0</v>
      </c>
      <c r="AL21" s="130">
        <v>0</v>
      </c>
      <c r="AM21" s="130">
        <v>0</v>
      </c>
      <c r="AN21" s="130">
        <v>0</v>
      </c>
    </row>
    <row r="22" spans="2:40" ht="26.25" customHeight="1" x14ac:dyDescent="0.2">
      <c r="B22" s="122" t="s">
        <v>91</v>
      </c>
      <c r="C22" s="105" t="s">
        <v>82</v>
      </c>
      <c r="D22" s="70" t="s">
        <v>52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</row>
    <row r="23" spans="2:40" ht="41.25" customHeight="1" x14ac:dyDescent="0.2">
      <c r="B23" s="122" t="s">
        <v>92</v>
      </c>
      <c r="C23" s="105" t="s">
        <v>77</v>
      </c>
      <c r="D23" s="70" t="s">
        <v>54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0</v>
      </c>
      <c r="P23" s="130">
        <v>0</v>
      </c>
      <c r="Q23" s="130">
        <v>0</v>
      </c>
      <c r="R23" s="130">
        <v>0</v>
      </c>
      <c r="S23" s="130">
        <v>0</v>
      </c>
      <c r="T23" s="130">
        <v>0</v>
      </c>
      <c r="U23" s="130">
        <v>0</v>
      </c>
      <c r="V23" s="130">
        <v>0</v>
      </c>
      <c r="W23" s="130">
        <v>0</v>
      </c>
      <c r="X23" s="130">
        <v>0</v>
      </c>
      <c r="Y23" s="130">
        <v>0</v>
      </c>
      <c r="Z23" s="130">
        <v>0</v>
      </c>
      <c r="AA23" s="130">
        <v>0</v>
      </c>
      <c r="AB23" s="130">
        <v>0</v>
      </c>
      <c r="AC23" s="130">
        <v>0</v>
      </c>
      <c r="AD23" s="130">
        <v>0</v>
      </c>
      <c r="AE23" s="130">
        <v>0</v>
      </c>
      <c r="AF23" s="130">
        <v>0</v>
      </c>
      <c r="AG23" s="130">
        <v>0</v>
      </c>
      <c r="AH23" s="130">
        <v>0</v>
      </c>
      <c r="AI23" s="130">
        <v>0</v>
      </c>
      <c r="AJ23" s="130">
        <v>0</v>
      </c>
      <c r="AK23" s="130">
        <v>0</v>
      </c>
      <c r="AL23" s="130">
        <v>0</v>
      </c>
      <c r="AM23" s="130">
        <v>0</v>
      </c>
      <c r="AN23" s="130">
        <v>0</v>
      </c>
    </row>
    <row r="24" spans="2:40" ht="26.25" customHeight="1" x14ac:dyDescent="0.2">
      <c r="B24" s="122" t="s">
        <v>93</v>
      </c>
      <c r="C24" s="105" t="s">
        <v>60</v>
      </c>
      <c r="D24" s="70" t="s">
        <v>52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0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</row>
    <row r="25" spans="2:40" ht="26.25" customHeight="1" x14ac:dyDescent="0.2">
      <c r="B25" s="122">
        <v>6</v>
      </c>
      <c r="C25" s="102" t="s">
        <v>66</v>
      </c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</row>
    <row r="26" spans="2:40" ht="26.25" customHeight="1" x14ac:dyDescent="0.2">
      <c r="B26" s="125"/>
      <c r="C26" s="105" t="s">
        <v>61</v>
      </c>
      <c r="D26" s="106" t="s">
        <v>52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</row>
    <row r="27" spans="2:40" ht="26.25" customHeight="1" x14ac:dyDescent="0.2">
      <c r="B27" s="96"/>
      <c r="C27" s="107" t="s">
        <v>62</v>
      </c>
      <c r="D27" s="70" t="s">
        <v>52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  <c r="L27" s="130">
        <v>0</v>
      </c>
      <c r="M27" s="130">
        <v>0</v>
      </c>
      <c r="N27" s="130">
        <v>0</v>
      </c>
      <c r="O27" s="130">
        <v>0</v>
      </c>
      <c r="P27" s="130">
        <v>0</v>
      </c>
      <c r="Q27" s="130">
        <v>0</v>
      </c>
      <c r="R27" s="130">
        <v>0</v>
      </c>
      <c r="S27" s="130">
        <v>0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0">
        <v>0</v>
      </c>
      <c r="AA27" s="130">
        <v>0</v>
      </c>
      <c r="AB27" s="130">
        <v>0</v>
      </c>
      <c r="AC27" s="130">
        <v>0</v>
      </c>
      <c r="AD27" s="130">
        <v>0</v>
      </c>
      <c r="AE27" s="130">
        <v>0</v>
      </c>
      <c r="AF27" s="130">
        <v>0</v>
      </c>
      <c r="AG27" s="130">
        <v>0</v>
      </c>
      <c r="AH27" s="130">
        <v>0</v>
      </c>
      <c r="AI27" s="130">
        <v>0</v>
      </c>
      <c r="AJ27" s="130">
        <v>0</v>
      </c>
      <c r="AK27" s="130">
        <v>0</v>
      </c>
      <c r="AL27" s="130">
        <v>0</v>
      </c>
      <c r="AM27" s="130">
        <v>0</v>
      </c>
      <c r="AN27" s="130">
        <v>0</v>
      </c>
    </row>
    <row r="28" spans="2:40" ht="26.25" customHeight="1" x14ac:dyDescent="0.2">
      <c r="B28" s="96"/>
      <c r="C28" s="105" t="s">
        <v>67</v>
      </c>
      <c r="D28" s="98" t="s">
        <v>52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</row>
    <row r="29" spans="2:40" ht="26.25" customHeight="1" x14ac:dyDescent="0.2">
      <c r="B29" s="60">
        <v>7</v>
      </c>
      <c r="C29" s="102" t="s">
        <v>80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</row>
    <row r="30" spans="2:40" ht="43.5" customHeight="1" x14ac:dyDescent="0.2">
      <c r="B30" s="96"/>
      <c r="C30" s="105" t="s">
        <v>68</v>
      </c>
      <c r="D30" s="106" t="s">
        <v>52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0</v>
      </c>
      <c r="AJ30" s="130">
        <v>0</v>
      </c>
      <c r="AK30" s="130">
        <v>0</v>
      </c>
      <c r="AL30" s="130">
        <v>0</v>
      </c>
      <c r="AM30" s="130">
        <v>0</v>
      </c>
      <c r="AN30" s="130">
        <v>0</v>
      </c>
    </row>
    <row r="31" spans="2:40" ht="33.75" customHeight="1" x14ac:dyDescent="0.2">
      <c r="B31" s="96"/>
      <c r="C31" s="69" t="s">
        <v>63</v>
      </c>
      <c r="D31" s="70" t="s">
        <v>52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30">
        <v>0</v>
      </c>
      <c r="AB31" s="130">
        <v>0</v>
      </c>
      <c r="AC31" s="130">
        <v>0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130">
        <v>0</v>
      </c>
      <c r="AJ31" s="130">
        <v>0</v>
      </c>
      <c r="AK31" s="130">
        <v>0</v>
      </c>
      <c r="AL31" s="130">
        <v>0</v>
      </c>
      <c r="AM31" s="130">
        <v>0</v>
      </c>
      <c r="AN31" s="130">
        <v>0</v>
      </c>
    </row>
    <row r="32" spans="2:40" ht="26.25" customHeight="1" x14ac:dyDescent="0.2">
      <c r="B32" s="96"/>
      <c r="C32" s="105" t="s">
        <v>64</v>
      </c>
      <c r="D32" s="70" t="s">
        <v>52</v>
      </c>
      <c r="E32" s="130"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0</v>
      </c>
      <c r="T32" s="130">
        <v>0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  <c r="AA32" s="130">
        <v>0</v>
      </c>
      <c r="AB32" s="130">
        <v>0</v>
      </c>
      <c r="AC32" s="130">
        <v>0</v>
      </c>
      <c r="AD32" s="130">
        <v>0</v>
      </c>
      <c r="AE32" s="130">
        <v>0</v>
      </c>
      <c r="AF32" s="130">
        <v>0</v>
      </c>
      <c r="AG32" s="130">
        <v>0</v>
      </c>
      <c r="AH32" s="130">
        <v>0</v>
      </c>
      <c r="AI32" s="130">
        <v>0</v>
      </c>
      <c r="AJ32" s="130">
        <v>0</v>
      </c>
      <c r="AK32" s="130">
        <v>0</v>
      </c>
      <c r="AL32" s="130">
        <v>0</v>
      </c>
      <c r="AM32" s="130">
        <v>0</v>
      </c>
      <c r="AN32" s="130">
        <v>0</v>
      </c>
    </row>
    <row r="33" spans="1:53" ht="48.75" customHeight="1" x14ac:dyDescent="0.2">
      <c r="A33" s="67"/>
      <c r="B33" s="122">
        <v>8</v>
      </c>
      <c r="C33" s="69" t="s">
        <v>81</v>
      </c>
      <c r="D33" s="98" t="s">
        <v>54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</row>
    <row r="34" spans="1:53" ht="27" hidden="1" customHeight="1" x14ac:dyDescent="0.2">
      <c r="B34" s="133"/>
      <c r="C34" s="134" t="s">
        <v>95</v>
      </c>
      <c r="D34" s="135"/>
      <c r="E34" s="136">
        <f>COUNTIF(E9:Réponses_audit,$B$37)+COUNTIF(Réponses_audit,$B$36)</f>
        <v>720</v>
      </c>
      <c r="F34" s="137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</row>
    <row r="35" spans="1:53" ht="34.5" customHeight="1" x14ac:dyDescent="0.2">
      <c r="B35" s="138" t="s">
        <v>51</v>
      </c>
      <c r="C35" s="141" t="s">
        <v>84</v>
      </c>
      <c r="D35" s="142"/>
      <c r="E35" s="132">
        <f>(SUM(Réponses_audit))/E34</f>
        <v>0</v>
      </c>
      <c r="F35" s="139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</row>
    <row r="36" spans="1:53" x14ac:dyDescent="0.2">
      <c r="A36" s="116"/>
      <c r="B36" s="94">
        <v>0</v>
      </c>
      <c r="C36" s="117"/>
    </row>
    <row r="37" spans="1:53" x14ac:dyDescent="0.2">
      <c r="A37" s="116"/>
      <c r="B37" s="94">
        <v>1</v>
      </c>
      <c r="C37" s="117"/>
    </row>
    <row r="38" spans="1:53" x14ac:dyDescent="0.2">
      <c r="A38" s="116"/>
      <c r="B38" s="116"/>
      <c r="C38" s="117"/>
    </row>
    <row r="39" spans="1:53" ht="18.75" customHeight="1" x14ac:dyDescent="0.2">
      <c r="A39" s="114"/>
      <c r="B39" s="114"/>
      <c r="C39" s="115"/>
      <c r="D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 spans="1:53" ht="31.5" customHeight="1" x14ac:dyDescent="0.2">
      <c r="A40" s="114"/>
      <c r="B40" s="114"/>
      <c r="C40" s="115"/>
      <c r="D40" s="56"/>
      <c r="Z40" s="56"/>
      <c r="AA40" s="56"/>
      <c r="AB40" s="56"/>
      <c r="AC40" s="56"/>
      <c r="AD40" s="56"/>
      <c r="AE40" s="56"/>
      <c r="AF40" s="56"/>
      <c r="AG40" s="56"/>
      <c r="AH40" s="56"/>
    </row>
    <row r="41" spans="1:53" ht="217.5" customHeight="1" x14ac:dyDescent="0.2">
      <c r="A41" s="114"/>
      <c r="B41" s="114"/>
      <c r="C41" s="115"/>
      <c r="D41" s="56"/>
      <c r="Z41" s="56"/>
      <c r="AA41" s="56"/>
      <c r="AB41" s="56"/>
      <c r="AC41" s="56"/>
      <c r="AD41" s="56"/>
      <c r="AE41" s="56"/>
      <c r="AF41" s="56"/>
      <c r="AG41" s="56"/>
      <c r="AH41" s="56"/>
    </row>
  </sheetData>
  <sheetProtection selectLockedCells="1"/>
  <mergeCells count="14">
    <mergeCell ref="H1:P1"/>
    <mergeCell ref="C35:D35"/>
    <mergeCell ref="E2:G2"/>
    <mergeCell ref="H2:J2"/>
    <mergeCell ref="K2:M2"/>
    <mergeCell ref="AF2:AH2"/>
    <mergeCell ref="AI2:AK2"/>
    <mergeCell ref="AL2:AN2"/>
    <mergeCell ref="W2:Y2"/>
    <mergeCell ref="N2:P2"/>
    <mergeCell ref="Q2:S2"/>
    <mergeCell ref="T2:V2"/>
    <mergeCell ref="Z2:AB2"/>
    <mergeCell ref="AC2:AE2"/>
  </mergeCells>
  <dataValidations count="2">
    <dataValidation type="list" allowBlank="1" showInputMessage="1" showErrorMessage="1" sqref="E22:AN22 E20:J20 E18:AN18 E26:AN28 E9:AN9 E15:AN16 E24:AN24 E30:AN32 E11:AN12">
      <formula1>"0,1"</formula1>
    </dataValidation>
    <dataValidation type="list" allowBlank="1" showInputMessage="1" showErrorMessage="1" sqref="E19:AN19 E33:AN33 E21:AN21 K20:AN20 E23:AN23 E10:AN10">
      <formula1>"0,1,NA"</formula1>
    </dataValidation>
  </dataValidations>
  <printOptions horizontalCentered="1" headings="1" gridLines="1"/>
  <pageMargins left="0.19685039370078741" right="0.19685039370078741" top="0.19685039370078741" bottom="0.19685039370078741" header="0.19685039370078741" footer="0.19685039370078741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CK170"/>
  <sheetViews>
    <sheetView showOutlineSymbols="0" topLeftCell="A25" zoomScale="80" zoomScaleNormal="80" zoomScalePageLayoutView="80" workbookViewId="0">
      <selection activeCell="B171" sqref="B171"/>
    </sheetView>
  </sheetViews>
  <sheetFormatPr baseColWidth="10" defaultRowHeight="12.75" x14ac:dyDescent="0.2"/>
  <cols>
    <col min="1" max="2" width="5.7109375" style="1" customWidth="1"/>
    <col min="3" max="3" width="98.7109375" style="2" customWidth="1"/>
    <col min="4" max="4" width="26.85546875" style="8" customWidth="1"/>
    <col min="5" max="54" width="11.42578125" style="8"/>
    <col min="55" max="16384" width="11.42578125" style="1"/>
  </cols>
  <sheetData>
    <row r="1" spans="2:54" ht="67.5" customHeight="1" x14ac:dyDescent="0.2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2:54" s="4" customFormat="1" ht="18.75" x14ac:dyDescent="0.2"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2:54" ht="46.5" x14ac:dyDescent="0.2">
      <c r="B3" s="7"/>
      <c r="C3" s="28" t="s">
        <v>44</v>
      </c>
      <c r="D3" s="15"/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6</v>
      </c>
      <c r="K3" s="13">
        <v>7</v>
      </c>
      <c r="L3" s="13">
        <v>8</v>
      </c>
      <c r="M3" s="13">
        <v>9</v>
      </c>
      <c r="N3" s="13">
        <v>10</v>
      </c>
      <c r="O3" s="13">
        <v>11</v>
      </c>
      <c r="P3" s="13">
        <v>12</v>
      </c>
      <c r="Q3" s="13">
        <v>13</v>
      </c>
      <c r="R3" s="13">
        <v>14</v>
      </c>
      <c r="S3" s="13">
        <v>15</v>
      </c>
      <c r="T3" s="13">
        <v>16</v>
      </c>
      <c r="U3" s="13">
        <v>17</v>
      </c>
      <c r="V3" s="13">
        <v>18</v>
      </c>
      <c r="W3" s="13">
        <v>19</v>
      </c>
      <c r="X3" s="13">
        <v>20</v>
      </c>
      <c r="Y3" s="13">
        <v>21</v>
      </c>
      <c r="Z3" s="13">
        <v>22</v>
      </c>
      <c r="AA3" s="13">
        <v>23</v>
      </c>
      <c r="AB3" s="13">
        <v>24</v>
      </c>
      <c r="AC3" s="13">
        <v>25</v>
      </c>
      <c r="AD3" s="13">
        <v>26</v>
      </c>
      <c r="AE3" s="13">
        <v>27</v>
      </c>
      <c r="AF3" s="13">
        <v>28</v>
      </c>
      <c r="AG3" s="13">
        <v>29</v>
      </c>
      <c r="AH3" s="13">
        <v>30</v>
      </c>
      <c r="AI3" s="13">
        <v>31</v>
      </c>
      <c r="AJ3" s="13">
        <v>32</v>
      </c>
      <c r="AK3" s="13">
        <v>33</v>
      </c>
      <c r="AL3" s="13">
        <v>34</v>
      </c>
      <c r="AM3" s="13">
        <v>35</v>
      </c>
      <c r="AN3" s="13">
        <v>36</v>
      </c>
      <c r="AO3" s="13">
        <v>37</v>
      </c>
      <c r="AP3" s="13">
        <v>38</v>
      </c>
      <c r="AQ3" s="13">
        <v>39</v>
      </c>
      <c r="AR3" s="13">
        <v>40</v>
      </c>
      <c r="AS3" s="13">
        <v>41</v>
      </c>
      <c r="AT3" s="13">
        <v>42</v>
      </c>
      <c r="AU3" s="13">
        <v>43</v>
      </c>
      <c r="AV3" s="13">
        <v>44</v>
      </c>
      <c r="AW3" s="13">
        <v>45</v>
      </c>
      <c r="AX3" s="13">
        <v>46</v>
      </c>
      <c r="AY3" s="13">
        <v>47</v>
      </c>
      <c r="AZ3" s="13">
        <v>48</v>
      </c>
      <c r="BA3" s="13">
        <v>49</v>
      </c>
      <c r="BB3" s="13">
        <v>50</v>
      </c>
    </row>
    <row r="4" spans="2:54" ht="65.25" customHeight="1" x14ac:dyDescent="0.2">
      <c r="B4" s="43"/>
      <c r="C4" s="46" t="s">
        <v>41</v>
      </c>
      <c r="D4" s="44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</row>
    <row r="6" spans="2:54" ht="18.75" x14ac:dyDescent="0.2">
      <c r="B6" s="9" t="s">
        <v>1</v>
      </c>
      <c r="C6" s="10" t="e">
        <f>#REF!</f>
        <v>#REF!</v>
      </c>
      <c r="D6" s="45" t="s">
        <v>29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2:54" ht="38.25" customHeight="1" x14ac:dyDescent="0.2">
      <c r="B7" s="32"/>
      <c r="C7" s="35" t="s">
        <v>43</v>
      </c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</row>
    <row r="8" spans="2:54" ht="15.75" x14ac:dyDescent="0.2">
      <c r="B8" s="145" t="e">
        <f>#REF!</f>
        <v>#REF!</v>
      </c>
      <c r="C8" s="145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</row>
    <row r="9" spans="2:54" ht="38.25" customHeight="1" x14ac:dyDescent="0.2">
      <c r="B9" s="32"/>
      <c r="C9" s="35" t="s">
        <v>43</v>
      </c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</row>
    <row r="10" spans="2:54" ht="24" customHeight="1" x14ac:dyDescent="0.2">
      <c r="B10" s="17" t="e">
        <f>#REF!</f>
        <v>#REF!</v>
      </c>
      <c r="C10" s="17" t="e">
        <f>#REF!</f>
        <v>#REF!</v>
      </c>
      <c r="D10" s="14" t="s">
        <v>26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</row>
    <row r="11" spans="2:54" ht="38.25" customHeight="1" x14ac:dyDescent="0.2">
      <c r="B11" s="32"/>
      <c r="C11" s="35" t="s">
        <v>43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</row>
    <row r="12" spans="2:54" ht="24" customHeight="1" x14ac:dyDescent="0.2">
      <c r="B12" s="17" t="e">
        <f>#REF!</f>
        <v>#REF!</v>
      </c>
      <c r="C12" s="17" t="e">
        <f>#REF!</f>
        <v>#REF!</v>
      </c>
      <c r="D12" s="14" t="s">
        <v>16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</row>
    <row r="13" spans="2:54" ht="38.25" customHeight="1" x14ac:dyDescent="0.2">
      <c r="B13" s="32"/>
      <c r="C13" s="35" t="s">
        <v>43</v>
      </c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</row>
    <row r="14" spans="2:54" ht="24" customHeight="1" x14ac:dyDescent="0.2">
      <c r="B14" s="17" t="e">
        <f>#REF!</f>
        <v>#REF!</v>
      </c>
      <c r="C14" s="17" t="e">
        <f>#REF!</f>
        <v>#REF!</v>
      </c>
      <c r="D14" s="14" t="s">
        <v>8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</row>
    <row r="15" spans="2:54" ht="38.25" customHeight="1" x14ac:dyDescent="0.2">
      <c r="B15" s="32"/>
      <c r="C15" s="35" t="s">
        <v>43</v>
      </c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</row>
    <row r="16" spans="2:54" ht="24" customHeight="1" x14ac:dyDescent="0.2">
      <c r="B16" s="17" t="e">
        <f>#REF!</f>
        <v>#REF!</v>
      </c>
      <c r="C16" s="17" t="e">
        <f>#REF!</f>
        <v>#REF!</v>
      </c>
      <c r="D16" s="14" t="s">
        <v>28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</row>
    <row r="17" spans="2:54" ht="38.25" customHeight="1" x14ac:dyDescent="0.2">
      <c r="B17" s="32"/>
      <c r="C17" s="35" t="s">
        <v>43</v>
      </c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</row>
    <row r="18" spans="2:54" ht="24" customHeight="1" x14ac:dyDescent="0.2">
      <c r="B18" s="17" t="e">
        <f>#REF!</f>
        <v>#REF!</v>
      </c>
      <c r="C18" s="17" t="e">
        <f>#REF!</f>
        <v>#REF!</v>
      </c>
      <c r="D18" s="14" t="s">
        <v>26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</row>
    <row r="19" spans="2:54" ht="38.25" customHeight="1" x14ac:dyDescent="0.2">
      <c r="B19" s="32"/>
      <c r="C19" s="35" t="s">
        <v>43</v>
      </c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</row>
    <row r="20" spans="2:54" ht="24" customHeight="1" x14ac:dyDescent="0.2">
      <c r="B20" s="17" t="e">
        <f>#REF!</f>
        <v>#REF!</v>
      </c>
      <c r="C20" s="17" t="e">
        <f>#REF!</f>
        <v>#REF!</v>
      </c>
      <c r="D20" s="19" t="s">
        <v>27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</row>
    <row r="21" spans="2:54" ht="38.25" customHeight="1" x14ac:dyDescent="0.2">
      <c r="B21" s="32"/>
      <c r="C21" s="35" t="s">
        <v>43</v>
      </c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</row>
    <row r="22" spans="2:54" ht="15.75" x14ac:dyDescent="0.2">
      <c r="B22" s="145" t="e">
        <f>#REF!</f>
        <v>#REF!</v>
      </c>
      <c r="C22" s="14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</row>
    <row r="23" spans="2:54" ht="38.25" customHeight="1" x14ac:dyDescent="0.2">
      <c r="B23" s="32"/>
      <c r="C23" s="35" t="s">
        <v>43</v>
      </c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</row>
    <row r="24" spans="2:54" ht="24" customHeight="1" x14ac:dyDescent="0.2">
      <c r="B24" s="1" t="e">
        <f>#REF!</f>
        <v>#REF!</v>
      </c>
      <c r="C24" s="1" t="e">
        <f>#REF!</f>
        <v>#REF!</v>
      </c>
      <c r="D24" s="14" t="s">
        <v>26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</row>
    <row r="25" spans="2:54" ht="38.25" customHeight="1" x14ac:dyDescent="0.2">
      <c r="B25" s="32"/>
      <c r="C25" s="35" t="s">
        <v>43</v>
      </c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</row>
    <row r="26" spans="2:54" ht="24" customHeight="1" x14ac:dyDescent="0.2">
      <c r="B26" s="1" t="e">
        <f>#REF!</f>
        <v>#REF!</v>
      </c>
      <c r="C26" s="1" t="e">
        <f>#REF!</f>
        <v>#REF!</v>
      </c>
      <c r="D26" s="14" t="s">
        <v>3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2:54" ht="38.25" customHeight="1" x14ac:dyDescent="0.2">
      <c r="B27" s="32"/>
      <c r="C27" s="35" t="s">
        <v>43</v>
      </c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</row>
    <row r="28" spans="2:54" ht="24" customHeight="1" x14ac:dyDescent="0.2">
      <c r="B28" s="1" t="e">
        <f>#REF!</f>
        <v>#REF!</v>
      </c>
      <c r="C28" s="1" t="e">
        <f>#REF!</f>
        <v>#REF!</v>
      </c>
      <c r="D28" s="14" t="s">
        <v>30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2:54" ht="38.25" customHeight="1" x14ac:dyDescent="0.2">
      <c r="B29" s="32"/>
      <c r="C29" s="35" t="s">
        <v>43</v>
      </c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</row>
    <row r="30" spans="2:54" s="25" customFormat="1" ht="33.75" customHeight="1" x14ac:dyDescent="0.2">
      <c r="B30" s="39"/>
      <c r="C30" s="40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</row>
    <row r="31" spans="2:54" s="16" customFormat="1" ht="140.25" customHeight="1" x14ac:dyDescent="0.2">
      <c r="B31" s="143" t="s">
        <v>40</v>
      </c>
      <c r="C31" s="143"/>
      <c r="D31" s="143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</row>
    <row r="32" spans="2:54" s="25" customFormat="1" ht="27" customHeight="1" x14ac:dyDescent="0.2">
      <c r="B32" s="41"/>
      <c r="C32" s="41"/>
      <c r="D32" s="41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</row>
    <row r="33" spans="1:54" ht="18.75" x14ac:dyDescent="0.2">
      <c r="B33" s="9" t="s">
        <v>0</v>
      </c>
      <c r="C33" s="10" t="e">
        <f>#REF!</f>
        <v>#REF!</v>
      </c>
      <c r="D33" s="45" t="s">
        <v>29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2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</row>
    <row r="34" spans="1:54" ht="38.25" customHeight="1" x14ac:dyDescent="0.2">
      <c r="B34" s="32"/>
      <c r="C34" s="35" t="s">
        <v>43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</row>
    <row r="35" spans="1:54" ht="15.75" x14ac:dyDescent="0.2">
      <c r="B35" s="145" t="e">
        <f>#REF!</f>
        <v>#REF!</v>
      </c>
      <c r="C35" s="14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</row>
    <row r="36" spans="1:54" ht="38.25" customHeight="1" x14ac:dyDescent="0.2">
      <c r="B36" s="32"/>
      <c r="C36" s="35" t="s">
        <v>43</v>
      </c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</row>
    <row r="37" spans="1:54" ht="24.75" customHeight="1" x14ac:dyDescent="0.2">
      <c r="B37" s="1" t="e">
        <f>#REF!</f>
        <v>#REF!</v>
      </c>
      <c r="C37" s="2" t="e">
        <f>#REF!</f>
        <v>#REF!</v>
      </c>
      <c r="D37" s="14" t="s">
        <v>9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ht="38.25" customHeight="1" x14ac:dyDescent="0.2">
      <c r="B38" s="32"/>
      <c r="C38" s="35" t="s">
        <v>43</v>
      </c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</row>
    <row r="39" spans="1:54" ht="24.75" customHeight="1" x14ac:dyDescent="0.2">
      <c r="B39" s="1" t="e">
        <f>#REF!</f>
        <v>#REF!</v>
      </c>
      <c r="C39" s="1" t="e">
        <f>#REF!</f>
        <v>#REF!</v>
      </c>
      <c r="D39" s="14" t="s">
        <v>9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ht="38.25" customHeight="1" x14ac:dyDescent="0.2">
      <c r="B40" s="32"/>
      <c r="C40" s="35" t="s">
        <v>43</v>
      </c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</row>
    <row r="41" spans="1:54" ht="24.75" customHeight="1" x14ac:dyDescent="0.2">
      <c r="B41" s="1" t="e">
        <f>#REF!</f>
        <v>#REF!</v>
      </c>
      <c r="C41" s="1" t="e">
        <f>#REF!</f>
        <v>#REF!</v>
      </c>
      <c r="D41" s="14" t="s">
        <v>9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38.25" customHeight="1" x14ac:dyDescent="0.2">
      <c r="B42" s="32"/>
      <c r="C42" s="35" t="s">
        <v>43</v>
      </c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</row>
    <row r="43" spans="1:54" s="18" customFormat="1" ht="24.75" customHeight="1" x14ac:dyDescent="0.2">
      <c r="A43" s="1"/>
      <c r="B43" s="1" t="e">
        <f>#REF!</f>
        <v>#REF!</v>
      </c>
      <c r="C43" s="1" t="e">
        <f>#REF!</f>
        <v>#REF!</v>
      </c>
      <c r="D43" s="14" t="s">
        <v>9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ht="38.25" customHeight="1" x14ac:dyDescent="0.2">
      <c r="B44" s="32"/>
      <c r="C44" s="35" t="s">
        <v>43</v>
      </c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</row>
    <row r="45" spans="1:54" ht="18" customHeight="1" x14ac:dyDescent="0.2">
      <c r="B45" s="145" t="e">
        <f>#REF!</f>
        <v>#REF!</v>
      </c>
      <c r="C45" s="145" t="s">
        <v>17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</row>
    <row r="46" spans="1:54" ht="38.25" customHeight="1" x14ac:dyDescent="0.2">
      <c r="B46" s="32"/>
      <c r="C46" s="35" t="s">
        <v>43</v>
      </c>
      <c r="D46" s="33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</row>
    <row r="47" spans="1:54" ht="24.75" customHeight="1" x14ac:dyDescent="0.2">
      <c r="B47" s="1" t="e">
        <f>#REF!</f>
        <v>#REF!</v>
      </c>
      <c r="C47" s="2" t="e">
        <f>#REF!</f>
        <v>#REF!</v>
      </c>
      <c r="D47" s="14" t="s">
        <v>34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ht="38.25" customHeight="1" x14ac:dyDescent="0.2">
      <c r="B48" s="32"/>
      <c r="C48" s="35" t="s">
        <v>43</v>
      </c>
      <c r="D48" s="33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</row>
    <row r="49" spans="2:54" ht="24.75" customHeight="1" x14ac:dyDescent="0.2">
      <c r="B49" s="1" t="e">
        <f>#REF!</f>
        <v>#REF!</v>
      </c>
      <c r="C49" s="1" t="e">
        <f>#REF!</f>
        <v>#REF!</v>
      </c>
      <c r="D49" s="14" t="s">
        <v>39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 t="s">
        <v>36</v>
      </c>
      <c r="AP49" s="12" t="s">
        <v>37</v>
      </c>
      <c r="AQ49" s="12" t="s">
        <v>38</v>
      </c>
      <c r="AR49" s="12" t="s">
        <v>37</v>
      </c>
      <c r="AS49" s="12" t="s">
        <v>35</v>
      </c>
      <c r="AT49" s="12"/>
      <c r="AU49" s="12" t="s">
        <v>38</v>
      </c>
      <c r="AV49" s="12" t="s">
        <v>36</v>
      </c>
      <c r="AW49" s="12"/>
      <c r="AX49" s="12"/>
      <c r="AY49" s="12"/>
      <c r="AZ49" s="12"/>
      <c r="BA49" s="12"/>
      <c r="BB49" s="12"/>
    </row>
    <row r="50" spans="2:54" ht="38.25" customHeight="1" x14ac:dyDescent="0.2">
      <c r="B50" s="32"/>
      <c r="C50" s="35" t="s">
        <v>43</v>
      </c>
      <c r="D50" s="33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</row>
    <row r="51" spans="2:54" ht="24.75" customHeight="1" x14ac:dyDescent="0.2">
      <c r="B51" s="1" t="e">
        <f>#REF!</f>
        <v>#REF!</v>
      </c>
      <c r="C51" s="1" t="e">
        <f>#REF!</f>
        <v>#REF!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</row>
    <row r="52" spans="2:54" ht="38.25" customHeight="1" x14ac:dyDescent="0.2">
      <c r="B52" s="32"/>
      <c r="C52" s="35" t="s">
        <v>43</v>
      </c>
      <c r="D52" s="33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</row>
    <row r="53" spans="2:54" ht="24.75" customHeight="1" x14ac:dyDescent="0.2">
      <c r="B53" s="146" t="s">
        <v>6</v>
      </c>
      <c r="C53" s="23" t="e">
        <f>#REF!</f>
        <v>#REF!</v>
      </c>
      <c r="D53" s="14" t="s">
        <v>10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2:54" ht="38.25" customHeight="1" x14ac:dyDescent="0.2">
      <c r="B54" s="147"/>
      <c r="C54" s="35" t="s">
        <v>43</v>
      </c>
      <c r="D54" s="33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</row>
    <row r="55" spans="2:54" ht="24.75" customHeight="1" x14ac:dyDescent="0.2">
      <c r="B55" s="147"/>
      <c r="C55" s="23" t="e">
        <f>#REF!</f>
        <v>#REF!</v>
      </c>
      <c r="D55" s="14" t="s">
        <v>10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2:54" ht="38.25" customHeight="1" x14ac:dyDescent="0.2">
      <c r="B56" s="147"/>
      <c r="C56" s="35" t="s">
        <v>43</v>
      </c>
      <c r="D56" s="33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</row>
    <row r="57" spans="2:54" ht="24.75" customHeight="1" x14ac:dyDescent="0.2">
      <c r="B57" s="147"/>
      <c r="C57" s="23" t="e">
        <f>#REF!</f>
        <v>#REF!</v>
      </c>
      <c r="D57" s="14" t="s">
        <v>10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2:54" ht="38.25" customHeight="1" x14ac:dyDescent="0.2">
      <c r="B58" s="147"/>
      <c r="C58" s="35" t="s">
        <v>43</v>
      </c>
      <c r="D58" s="33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</row>
    <row r="59" spans="2:54" ht="24.75" customHeight="1" x14ac:dyDescent="0.2">
      <c r="B59" s="147"/>
      <c r="C59" s="23" t="e">
        <f>#REF!</f>
        <v>#REF!</v>
      </c>
      <c r="D59" s="14" t="s">
        <v>10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2:54" ht="38.25" customHeight="1" x14ac:dyDescent="0.2">
      <c r="B60" s="147"/>
      <c r="C60" s="35" t="s">
        <v>43</v>
      </c>
      <c r="D60" s="33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</row>
    <row r="61" spans="2:54" ht="24.75" customHeight="1" x14ac:dyDescent="0.2">
      <c r="B61" s="147"/>
      <c r="C61" s="23" t="e">
        <f>#REF!</f>
        <v>#REF!</v>
      </c>
      <c r="D61" s="14" t="s">
        <v>10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2:54" ht="38.25" customHeight="1" x14ac:dyDescent="0.2">
      <c r="B62" s="147"/>
      <c r="C62" s="35" t="str">
        <f>$C$7</f>
        <v>Commentaires/reformulation :</v>
      </c>
      <c r="D62" s="33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</row>
    <row r="63" spans="2:54" ht="24.75" customHeight="1" x14ac:dyDescent="0.2">
      <c r="B63" s="147"/>
      <c r="C63" s="23" t="e">
        <f>#REF!</f>
        <v>#REF!</v>
      </c>
      <c r="D63" s="14" t="s">
        <v>10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2:54" ht="38.25" customHeight="1" x14ac:dyDescent="0.2">
      <c r="B64" s="147"/>
      <c r="C64" s="35" t="str">
        <f>$C$7</f>
        <v>Commentaires/reformulation :</v>
      </c>
      <c r="D64" s="33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</row>
    <row r="65" spans="2:54" ht="24.75" customHeight="1" x14ac:dyDescent="0.2">
      <c r="B65" s="147"/>
      <c r="C65" s="23" t="e">
        <f>#REF!</f>
        <v>#REF!</v>
      </c>
      <c r="D65" s="14" t="s">
        <v>10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2:54" ht="38.25" customHeight="1" x14ac:dyDescent="0.2">
      <c r="B66" s="147"/>
      <c r="C66" s="35" t="str">
        <f>$C$7</f>
        <v>Commentaires/reformulation :</v>
      </c>
      <c r="D66" s="33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</row>
    <row r="67" spans="2:54" ht="24.75" customHeight="1" x14ac:dyDescent="0.2">
      <c r="B67" s="147"/>
      <c r="C67" s="23" t="e">
        <f>#REF!</f>
        <v>#REF!</v>
      </c>
      <c r="D67" s="14" t="s">
        <v>10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2:54" ht="38.25" customHeight="1" x14ac:dyDescent="0.2">
      <c r="B68" s="147"/>
      <c r="C68" s="35" t="str">
        <f>$C$7</f>
        <v>Commentaires/reformulation :</v>
      </c>
      <c r="D68" s="33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</row>
    <row r="69" spans="2:54" ht="24.75" customHeight="1" x14ac:dyDescent="0.2">
      <c r="B69" s="148"/>
      <c r="C69" s="23" t="e">
        <f>#REF!</f>
        <v>#REF!</v>
      </c>
      <c r="D69" s="14" t="s">
        <v>10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2:54" ht="38.25" customHeight="1" x14ac:dyDescent="0.2">
      <c r="B70" s="32"/>
      <c r="C70" s="35" t="str">
        <f>$C$7</f>
        <v>Commentaires/reformulation :</v>
      </c>
      <c r="D70" s="33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</row>
    <row r="71" spans="2:54" s="25" customFormat="1" ht="24.75" customHeight="1" x14ac:dyDescent="0.2">
      <c r="B71" s="26" t="e">
        <f>#REF!</f>
        <v>#REF!</v>
      </c>
      <c r="C71" s="54" t="e">
        <f>#REF!</f>
        <v>#REF!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</row>
    <row r="72" spans="2:54" ht="38.25" customHeight="1" x14ac:dyDescent="0.2">
      <c r="B72" s="32"/>
      <c r="C72" s="35" t="str">
        <f>$C$7</f>
        <v>Commentaires/reformulation :</v>
      </c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</row>
    <row r="73" spans="2:54" ht="24.75" customHeight="1" x14ac:dyDescent="0.2">
      <c r="B73" s="146" t="s">
        <v>31</v>
      </c>
      <c r="C73" s="54" t="e">
        <f>#REF!</f>
        <v>#REF!</v>
      </c>
      <c r="D73" s="12" t="s">
        <v>12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2:54" ht="38.25" customHeight="1" x14ac:dyDescent="0.2">
      <c r="B74" s="147"/>
      <c r="C74" s="35" t="s">
        <v>43</v>
      </c>
      <c r="D74" s="33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</row>
    <row r="75" spans="2:54" ht="24.75" customHeight="1" x14ac:dyDescent="0.2">
      <c r="B75" s="147"/>
      <c r="C75" s="54" t="e">
        <f>#REF!</f>
        <v>#REF!</v>
      </c>
      <c r="D75" s="12" t="s">
        <v>13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2:54" ht="38.25" customHeight="1" x14ac:dyDescent="0.2">
      <c r="B76" s="147"/>
      <c r="C76" s="35" t="s">
        <v>43</v>
      </c>
      <c r="D76" s="33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</row>
    <row r="77" spans="2:54" ht="24.75" customHeight="1" x14ac:dyDescent="0.2">
      <c r="B77" s="147"/>
      <c r="C77" s="54" t="e">
        <f>#REF!</f>
        <v>#REF!</v>
      </c>
      <c r="D77" s="12" t="s">
        <v>14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2:54" ht="38.25" customHeight="1" x14ac:dyDescent="0.2">
      <c r="B78" s="147"/>
      <c r="C78" s="35" t="s">
        <v>43</v>
      </c>
      <c r="D78" s="33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</row>
    <row r="79" spans="2:54" ht="24.75" customHeight="1" x14ac:dyDescent="0.2">
      <c r="B79" s="147"/>
      <c r="C79" s="54" t="e">
        <f>#REF!</f>
        <v>#REF!</v>
      </c>
      <c r="D79" s="12" t="s">
        <v>11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2:54" ht="38.25" customHeight="1" x14ac:dyDescent="0.2">
      <c r="B80" s="147"/>
      <c r="C80" s="35" t="s">
        <v>43</v>
      </c>
      <c r="D80" s="33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</row>
    <row r="81" spans="2:54" ht="24.75" customHeight="1" x14ac:dyDescent="0.2">
      <c r="B81" s="147"/>
      <c r="C81" s="54" t="e">
        <f>#REF!</f>
        <v>#REF!</v>
      </c>
      <c r="D81" s="12" t="s">
        <v>15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2:54" ht="38.25" customHeight="1" x14ac:dyDescent="0.2">
      <c r="B82" s="147"/>
      <c r="C82" s="35" t="s">
        <v>43</v>
      </c>
      <c r="D82" s="33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</row>
    <row r="83" spans="2:54" ht="24.75" customHeight="1" x14ac:dyDescent="0.2">
      <c r="B83" s="147"/>
      <c r="C83" s="54" t="e">
        <f>#REF!</f>
        <v>#REF!</v>
      </c>
      <c r="D83" s="14" t="s">
        <v>26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2:54" ht="38.25" customHeight="1" x14ac:dyDescent="0.2">
      <c r="B84" s="147"/>
      <c r="C84" s="35" t="s">
        <v>43</v>
      </c>
      <c r="D84" s="33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</row>
    <row r="85" spans="2:54" ht="24.75" customHeight="1" x14ac:dyDescent="0.2">
      <c r="B85" s="147"/>
      <c r="C85" s="54" t="e">
        <f>#REF!</f>
        <v>#REF!</v>
      </c>
      <c r="D85" s="12" t="s">
        <v>10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</row>
    <row r="86" spans="2:54" ht="38.25" customHeight="1" x14ac:dyDescent="0.2">
      <c r="B86" s="147"/>
      <c r="C86" s="35" t="s">
        <v>43</v>
      </c>
      <c r="D86" s="33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</row>
    <row r="87" spans="2:54" ht="24.75" customHeight="1" x14ac:dyDescent="0.2">
      <c r="B87" s="147"/>
      <c r="C87" s="54" t="e">
        <f>#REF!</f>
        <v>#REF!</v>
      </c>
      <c r="D87" s="12" t="s">
        <v>10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</row>
    <row r="88" spans="2:54" ht="38.25" customHeight="1" x14ac:dyDescent="0.2">
      <c r="B88" s="147"/>
      <c r="C88" s="35" t="s">
        <v>43</v>
      </c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</row>
    <row r="89" spans="2:54" ht="24.75" customHeight="1" x14ac:dyDescent="0.2">
      <c r="B89" s="148"/>
      <c r="C89" s="54" t="e">
        <f>#REF!</f>
        <v>#REF!</v>
      </c>
      <c r="D89" s="14" t="s">
        <v>26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</row>
    <row r="90" spans="2:54" ht="38.25" customHeight="1" x14ac:dyDescent="0.2">
      <c r="B90" s="32"/>
      <c r="C90" s="35" t="s">
        <v>43</v>
      </c>
      <c r="D90" s="3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</row>
    <row r="91" spans="2:54" ht="18" customHeight="1" x14ac:dyDescent="0.2">
      <c r="B91" s="145" t="e">
        <f>#REF!</f>
        <v>#REF!</v>
      </c>
      <c r="C91" s="145" t="s">
        <v>17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</row>
    <row r="92" spans="2:54" ht="38.25" customHeight="1" x14ac:dyDescent="0.2">
      <c r="B92" s="32"/>
      <c r="C92" s="35" t="s">
        <v>43</v>
      </c>
      <c r="D92" s="3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</row>
    <row r="93" spans="2:54" ht="24" customHeight="1" x14ac:dyDescent="0.2">
      <c r="B93" s="31" t="e">
        <f>#REF!</f>
        <v>#REF!</v>
      </c>
      <c r="C93" s="31" t="e">
        <f>#REF!</f>
        <v>#REF!</v>
      </c>
      <c r="D93" s="14" t="s">
        <v>7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</row>
    <row r="94" spans="2:54" ht="38.25" customHeight="1" x14ac:dyDescent="0.2">
      <c r="B94" s="32"/>
      <c r="C94" s="35" t="s">
        <v>43</v>
      </c>
      <c r="D94" s="3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</row>
    <row r="95" spans="2:54" s="16" customFormat="1" ht="24" customHeight="1" x14ac:dyDescent="0.2">
      <c r="B95" s="31" t="e">
        <f>#REF!</f>
        <v>#REF!</v>
      </c>
      <c r="C95" s="31" t="e">
        <f>#REF!</f>
        <v>#REF!</v>
      </c>
      <c r="D95" s="12" t="s">
        <v>7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</row>
    <row r="96" spans="2:54" ht="38.25" customHeight="1" x14ac:dyDescent="0.2">
      <c r="B96" s="32"/>
      <c r="C96" s="35" t="s">
        <v>43</v>
      </c>
      <c r="D96" s="33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</row>
    <row r="97" spans="2:54" s="25" customFormat="1" ht="27" customHeight="1" x14ac:dyDescent="0.2">
      <c r="B97" s="39"/>
      <c r="C97" s="40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</row>
    <row r="98" spans="2:54" s="16" customFormat="1" ht="140.25" customHeight="1" x14ac:dyDescent="0.2">
      <c r="B98" s="143" t="s">
        <v>40</v>
      </c>
      <c r="C98" s="143"/>
      <c r="D98" s="143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</row>
    <row r="99" spans="2:54" ht="24" customHeight="1" x14ac:dyDescent="0.2"/>
    <row r="100" spans="2:54" ht="18.75" x14ac:dyDescent="0.2">
      <c r="B100" s="9" t="s">
        <v>2</v>
      </c>
      <c r="C100" s="10" t="e">
        <f>#REF!</f>
        <v>#REF!</v>
      </c>
      <c r="D100" s="45" t="s">
        <v>29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</row>
    <row r="101" spans="2:54" ht="38.25" customHeight="1" x14ac:dyDescent="0.2">
      <c r="B101" s="32"/>
      <c r="C101" s="35" t="s">
        <v>43</v>
      </c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</row>
    <row r="102" spans="2:54" ht="18" customHeight="1" x14ac:dyDescent="0.2">
      <c r="B102" s="145" t="e">
        <f>#REF!</f>
        <v>#REF!</v>
      </c>
      <c r="C102" s="145" t="s">
        <v>17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</row>
    <row r="103" spans="2:54" ht="38.25" customHeight="1" x14ac:dyDescent="0.2">
      <c r="B103" s="32"/>
      <c r="C103" s="35" t="s">
        <v>43</v>
      </c>
      <c r="D103" s="33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</row>
    <row r="104" spans="2:54" s="25" customFormat="1" ht="24.75" customHeight="1" x14ac:dyDescent="0.2">
      <c r="B104" s="29" t="e">
        <f>#REF!</f>
        <v>#REF!</v>
      </c>
      <c r="C104" s="29" t="e">
        <f>#REF!</f>
        <v>#REF!</v>
      </c>
      <c r="D104" s="14" t="s">
        <v>10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</row>
    <row r="105" spans="2:54" ht="38.25" customHeight="1" x14ac:dyDescent="0.2">
      <c r="B105" s="32"/>
      <c r="C105" s="35" t="s">
        <v>43</v>
      </c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</row>
    <row r="106" spans="2:54" ht="24.75" customHeight="1" x14ac:dyDescent="0.2">
      <c r="B106" s="30"/>
      <c r="C106" s="29" t="e">
        <f>#REF!</f>
        <v>#REF!</v>
      </c>
      <c r="D106" s="14" t="s">
        <v>10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</row>
    <row r="107" spans="2:54" ht="38.25" customHeight="1" x14ac:dyDescent="0.2">
      <c r="B107" s="32"/>
      <c r="C107" s="35" t="s">
        <v>43</v>
      </c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</row>
    <row r="108" spans="2:54" ht="24.75" customHeight="1" x14ac:dyDescent="0.2">
      <c r="C108" s="29" t="e">
        <f>#REF!</f>
        <v>#REF!</v>
      </c>
      <c r="D108" s="14" t="s">
        <v>10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</row>
    <row r="109" spans="2:54" ht="38.25" customHeight="1" x14ac:dyDescent="0.2">
      <c r="B109" s="32"/>
      <c r="C109" s="35" t="s">
        <v>43</v>
      </c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</row>
    <row r="110" spans="2:54" ht="24.75" customHeight="1" x14ac:dyDescent="0.2">
      <c r="C110" s="29" t="e">
        <f>#REF!</f>
        <v>#REF!</v>
      </c>
      <c r="D110" s="14" t="s">
        <v>10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</row>
    <row r="111" spans="2:54" ht="38.25" customHeight="1" x14ac:dyDescent="0.2">
      <c r="B111" s="32"/>
      <c r="C111" s="35" t="s">
        <v>43</v>
      </c>
      <c r="D111" s="33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</row>
    <row r="112" spans="2:54" ht="24.75" customHeight="1" x14ac:dyDescent="0.2">
      <c r="C112" s="55" t="e">
        <f>#REF!</f>
        <v>#REF!</v>
      </c>
      <c r="D112" s="12" t="s">
        <v>18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</row>
    <row r="113" spans="2:54" ht="38.25" customHeight="1" x14ac:dyDescent="0.2">
      <c r="B113" s="32"/>
      <c r="C113" s="35" t="s">
        <v>43</v>
      </c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</row>
    <row r="114" spans="2:54" ht="24.75" customHeight="1" x14ac:dyDescent="0.2">
      <c r="C114" s="29" t="e">
        <f>#REF!</f>
        <v>#REF!</v>
      </c>
      <c r="D114" s="12" t="s">
        <v>18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</row>
    <row r="115" spans="2:54" ht="38.25" customHeight="1" x14ac:dyDescent="0.2">
      <c r="B115" s="32"/>
      <c r="C115" s="35" t="s">
        <v>43</v>
      </c>
      <c r="D115" s="33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</row>
    <row r="116" spans="2:54" ht="18" customHeight="1" x14ac:dyDescent="0.2">
      <c r="B116" s="145" t="e">
        <f>#REF!</f>
        <v>#REF!</v>
      </c>
      <c r="C116" s="145" t="s">
        <v>17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</row>
    <row r="117" spans="2:54" ht="38.25" customHeight="1" x14ac:dyDescent="0.2">
      <c r="B117" s="32"/>
      <c r="C117" s="35" t="s">
        <v>43</v>
      </c>
      <c r="D117" s="33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</row>
    <row r="118" spans="2:54" ht="24.75" customHeight="1" x14ac:dyDescent="0.2">
      <c r="B118" s="1" t="e">
        <f>#REF!</f>
        <v>#REF!</v>
      </c>
      <c r="C118" s="1" t="e">
        <f>#REF!</f>
        <v>#REF!</v>
      </c>
      <c r="D118" s="12" t="s">
        <v>9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</row>
    <row r="119" spans="2:54" ht="38.25" customHeight="1" x14ac:dyDescent="0.2">
      <c r="B119" s="32"/>
      <c r="C119" s="35" t="s">
        <v>43</v>
      </c>
      <c r="D119" s="33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</row>
    <row r="120" spans="2:54" ht="24.75" customHeight="1" x14ac:dyDescent="0.2">
      <c r="B120" s="1" t="e">
        <f>#REF!</f>
        <v>#REF!</v>
      </c>
      <c r="C120" s="1" t="e">
        <f>#REF!</f>
        <v>#REF!</v>
      </c>
      <c r="D120" s="12" t="s">
        <v>18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</row>
    <row r="121" spans="2:54" ht="38.25" customHeight="1" x14ac:dyDescent="0.2">
      <c r="B121" s="32"/>
      <c r="C121" s="35" t="s">
        <v>43</v>
      </c>
      <c r="D121" s="33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</row>
    <row r="122" spans="2:54" ht="24.75" customHeight="1" x14ac:dyDescent="0.2">
      <c r="B122" s="30"/>
      <c r="C122" s="23" t="s">
        <v>19</v>
      </c>
      <c r="D122" s="12" t="s">
        <v>18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</row>
    <row r="123" spans="2:54" ht="38.25" customHeight="1" x14ac:dyDescent="0.2">
      <c r="B123" s="32"/>
      <c r="C123" s="35" t="s">
        <v>43</v>
      </c>
      <c r="D123" s="33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</row>
    <row r="124" spans="2:54" ht="24.75" customHeight="1" x14ac:dyDescent="0.2">
      <c r="C124" s="23" t="s">
        <v>21</v>
      </c>
      <c r="D124" s="12" t="s">
        <v>18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</row>
    <row r="125" spans="2:54" ht="38.25" customHeight="1" x14ac:dyDescent="0.2">
      <c r="B125" s="32"/>
      <c r="C125" s="35" t="s">
        <v>43</v>
      </c>
      <c r="D125" s="33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</row>
    <row r="126" spans="2:54" ht="24.75" customHeight="1" x14ac:dyDescent="0.2">
      <c r="C126" s="23" t="s">
        <v>33</v>
      </c>
      <c r="D126" s="12" t="s">
        <v>18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</row>
    <row r="127" spans="2:54" ht="38.25" customHeight="1" x14ac:dyDescent="0.2">
      <c r="B127" s="32"/>
      <c r="C127" s="35" t="s">
        <v>43</v>
      </c>
      <c r="D127" s="33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</row>
    <row r="128" spans="2:54" ht="24.75" customHeight="1" x14ac:dyDescent="0.2">
      <c r="C128" s="23" t="s">
        <v>20</v>
      </c>
      <c r="D128" s="12" t="s">
        <v>18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</row>
    <row r="129" spans="2:54" ht="38.25" customHeight="1" x14ac:dyDescent="0.2">
      <c r="B129" s="32"/>
      <c r="C129" s="35" t="s">
        <v>43</v>
      </c>
      <c r="D129" s="33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</row>
    <row r="130" spans="2:54" ht="24.75" customHeight="1" x14ac:dyDescent="0.2">
      <c r="C130" s="23" t="s">
        <v>22</v>
      </c>
      <c r="D130" s="12" t="s">
        <v>18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</row>
    <row r="131" spans="2:54" ht="38.25" customHeight="1" x14ac:dyDescent="0.2">
      <c r="B131" s="32"/>
      <c r="C131" s="35" t="s">
        <v>43</v>
      </c>
      <c r="D131" s="33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</row>
    <row r="132" spans="2:54" ht="24.75" customHeight="1" x14ac:dyDescent="0.2">
      <c r="C132" s="23" t="s">
        <v>42</v>
      </c>
      <c r="D132" s="12" t="s">
        <v>18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</row>
    <row r="133" spans="2:54" ht="38.25" customHeight="1" x14ac:dyDescent="0.2">
      <c r="B133" s="32"/>
      <c r="C133" s="35" t="s">
        <v>43</v>
      </c>
      <c r="D133" s="33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</row>
    <row r="134" spans="2:54" ht="24.75" customHeight="1" x14ac:dyDescent="0.2">
      <c r="C134" s="23" t="s">
        <v>46</v>
      </c>
      <c r="D134" s="12" t="s">
        <v>18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</row>
    <row r="135" spans="2:54" ht="38.25" customHeight="1" x14ac:dyDescent="0.2">
      <c r="B135" s="32"/>
      <c r="C135" s="35" t="s">
        <v>43</v>
      </c>
      <c r="D135" s="33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</row>
    <row r="136" spans="2:54" s="47" customFormat="1" ht="24.75" customHeight="1" x14ac:dyDescent="0.2">
      <c r="B136" s="50">
        <v>23</v>
      </c>
      <c r="C136" s="24" t="s">
        <v>47</v>
      </c>
      <c r="D136" s="14" t="s">
        <v>18</v>
      </c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</row>
    <row r="137" spans="2:54" ht="38.25" customHeight="1" x14ac:dyDescent="0.2">
      <c r="B137" s="32"/>
      <c r="C137" s="35" t="s">
        <v>43</v>
      </c>
      <c r="D137" s="33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</row>
    <row r="138" spans="2:54" s="16" customFormat="1" ht="140.25" customHeight="1" x14ac:dyDescent="0.2">
      <c r="B138" s="143" t="s">
        <v>40</v>
      </c>
      <c r="C138" s="143"/>
      <c r="D138" s="143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</row>
    <row r="139" spans="2:54" s="16" customFormat="1" ht="38.25" customHeight="1" x14ac:dyDescent="0.2">
      <c r="B139" s="36"/>
      <c r="C139" s="38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</row>
    <row r="140" spans="2:54" ht="18.75" x14ac:dyDescent="0.2">
      <c r="B140" s="9">
        <v>4</v>
      </c>
      <c r="C140" s="10" t="s">
        <v>23</v>
      </c>
      <c r="D140" s="45" t="s">
        <v>29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</row>
    <row r="141" spans="2:54" ht="38.25" customHeight="1" x14ac:dyDescent="0.2">
      <c r="B141" s="32"/>
      <c r="C141" s="35" t="s">
        <v>43</v>
      </c>
      <c r="D141" s="33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</row>
    <row r="142" spans="2:54" ht="24" customHeight="1" x14ac:dyDescent="0.2">
      <c r="B142" s="1">
        <v>24</v>
      </c>
      <c r="C142" s="17" t="s">
        <v>5</v>
      </c>
      <c r="D142" s="27" t="s">
        <v>3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</row>
    <row r="143" spans="2:54" ht="38.25" customHeight="1" x14ac:dyDescent="0.2">
      <c r="B143" s="32"/>
      <c r="C143" s="35" t="s">
        <v>43</v>
      </c>
      <c r="D143" s="33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</row>
    <row r="144" spans="2:54" s="49" customFormat="1" ht="24" customHeight="1" x14ac:dyDescent="0.2">
      <c r="B144" s="51">
        <v>25</v>
      </c>
      <c r="C144" s="17" t="s">
        <v>24</v>
      </c>
      <c r="D144" s="52" t="s">
        <v>32</v>
      </c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</row>
    <row r="145" spans="2:89" ht="38.25" customHeight="1" x14ac:dyDescent="0.2">
      <c r="B145" s="32"/>
      <c r="C145" s="35" t="s">
        <v>43</v>
      </c>
      <c r="D145" s="33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</row>
    <row r="146" spans="2:89" s="49" customFormat="1" ht="24" customHeight="1" x14ac:dyDescent="0.2">
      <c r="B146" s="49">
        <v>26</v>
      </c>
      <c r="C146" s="17" t="s">
        <v>25</v>
      </c>
      <c r="D146" s="52" t="s">
        <v>10</v>
      </c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</row>
    <row r="147" spans="2:89" ht="38.25" customHeight="1" x14ac:dyDescent="0.2">
      <c r="B147" s="32"/>
      <c r="C147" s="35" t="s">
        <v>43</v>
      </c>
      <c r="D147" s="33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</row>
    <row r="148" spans="2:89" s="25" customFormat="1" ht="24" customHeight="1" x14ac:dyDescent="0.2">
      <c r="B148" s="30" t="e">
        <f>#REF!</f>
        <v>#REF!</v>
      </c>
      <c r="C148" s="30" t="e">
        <f>#REF!</f>
        <v>#REF!</v>
      </c>
      <c r="D148" s="52" t="e">
        <f>#REF!</f>
        <v>#REF!</v>
      </c>
      <c r="E148" s="1"/>
      <c r="F148" s="2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</row>
    <row r="149" spans="2:89" ht="38.25" customHeight="1" x14ac:dyDescent="0.2">
      <c r="B149" s="32"/>
      <c r="C149" s="53" t="s">
        <v>43</v>
      </c>
      <c r="D149" s="33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</row>
    <row r="150" spans="2:89" ht="24" customHeight="1" x14ac:dyDescent="0.2">
      <c r="B150" s="30" t="e">
        <f>#REF!</f>
        <v>#REF!</v>
      </c>
      <c r="C150" s="30" t="e">
        <f>#REF!</f>
        <v>#REF!</v>
      </c>
      <c r="D150" s="27" t="s">
        <v>10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</row>
    <row r="151" spans="2:89" ht="38.25" customHeight="1" x14ac:dyDescent="0.2">
      <c r="B151" s="32"/>
      <c r="C151" s="53" t="s">
        <v>43</v>
      </c>
      <c r="D151" s="33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</row>
    <row r="152" spans="2:89" ht="24" customHeight="1" x14ac:dyDescent="0.2">
      <c r="B152" s="30"/>
      <c r="C152" s="30" t="e">
        <f>#REF!</f>
        <v>#REF!</v>
      </c>
      <c r="D152" s="27" t="s">
        <v>10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</row>
    <row r="153" spans="2:89" ht="38.25" customHeight="1" x14ac:dyDescent="0.2">
      <c r="B153" s="32"/>
      <c r="C153" s="53" t="s">
        <v>43</v>
      </c>
      <c r="D153" s="33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</row>
    <row r="154" spans="2:89" ht="24" customHeight="1" x14ac:dyDescent="0.2">
      <c r="B154" s="30" t="e">
        <f>#REF!</f>
        <v>#REF!</v>
      </c>
      <c r="C154" s="30" t="e">
        <f>#REF!</f>
        <v>#REF!</v>
      </c>
      <c r="D154" s="27" t="s">
        <v>10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</row>
    <row r="155" spans="2:89" ht="38.25" customHeight="1" x14ac:dyDescent="0.2">
      <c r="B155" s="32"/>
      <c r="C155" s="53" t="s">
        <v>43</v>
      </c>
      <c r="D155" s="33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</row>
    <row r="156" spans="2:89" s="25" customFormat="1" ht="24" customHeight="1" x14ac:dyDescent="0.2">
      <c r="B156" s="30" t="e">
        <f>#REF!</f>
        <v>#REF!</v>
      </c>
      <c r="C156" s="30" t="e">
        <f>#REF!</f>
        <v>#REF!</v>
      </c>
      <c r="D156" s="27" t="s">
        <v>10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</row>
    <row r="157" spans="2:89" ht="38.25" customHeight="1" x14ac:dyDescent="0.2">
      <c r="B157" s="32"/>
      <c r="C157" s="53" t="s">
        <v>43</v>
      </c>
      <c r="D157" s="33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</row>
    <row r="158" spans="2:89" s="25" customFormat="1" ht="24" customHeight="1" x14ac:dyDescent="0.2">
      <c r="B158" s="30" t="e">
        <f>#REF!</f>
        <v>#REF!</v>
      </c>
      <c r="C158" s="30" t="e">
        <f>#REF!</f>
        <v>#REF!</v>
      </c>
      <c r="D158" s="27" t="s">
        <v>10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</row>
    <row r="159" spans="2:89" ht="38.25" customHeight="1" x14ac:dyDescent="0.2">
      <c r="B159" s="32"/>
      <c r="C159" s="53" t="s">
        <v>43</v>
      </c>
      <c r="D159" s="33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</row>
    <row r="160" spans="2:89" s="25" customFormat="1" ht="24" customHeight="1" x14ac:dyDescent="0.2">
      <c r="B160" s="30" t="e">
        <f>#REF!</f>
        <v>#REF!</v>
      </c>
      <c r="C160" s="30" t="e">
        <f>#REF!</f>
        <v>#REF!</v>
      </c>
      <c r="D160" s="27" t="s">
        <v>10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</row>
    <row r="161" spans="2:89" ht="38.25" customHeight="1" x14ac:dyDescent="0.2">
      <c r="B161" s="32"/>
      <c r="C161" s="53" t="s">
        <v>43</v>
      </c>
      <c r="D161" s="33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</row>
    <row r="162" spans="2:89" s="25" customFormat="1" ht="24" customHeight="1" x14ac:dyDescent="0.2">
      <c r="B162" s="30" t="e">
        <f>#REF!</f>
        <v>#REF!</v>
      </c>
      <c r="C162" s="30" t="e">
        <f>#REF!</f>
        <v>#REF!</v>
      </c>
      <c r="D162" s="27" t="s">
        <v>10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</row>
    <row r="163" spans="2:89" ht="38.25" customHeight="1" x14ac:dyDescent="0.2">
      <c r="B163" s="32"/>
      <c r="C163" s="35" t="s">
        <v>43</v>
      </c>
      <c r="D163" s="33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</row>
    <row r="164" spans="2:89" s="49" customFormat="1" ht="24" customHeight="1" x14ac:dyDescent="0.2">
      <c r="B164" s="30" t="e">
        <f>#REF!</f>
        <v>#REF!</v>
      </c>
      <c r="C164" s="30" t="e">
        <f>#REF!</f>
        <v>#REF!</v>
      </c>
      <c r="D164" s="52" t="s">
        <v>10</v>
      </c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</row>
    <row r="165" spans="2:89" ht="38.25" customHeight="1" x14ac:dyDescent="0.2">
      <c r="B165" s="32"/>
      <c r="C165" s="35" t="s">
        <v>43</v>
      </c>
      <c r="D165" s="33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</row>
    <row r="166" spans="2:89" ht="24" customHeight="1" x14ac:dyDescent="0.2">
      <c r="B166" s="30" t="e">
        <f>#REF!</f>
        <v>#REF!</v>
      </c>
      <c r="C166" s="30" t="e">
        <f>#REF!</f>
        <v>#REF!</v>
      </c>
      <c r="D166" s="27" t="s">
        <v>10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</row>
    <row r="167" spans="2:89" ht="38.25" customHeight="1" x14ac:dyDescent="0.2">
      <c r="B167" s="32"/>
      <c r="C167" s="35" t="s">
        <v>43</v>
      </c>
      <c r="D167" s="33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</row>
    <row r="168" spans="2:89" s="16" customFormat="1" ht="140.25" customHeight="1" x14ac:dyDescent="0.2">
      <c r="B168" s="143" t="s">
        <v>40</v>
      </c>
      <c r="C168" s="143"/>
      <c r="D168" s="143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</row>
    <row r="169" spans="2:89" s="16" customFormat="1" ht="38.25" customHeight="1" x14ac:dyDescent="0.2">
      <c r="B169" s="36"/>
      <c r="C169" s="38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</row>
    <row r="170" spans="2:89" ht="192" customHeight="1" x14ac:dyDescent="0.2">
      <c r="B170" s="144" t="s">
        <v>45</v>
      </c>
      <c r="C170" s="144"/>
      <c r="D170" s="144"/>
    </row>
  </sheetData>
  <sheetProtection selectLockedCells="1"/>
  <mergeCells count="14">
    <mergeCell ref="B31:D31"/>
    <mergeCell ref="B98:D98"/>
    <mergeCell ref="B8:C8"/>
    <mergeCell ref="B22:C22"/>
    <mergeCell ref="B35:C35"/>
    <mergeCell ref="B45:C45"/>
    <mergeCell ref="B53:B69"/>
    <mergeCell ref="B73:B89"/>
    <mergeCell ref="B138:D138"/>
    <mergeCell ref="B168:D168"/>
    <mergeCell ref="B170:D170"/>
    <mergeCell ref="B91:C91"/>
    <mergeCell ref="B102:C102"/>
    <mergeCell ref="B116:C116"/>
  </mergeCells>
  <dataValidations disablePrompts="1" count="17">
    <dataValidation type="list" allowBlank="1" showInputMessage="1" showErrorMessage="1" sqref="E144:BB144">
      <formula1>"Moins de 15min,Moins d'1h,1 à 3h,Plus de 3h,NE"</formula1>
    </dataValidation>
    <dataValidation type="list" allowBlank="1" showInputMessage="1" showErrorMessage="1" sqref="E49:BB49">
      <formula1>"Moins d'1 mois,1 à 3 mois,3 à 6 mois,Plus de 6 mois"</formula1>
    </dataValidation>
    <dataValidation type="list" allowBlank="1" showInputMessage="1" showErrorMessage="1" sqref="E47:BB47 E122:BB122 E120:BB120 E124:BB124 E126:BB126 E128:BB128 E130:BB130 E112:BB112 E114:BB114 E132:BB132 E134:BB134 E136:BB136">
      <formula1>"Oui,Non,NA"</formula1>
    </dataValidation>
    <dataValidation type="whole" operator="greaterThanOrEqual" allowBlank="1" showInputMessage="1" showErrorMessage="1" sqref="E142:AR142">
      <formula1>0</formula1>
    </dataValidation>
    <dataValidation type="list" allowBlank="1" showDropDown="1" showInputMessage="1" showErrorMessage="1" sqref="E83:BB83">
      <formula1>"&lt;45,&gt; ou = 45"</formula1>
    </dataValidation>
    <dataValidation type="list" allowBlank="1" showInputMessage="1" showErrorMessage="1" sqref="E28:BB28">
      <formula1>"Femme,Homme"</formula1>
    </dataValidation>
    <dataValidation type="list" allowBlank="1" showInputMessage="1" showErrorMessage="1" sqref="E81:BB81">
      <formula1>"&lt;45,&gt; ou = 45"</formula1>
    </dataValidation>
    <dataValidation type="list" allowBlank="1" showInputMessage="1" showErrorMessage="1" sqref="E77:BB77">
      <formula1>"&lt;20,20 à 24,24 à 27"</formula1>
    </dataValidation>
    <dataValidation type="list" allowBlank="1" showInputMessage="1" showErrorMessage="1" sqref="E75:BB75">
      <formula1>"&gt; ou = 3,&lt;3"</formula1>
    </dataValidation>
    <dataValidation type="list" allowBlank="1" showInputMessage="1" showErrorMessage="1" sqref="E51:BB51">
      <formula1>"-3 mois,- 6 mois,-1 an,autre"</formula1>
    </dataValidation>
    <dataValidation type="list" allowBlank="1" showDropDown="1" showInputMessage="1" showErrorMessage="1" sqref="E71:BB71 E89:BB89">
      <formula1>"Oui,Non,nsp"</formula1>
    </dataValidation>
    <dataValidation type="list" allowBlank="1" showInputMessage="1" showErrorMessage="1" sqref="E43:BB43 E69:BB69 E85:BB85 E146:BB146 E110:BB110 E118:BB118 E37:BB37 E39:BB39 E41:BB41 E53:BB53 E55:BB55 E57:BB57 E59:BB59 E61:BB61 E63:BB63 E65:BB65 E67:BB67 E104:BB104 E106:BB106 E108:BB108 E150:BB150 E152:BB152 E154:BB154 E164:BB164 E166:BB166 E156:BB156 E158:BB158 E160:BB160 E162:BB162">
      <formula1>"Oui,Non"</formula1>
    </dataValidation>
    <dataValidation type="list" allowBlank="1" showInputMessage="1" showErrorMessage="1" sqref="E16:BB16">
      <formula1>"75,77,78,91,92,93,94,95"</formula1>
    </dataValidation>
    <dataValidation type="list" allowBlank="1" showInputMessage="1" showErrorMessage="1" sqref="E79:BB79 E87:BB87 E73:BB73 E140 E100">
      <formula1>"Oui,Non,nsp"</formula1>
    </dataValidation>
    <dataValidation type="list" allowBlank="1" showInputMessage="1" showErrorMessage="1" sqref="E93:BB93 E95:BB95">
      <formula1>"Faible,Modéré,Elevé"</formula1>
    </dataValidation>
    <dataValidation type="list" allowBlank="1" showInputMessage="1" showErrorMessage="1" sqref="E12:BB12">
      <formula1>"Sanitaire MCO, Sanitaire SSR,Médico-Social EHPAD,Médico-Social SSIAD,Autre"</formula1>
    </dataValidation>
    <dataValidation type="list" allowBlank="1" showInputMessage="1" showErrorMessage="1" sqref="E14:BB14">
      <formula1>"Public,privé,ESPIC,Autre"</formula1>
    </dataValidation>
  </dataValidations>
  <printOptions horizontalCentered="1"/>
  <pageMargins left="0" right="0" top="0.35433070866141736" bottom="0.35433070866141736" header="0" footer="0"/>
  <pageSetup paperSize="9" scale="61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38"/>
  <sheetViews>
    <sheetView showGridLines="0" showRowColHeaders="0" showOutlineSymbols="0" topLeftCell="A13" zoomScale="90" zoomScaleNormal="90" zoomScalePageLayoutView="130" workbookViewId="0">
      <selection activeCell="G5" sqref="G5"/>
    </sheetView>
  </sheetViews>
  <sheetFormatPr baseColWidth="10" defaultRowHeight="15" x14ac:dyDescent="0.2"/>
  <cols>
    <col min="1" max="2" width="5.7109375" style="56" customWidth="1"/>
    <col min="3" max="3" width="59.5703125" style="57" customWidth="1"/>
    <col min="4" max="4" width="73.7109375" style="57" customWidth="1"/>
    <col min="5" max="5" width="29.85546875" style="76" customWidth="1"/>
    <col min="6" max="16384" width="11.42578125" style="56"/>
  </cols>
  <sheetData>
    <row r="1" spans="2:11" ht="39" customHeight="1" x14ac:dyDescent="0.2"/>
    <row r="2" spans="2:11" s="58" customFormat="1" ht="39" customHeight="1" x14ac:dyDescent="0.2">
      <c r="C2" s="59"/>
      <c r="D2" s="59"/>
      <c r="E2" s="77"/>
    </row>
    <row r="3" spans="2:11" s="113" customFormat="1" ht="36" customHeight="1" x14ac:dyDescent="0.2">
      <c r="B3" s="110"/>
      <c r="C3" s="108" t="s">
        <v>70</v>
      </c>
      <c r="D3" s="111" t="s">
        <v>71</v>
      </c>
      <c r="E3" s="112"/>
      <c r="F3" s="151" t="s">
        <v>72</v>
      </c>
      <c r="G3" s="151"/>
      <c r="H3" s="151"/>
      <c r="I3" s="151"/>
      <c r="J3" s="151"/>
      <c r="K3" s="151"/>
    </row>
    <row r="4" spans="2:11" x14ac:dyDescent="0.2">
      <c r="F4" s="149">
        <v>1</v>
      </c>
      <c r="G4" s="150"/>
      <c r="H4" s="149">
        <v>0</v>
      </c>
      <c r="I4" s="150"/>
      <c r="J4" s="78" t="s">
        <v>73</v>
      </c>
      <c r="K4" s="78" t="s">
        <v>74</v>
      </c>
    </row>
    <row r="5" spans="2:11" ht="30.75" customHeight="1" x14ac:dyDescent="0.2">
      <c r="B5" s="71">
        <f>'Audit de prise en charge'!B9</f>
        <v>1</v>
      </c>
      <c r="C5" s="69" t="str">
        <f>'Audit de prise en charge'!C9</f>
        <v>Une évaluation initiale du risque de chute est tracée (interrogatoire, examen clinique et Timed up and go)</v>
      </c>
      <c r="D5" s="72"/>
      <c r="E5" s="77"/>
      <c r="F5" s="79">
        <f>COUNTIF('Audit de prise en charge'!E9:AN9,F$4)</f>
        <v>0</v>
      </c>
      <c r="G5" s="80">
        <f>F5/K5</f>
        <v>0</v>
      </c>
      <c r="H5" s="81">
        <f>COUNTIF('Audit de prise en charge'!G9:AP9,H$4)</f>
        <v>34</v>
      </c>
      <c r="I5" s="82">
        <f>H5/K5</f>
        <v>1</v>
      </c>
      <c r="J5" s="83">
        <f>COUNTIF('Audit de prise en charge'!H9:AR9,J$4)</f>
        <v>0</v>
      </c>
      <c r="K5" s="62">
        <f>SUM(F5+H5)</f>
        <v>34</v>
      </c>
    </row>
    <row r="6" spans="2:11" ht="44.25" customHeight="1" x14ac:dyDescent="0.2">
      <c r="B6" s="71">
        <f>'Audit de prise en charge'!B10</f>
        <v>2</v>
      </c>
      <c r="C6" s="69" t="str">
        <f>'Audit de prise en charge'!C10</f>
        <v>Une évaluation ou une réévaluation du risque de chute est tracée</v>
      </c>
      <c r="D6" s="72"/>
      <c r="E6" s="77"/>
      <c r="F6" s="84">
        <f>COUNTIF('Audit de prise en charge'!E10:AN10,F$4)</f>
        <v>0</v>
      </c>
      <c r="G6" s="80">
        <f>F6/K6</f>
        <v>0</v>
      </c>
      <c r="H6" s="85">
        <f>COUNTIF('Audit de prise en charge'!G10:AP10,H$4)</f>
        <v>34</v>
      </c>
      <c r="I6" s="82">
        <f t="shared" ref="I6:I20" si="0">H6/K6</f>
        <v>1</v>
      </c>
      <c r="J6" s="86">
        <f>COUNTIF('Audit de prise en charge'!H10:AR10,J$4)</f>
        <v>0</v>
      </c>
      <c r="K6" s="62">
        <f t="shared" ref="K6:K20" si="1">SUM(F6+H6)</f>
        <v>34</v>
      </c>
    </row>
    <row r="7" spans="2:11" ht="46.5" customHeight="1" x14ac:dyDescent="0.2">
      <c r="B7" s="71">
        <f>'Audit de prise en charge'!B11</f>
        <v>3</v>
      </c>
      <c r="C7" s="69" t="str">
        <f>'Audit de prise en charge'!C11</f>
        <v>La recherche des facteurs de risque de chute est tracée (liste)</v>
      </c>
      <c r="D7" s="72"/>
      <c r="E7" s="77"/>
      <c r="F7" s="79">
        <f>COUNTIF('Audit de prise en charge'!E11:AN11,F$4)</f>
        <v>0</v>
      </c>
      <c r="G7" s="80">
        <f>F7/K7</f>
        <v>0</v>
      </c>
      <c r="H7" s="81">
        <f>COUNTIF('Audit de prise en charge'!G11:AP11,H$4)</f>
        <v>34</v>
      </c>
      <c r="I7" s="82">
        <f>H7/K7</f>
        <v>1</v>
      </c>
      <c r="J7" s="83">
        <f>COUNTIF('Audit de prise en charge'!H11:AR11,J$4)</f>
        <v>0</v>
      </c>
      <c r="K7" s="62">
        <f>SUM(F7+H7)</f>
        <v>34</v>
      </c>
    </row>
    <row r="8" spans="2:11" ht="46.5" customHeight="1" x14ac:dyDescent="0.2">
      <c r="B8" s="71">
        <f>'Audit de prise en charge'!B12</f>
        <v>4</v>
      </c>
      <c r="C8" s="69" t="str">
        <f>'Audit de prise en charge'!C12</f>
        <v>La recherche des facteurs de risque de chute grave est tracée (liste)</v>
      </c>
      <c r="D8" s="72"/>
      <c r="E8" s="77"/>
      <c r="F8" s="79">
        <f>COUNTIF('Audit de prise en charge'!E12:AN12,F$4)</f>
        <v>0</v>
      </c>
      <c r="G8" s="80">
        <f>F8/K8</f>
        <v>0</v>
      </c>
      <c r="H8" s="81">
        <f>COUNTIF('Audit de prise en charge'!G12:AP12,H$4)</f>
        <v>34</v>
      </c>
      <c r="I8" s="82">
        <f>H8/K8</f>
        <v>1</v>
      </c>
      <c r="J8" s="83">
        <f>COUNTIF('Audit de prise en charge'!H12:AR12,J$4)</f>
        <v>0</v>
      </c>
      <c r="K8" s="62">
        <f>SUM(F8+H8)</f>
        <v>34</v>
      </c>
    </row>
    <row r="9" spans="2:11" ht="29.25" customHeight="1" x14ac:dyDescent="0.2">
      <c r="B9" s="71">
        <f>'Audit de prise en charge'!B13</f>
        <v>5</v>
      </c>
      <c r="C9" s="69" t="str">
        <f>'Audit de prise en charge'!C13</f>
        <v>Le Programme Universel contre les Chutes (le PUC) est mis en œuvre :</v>
      </c>
      <c r="D9" s="72"/>
      <c r="E9" s="87"/>
      <c r="F9" s="88"/>
      <c r="G9" s="89"/>
      <c r="H9" s="88"/>
      <c r="I9" s="89"/>
      <c r="J9" s="88"/>
      <c r="K9" s="88"/>
    </row>
    <row r="10" spans="2:11" ht="29.25" customHeight="1" x14ac:dyDescent="0.2">
      <c r="B10" s="71"/>
      <c r="C10" s="75" t="str">
        <f>'Audit de prise en charge'!C14</f>
        <v>Au regard des éléments tracés dans le dossier :</v>
      </c>
      <c r="D10" s="90"/>
      <c r="E10" s="91"/>
      <c r="F10" s="88"/>
      <c r="G10" s="89"/>
      <c r="H10" s="88"/>
      <c r="I10" s="89"/>
      <c r="J10" s="88"/>
      <c r="K10" s="88"/>
    </row>
    <row r="11" spans="2:11" ht="46.5" customHeight="1" x14ac:dyDescent="0.2">
      <c r="B11" s="71"/>
      <c r="C11" s="92" t="str">
        <f>'Audit de prise en charge'!C15</f>
        <v>Supplémentation en vitamine D</v>
      </c>
      <c r="D11" s="90"/>
      <c r="E11" s="91"/>
      <c r="F11" s="79">
        <f>COUNTIF('Audit de prise en charge'!E15:AN15,F$4)</f>
        <v>0</v>
      </c>
      <c r="G11" s="80">
        <f t="shared" ref="G11:G20" si="2">F11/K11</f>
        <v>0</v>
      </c>
      <c r="H11" s="81">
        <f>COUNTIF('Audit de prise en charge'!G15:AP15,H$4)</f>
        <v>34</v>
      </c>
      <c r="I11" s="82">
        <f t="shared" si="0"/>
        <v>1</v>
      </c>
      <c r="J11" s="83">
        <f>COUNTIF('Audit de prise en charge'!H15:AR15,J$4)</f>
        <v>0</v>
      </c>
      <c r="K11" s="62">
        <f t="shared" si="1"/>
        <v>34</v>
      </c>
    </row>
    <row r="12" spans="2:11" ht="45.75" customHeight="1" x14ac:dyDescent="0.2">
      <c r="B12" s="71"/>
      <c r="C12" s="92" t="str">
        <f>'Audit de prise en charge'!C16</f>
        <v>Révision de la pertinence des prescriptions</v>
      </c>
      <c r="D12" s="90"/>
      <c r="E12" s="91"/>
      <c r="F12" s="79">
        <f>COUNTIF('Audit de prise en charge'!E16:AN16,F$4)</f>
        <v>0</v>
      </c>
      <c r="G12" s="80">
        <f t="shared" si="2"/>
        <v>0</v>
      </c>
      <c r="H12" s="81">
        <f>COUNTIF('Audit de prise en charge'!G16:AP16,H$4)</f>
        <v>34</v>
      </c>
      <c r="I12" s="82">
        <f t="shared" si="0"/>
        <v>1</v>
      </c>
      <c r="J12" s="83">
        <f>COUNTIF('Audit de prise en charge'!H16:AR16,J$4)</f>
        <v>0</v>
      </c>
      <c r="K12" s="62">
        <f t="shared" si="1"/>
        <v>34</v>
      </c>
    </row>
    <row r="13" spans="2:11" ht="45.75" customHeight="1" x14ac:dyDescent="0.2">
      <c r="B13" s="71"/>
      <c r="C13" s="75"/>
      <c r="D13" s="90"/>
      <c r="E13" s="91"/>
      <c r="F13" s="88"/>
      <c r="G13" s="89"/>
      <c r="H13" s="88"/>
      <c r="I13" s="89"/>
      <c r="J13" s="88"/>
      <c r="K13" s="88"/>
    </row>
    <row r="14" spans="2:11" ht="45.75" customHeight="1" x14ac:dyDescent="0.2">
      <c r="B14" s="71"/>
      <c r="C14" s="92" t="str">
        <f>'Audit de prise en charge'!C18</f>
        <v>Chaussage adapté</v>
      </c>
      <c r="D14" s="90"/>
      <c r="E14" s="91"/>
      <c r="F14" s="79">
        <f>COUNTIF('Audit de prise en charge'!E18:AN18,F$4)</f>
        <v>0</v>
      </c>
      <c r="G14" s="80">
        <f t="shared" si="2"/>
        <v>0</v>
      </c>
      <c r="H14" s="81">
        <f>COUNTIF('Audit de prise en charge'!G18:AP18,H$4)</f>
        <v>34</v>
      </c>
      <c r="I14" s="82">
        <f t="shared" si="0"/>
        <v>1</v>
      </c>
      <c r="J14" s="83">
        <f>COUNTIF('Audit de prise en charge'!H18:AR18,J$4)</f>
        <v>0</v>
      </c>
      <c r="K14" s="62">
        <f t="shared" si="1"/>
        <v>34</v>
      </c>
    </row>
    <row r="15" spans="2:11" ht="45.75" customHeight="1" x14ac:dyDescent="0.2">
      <c r="B15" s="71"/>
      <c r="C15" s="92" t="str">
        <f>'Audit de prise en charge'!C19</f>
        <v>Aide(s) technique(s) adaptée(s)</v>
      </c>
      <c r="D15" s="90"/>
      <c r="E15" s="91"/>
      <c r="F15" s="79">
        <f>COUNTIF('Audit de prise en charge'!E19:AN19,F$4)</f>
        <v>0</v>
      </c>
      <c r="G15" s="80">
        <f t="shared" si="2"/>
        <v>0</v>
      </c>
      <c r="H15" s="81">
        <f>COUNTIF('Audit de prise en charge'!G19:AP19,H$4)</f>
        <v>34</v>
      </c>
      <c r="I15" s="82">
        <f t="shared" si="0"/>
        <v>1</v>
      </c>
      <c r="J15" s="83">
        <f>COUNTIF('Audit de prise en charge'!H19:AR19,J$4)</f>
        <v>0</v>
      </c>
      <c r="K15" s="62">
        <f t="shared" si="1"/>
        <v>34</v>
      </c>
    </row>
    <row r="16" spans="2:11" ht="45.75" customHeight="1" x14ac:dyDescent="0.2">
      <c r="B16" s="71"/>
      <c r="C16" s="92" t="str">
        <f>'Audit de prise en charge'!C20</f>
        <v>Freins de lits et de fauteuil activés</v>
      </c>
      <c r="D16" s="90"/>
      <c r="E16" s="91"/>
      <c r="F16" s="79">
        <f>COUNTIF('Audit de prise en charge'!E20:AN20,F$4)</f>
        <v>0</v>
      </c>
      <c r="G16" s="80">
        <f t="shared" si="2"/>
        <v>0</v>
      </c>
      <c r="H16" s="81">
        <f>COUNTIF('Audit de prise en charge'!G20:AP20,H$4)</f>
        <v>34</v>
      </c>
      <c r="I16" s="82">
        <f t="shared" si="0"/>
        <v>1</v>
      </c>
      <c r="J16" s="83">
        <f>COUNTIF('Audit de prise en charge'!H20:AR20,J$4)</f>
        <v>0</v>
      </c>
      <c r="K16" s="62">
        <f t="shared" si="1"/>
        <v>34</v>
      </c>
    </row>
    <row r="17" spans="1:11" ht="45.75" customHeight="1" x14ac:dyDescent="0.2">
      <c r="B17" s="71"/>
      <c r="C17" s="92" t="str">
        <f>'Audit de prise en charge'!C21</f>
        <v>Reposes pieds adaptés</v>
      </c>
      <c r="D17" s="90"/>
      <c r="E17" s="91"/>
      <c r="F17" s="79">
        <f>COUNTIF('Audit de prise en charge'!E21:AN21,F$4)</f>
        <v>0</v>
      </c>
      <c r="G17" s="80">
        <f t="shared" si="2"/>
        <v>0</v>
      </c>
      <c r="H17" s="81">
        <f>COUNTIF('Audit de prise en charge'!G21:AP21,H$4)</f>
        <v>34</v>
      </c>
      <c r="I17" s="82">
        <f t="shared" si="0"/>
        <v>1</v>
      </c>
      <c r="J17" s="83">
        <f>COUNTIF('Audit de prise en charge'!H21:AR21,J$4)</f>
        <v>0</v>
      </c>
      <c r="K17" s="62">
        <f t="shared" si="1"/>
        <v>34</v>
      </c>
    </row>
    <row r="18" spans="1:11" ht="45.75" customHeight="1" x14ac:dyDescent="0.2">
      <c r="B18" s="71"/>
      <c r="C18" s="92" t="str">
        <f>'Audit de prise en charge'!C22</f>
        <v>Hauteur de lit adaptée</v>
      </c>
      <c r="D18" s="90"/>
      <c r="E18" s="91"/>
      <c r="F18" s="79">
        <f>COUNTIF('Audit de prise en charge'!E22:AN22,F$4)</f>
        <v>0</v>
      </c>
      <c r="G18" s="80">
        <f t="shared" si="2"/>
        <v>0</v>
      </c>
      <c r="H18" s="81">
        <f>COUNTIF('Audit de prise en charge'!G22:AP22,H$4)</f>
        <v>34</v>
      </c>
      <c r="I18" s="82">
        <f t="shared" si="0"/>
        <v>1</v>
      </c>
      <c r="J18" s="83">
        <f>COUNTIF('Audit de prise en charge'!H22:AR22,J$4)</f>
        <v>0</v>
      </c>
      <c r="K18" s="62">
        <f t="shared" si="1"/>
        <v>34</v>
      </c>
    </row>
    <row r="19" spans="1:11" ht="45.75" customHeight="1" x14ac:dyDescent="0.2">
      <c r="B19" s="71"/>
      <c r="C19" s="92" t="str">
        <f>'Audit de prise en charge'!C23</f>
        <v>Barrières de lit positionnées selon la prescription</v>
      </c>
      <c r="D19" s="90"/>
      <c r="E19" s="91"/>
      <c r="F19" s="79">
        <f>COUNTIF('Audit de prise en charge'!E23:AN23,F$4)</f>
        <v>0</v>
      </c>
      <c r="G19" s="80">
        <f t="shared" si="2"/>
        <v>0</v>
      </c>
      <c r="H19" s="81">
        <f>COUNTIF('Audit de prise en charge'!G23:AP23,H$4)</f>
        <v>34</v>
      </c>
      <c r="I19" s="82">
        <f t="shared" si="0"/>
        <v>1</v>
      </c>
      <c r="J19" s="83">
        <f>COUNTIF('Audit de prise en charge'!H23:AR23,J$4)</f>
        <v>0</v>
      </c>
      <c r="K19" s="62">
        <f t="shared" si="1"/>
        <v>34</v>
      </c>
    </row>
    <row r="20" spans="1:11" ht="45.75" customHeight="1" x14ac:dyDescent="0.2">
      <c r="B20" s="71"/>
      <c r="C20" s="92" t="str">
        <f>'Audit de prise en charge'!C24</f>
        <v>Mise à proximité de la sonnette, des objets personnels et des aides techniques</v>
      </c>
      <c r="D20" s="90"/>
      <c r="E20" s="91"/>
      <c r="F20" s="79">
        <f>COUNTIF('Audit de prise en charge'!E24:AN24,F$4)</f>
        <v>0</v>
      </c>
      <c r="G20" s="80">
        <f t="shared" si="2"/>
        <v>0</v>
      </c>
      <c r="H20" s="81">
        <f>COUNTIF('Audit de prise en charge'!G24:AP24,H$4)</f>
        <v>34</v>
      </c>
      <c r="I20" s="82">
        <f t="shared" si="0"/>
        <v>1</v>
      </c>
      <c r="J20" s="83">
        <f>COUNTIF('Audit de prise en charge'!H24:AR24,J$4)</f>
        <v>0</v>
      </c>
      <c r="K20" s="62">
        <f t="shared" si="1"/>
        <v>34</v>
      </c>
    </row>
    <row r="21" spans="1:11" ht="29.25" customHeight="1" x14ac:dyDescent="0.2">
      <c r="B21" s="71">
        <f>'Audit de prise en charge'!B25</f>
        <v>6</v>
      </c>
      <c r="C21" s="69" t="str">
        <f>'Audit de prise en charge'!C25</f>
        <v>Une prise en charge adaptée au risque de chute grave a été mise en place :</v>
      </c>
      <c r="D21" s="72"/>
      <c r="E21" s="77"/>
    </row>
    <row r="22" spans="1:11" ht="46.5" customHeight="1" x14ac:dyDescent="0.2">
      <c r="B22" s="71"/>
      <c r="C22" s="93" t="str">
        <f>'Audit de prise en charge'!C26</f>
        <v>Prise en charge pluridisciplinaire tracée</v>
      </c>
      <c r="D22" s="90"/>
      <c r="E22" s="91"/>
      <c r="F22" s="79">
        <f>COUNTIF('Audit de prise en charge'!E26:AN26,F$4)</f>
        <v>0</v>
      </c>
      <c r="G22" s="80">
        <f>F22/K22</f>
        <v>0</v>
      </c>
      <c r="H22" s="81">
        <f>COUNTIF('Audit de prise en charge'!G26:AP26,H$4)</f>
        <v>34</v>
      </c>
      <c r="I22" s="82">
        <f>H22/K22</f>
        <v>1</v>
      </c>
      <c r="J22" s="83">
        <f>COUNTIF('Audit de prise en charge'!H26:AR26,J$4)</f>
        <v>0</v>
      </c>
      <c r="K22" s="62">
        <f>SUM(F22+H22)</f>
        <v>34</v>
      </c>
    </row>
    <row r="23" spans="1:11" ht="46.5" customHeight="1" x14ac:dyDescent="0.2">
      <c r="B23" s="71"/>
      <c r="C23" s="93" t="str">
        <f>'Audit de prise en charge'!C27</f>
        <v>Plan de soin individualisé formalisé</v>
      </c>
      <c r="D23" s="90"/>
      <c r="E23" s="91"/>
      <c r="F23" s="79">
        <f>COUNTIF('Audit de prise en charge'!E27:AN27,F$4)</f>
        <v>0</v>
      </c>
      <c r="G23" s="80">
        <f>F23/K23</f>
        <v>0</v>
      </c>
      <c r="H23" s="81">
        <f>COUNTIF('Audit de prise en charge'!G27:AP27,H$4)</f>
        <v>34</v>
      </c>
      <c r="I23" s="82">
        <f>H23/K23</f>
        <v>1</v>
      </c>
      <c r="J23" s="83">
        <f>COUNTIF('Audit de prise en charge'!H27:AR27,J$4)</f>
        <v>0</v>
      </c>
      <c r="K23" s="62">
        <f>SUM(F23+H23)</f>
        <v>34</v>
      </c>
    </row>
    <row r="24" spans="1:11" ht="46.5" customHeight="1" x14ac:dyDescent="0.2">
      <c r="B24" s="71"/>
      <c r="C24" s="93" t="str">
        <f>'Audit de prise en charge'!C28</f>
        <v>Information du patient ou de son entourage tracée dans le dossier concernant la prévention et la prise en charge des chutes</v>
      </c>
      <c r="D24" s="90"/>
      <c r="E24" s="91"/>
      <c r="F24" s="79">
        <f>COUNTIF('Audit de prise en charge'!E28:AN28,F$4)</f>
        <v>0</v>
      </c>
      <c r="G24" s="80">
        <f>F24/K24</f>
        <v>0</v>
      </c>
      <c r="H24" s="81">
        <f>COUNTIF('Audit de prise en charge'!G28:AP28,H$4)</f>
        <v>34</v>
      </c>
      <c r="I24" s="82">
        <f>H24/K24</f>
        <v>1</v>
      </c>
      <c r="J24" s="83">
        <f>COUNTIF('Audit de prise en charge'!H28:AR28,J$4)</f>
        <v>0</v>
      </c>
      <c r="K24" s="62">
        <f>SUM(F24+H24)</f>
        <v>34</v>
      </c>
    </row>
    <row r="25" spans="1:11" ht="46.5" customHeight="1" x14ac:dyDescent="0.2">
      <c r="B25" s="71">
        <f>'Audit de prise en charge'!B29</f>
        <v>7</v>
      </c>
      <c r="C25" s="69" t="str">
        <f>'Audit de prise en charge'!C29</f>
        <v>Le prise en charge individualisée contient notamment :</v>
      </c>
      <c r="D25" s="72"/>
      <c r="E25" s="77"/>
    </row>
    <row r="26" spans="1:11" ht="46.5" customHeight="1" x14ac:dyDescent="0.2">
      <c r="B26" s="71"/>
      <c r="C26" s="93" t="str">
        <f>'Audit de prise en charge'!C30</f>
        <v>La mise en oeuvre d'un programme d'exercice personnalisé : (ré)éducation de la force musculaire, (ré)éducation de l'équilibre et de la marche, marche régulière, gymnastique douce</v>
      </c>
      <c r="D26" s="90"/>
      <c r="E26" s="91"/>
      <c r="F26" s="79">
        <f>COUNTIF('Audit de prise en charge'!E30:AN30,F$4)</f>
        <v>0</v>
      </c>
      <c r="G26" s="80">
        <f>F26/K26</f>
        <v>0</v>
      </c>
      <c r="H26" s="81">
        <f>COUNTIF('Audit de prise en charge'!G30:AP30,H$4)</f>
        <v>34</v>
      </c>
      <c r="I26" s="82">
        <f>H26/K26</f>
        <v>1</v>
      </c>
      <c r="J26" s="83">
        <f>COUNTIF('Audit de prise en charge'!H30:AR30,J$4)</f>
        <v>0</v>
      </c>
      <c r="K26" s="62">
        <f>SUM(F26+H26)</f>
        <v>34</v>
      </c>
    </row>
    <row r="27" spans="1:11" ht="46.5" customHeight="1" x14ac:dyDescent="0.2">
      <c r="B27" s="71"/>
      <c r="C27" s="93" t="str">
        <f>'Audit de prise en charge'!C31</f>
        <v>La mise en place de mesures pour minimiser les blessures liées aux chutes  (matelas anti-chute, protecteur de hanche)</v>
      </c>
      <c r="D27" s="90"/>
      <c r="E27" s="91"/>
      <c r="F27" s="79">
        <f>COUNTIF('Audit de prise en charge'!E31:AN31,F$4)</f>
        <v>0</v>
      </c>
      <c r="G27" s="80">
        <f>F27/K27</f>
        <v>0</v>
      </c>
      <c r="H27" s="81">
        <f>COUNTIF('Audit de prise en charge'!G31:AP31,H$4)</f>
        <v>34</v>
      </c>
      <c r="I27" s="82">
        <f>H27/K27</f>
        <v>1</v>
      </c>
      <c r="J27" s="83">
        <f>COUNTIF('Audit de prise en charge'!H31:AR31,J$4)</f>
        <v>0</v>
      </c>
      <c r="K27" s="62">
        <f>SUM(F27+H27)</f>
        <v>34</v>
      </c>
    </row>
    <row r="28" spans="1:11" ht="46.5" customHeight="1" x14ac:dyDescent="0.2">
      <c r="B28" s="71"/>
      <c r="C28" s="93" t="str">
        <f>'Audit de prise en charge'!C32</f>
        <v>Des interventions nutritionnelles</v>
      </c>
      <c r="D28" s="90"/>
      <c r="E28" s="91"/>
      <c r="F28" s="79">
        <f>COUNTIF('Audit de prise en charge'!E32:AN32,F$4)</f>
        <v>0</v>
      </c>
      <c r="G28" s="80">
        <f>F28/K28</f>
        <v>0</v>
      </c>
      <c r="H28" s="81">
        <f>COUNTIF('Audit de prise en charge'!G32:AP32,H$4)</f>
        <v>34</v>
      </c>
      <c r="I28" s="82">
        <f>H28/K28</f>
        <v>1</v>
      </c>
      <c r="J28" s="83">
        <f>COUNTIF('Audit de prise en charge'!H32:AR32,J$4)</f>
        <v>0</v>
      </c>
      <c r="K28" s="62">
        <f>SUM(F28+H28)</f>
        <v>34</v>
      </c>
    </row>
    <row r="29" spans="1:11" ht="56.25" customHeight="1" x14ac:dyDescent="0.2">
      <c r="A29" s="67"/>
      <c r="B29" s="71">
        <f>'Audit de prise en charge'!B33</f>
        <v>8</v>
      </c>
      <c r="C29" s="69" t="str">
        <f>'Audit de prise en charge'!C33</f>
        <v>Si cette personne a fait une chute grave au sein de l'établissement/structure, les causes de cette chute ont été analysées de manière approfondie en équipe pluridisciplinaire</v>
      </c>
      <c r="D29" s="72"/>
      <c r="E29" s="77"/>
      <c r="F29" s="79">
        <f>COUNTIF('Audit de prise en charge'!E33:AN33,F$4)</f>
        <v>0</v>
      </c>
      <c r="G29" s="80">
        <f>F29/K29</f>
        <v>0</v>
      </c>
      <c r="H29" s="81">
        <f>COUNTIF('Audit de prise en charge'!G33:AP33,H$4)</f>
        <v>34</v>
      </c>
      <c r="I29" s="82">
        <f>H29/K29</f>
        <v>1</v>
      </c>
      <c r="J29" s="83">
        <f>COUNTIF('Audit de prise en charge'!H33:AR33,J$4)</f>
        <v>0</v>
      </c>
      <c r="K29" s="62">
        <f>SUM(F29+H29)</f>
        <v>34</v>
      </c>
    </row>
    <row r="32" spans="1:11" x14ac:dyDescent="0.2">
      <c r="B32" s="94">
        <v>0</v>
      </c>
    </row>
    <row r="33" spans="2:2" x14ac:dyDescent="0.2">
      <c r="B33" s="94">
        <v>1</v>
      </c>
    </row>
    <row r="36" spans="2:2" ht="18.75" customHeight="1" x14ac:dyDescent="0.2"/>
    <row r="38" spans="2:2" ht="217.5" customHeight="1" x14ac:dyDescent="0.2"/>
  </sheetData>
  <sheetProtection selectLockedCells="1"/>
  <mergeCells count="3">
    <mergeCell ref="F4:G4"/>
    <mergeCell ref="H4:I4"/>
    <mergeCell ref="F3:K3"/>
  </mergeCells>
  <printOptions horizontalCentered="1" headings="1" gridLines="1"/>
  <pageMargins left="0.19685039370078741" right="0.19685039370078741" top="0.19685039370078741" bottom="0.19685039370078741" header="0.19685039370078741" footer="0.19685039370078741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Audit de prise en charge</vt:lpstr>
      <vt:lpstr>C - Commentaires</vt:lpstr>
      <vt:lpstr>Synthèse</vt:lpstr>
      <vt:lpstr>'Audit de prise en charge'!Impression_des_titres</vt:lpstr>
      <vt:lpstr>'C - Commentaires'!Impression_des_titres</vt:lpstr>
      <vt:lpstr>Synthèse!Impression_des_titres</vt:lpstr>
      <vt:lpstr>Réponses_audit</vt:lpstr>
      <vt:lpstr>'Audit de prise en charge'!Zone_d_impression</vt:lpstr>
      <vt:lpstr>'C - Commentaires'!Zone_d_impression</vt:lpstr>
      <vt:lpstr>Synthèse!Zone_d_impression</vt:lpstr>
    </vt:vector>
  </TitlesOfParts>
  <Company>Ministère de la Santé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pehaas</dc:creator>
  <cp:lastModifiedBy>MARTINOWSKY, Marina</cp:lastModifiedBy>
  <cp:lastPrinted>2015-07-08T14:30:52Z</cp:lastPrinted>
  <dcterms:created xsi:type="dcterms:W3CDTF">2011-01-24T14:17:46Z</dcterms:created>
  <dcterms:modified xsi:type="dcterms:W3CDTF">2018-07-06T12:33:55Z</dcterms:modified>
</cp:coreProperties>
</file>