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theme/themeOverride16.xml" ContentType="application/vnd.openxmlformats-officedocument.themeOverride+xml"/>
  <Override PartName="/xl/charts/chart23.xml" ContentType="application/vnd.openxmlformats-officedocument.drawingml.chart+xml"/>
  <Override PartName="/xl/theme/themeOverride17.xml" ContentType="application/vnd.openxmlformats-officedocument.themeOverride+xml"/>
  <Override PartName="/xl/charts/chart24.xml" ContentType="application/vnd.openxmlformats-officedocument.drawingml.chart+xml"/>
  <Override PartName="/xl/theme/themeOverride18.xml" ContentType="application/vnd.openxmlformats-officedocument.themeOverride+xml"/>
  <Override PartName="/xl/charts/chart25.xml" ContentType="application/vnd.openxmlformats-officedocument.drawingml.chart+xml"/>
  <Override PartName="/xl/theme/themeOverride19.xml" ContentType="application/vnd.openxmlformats-officedocument.themeOverride+xml"/>
  <Override PartName="/xl/charts/chart26.xml" ContentType="application/vnd.openxmlformats-officedocument.drawingml.chart+xml"/>
  <Override PartName="/xl/theme/themeOverride20.xml" ContentType="application/vnd.openxmlformats-officedocument.themeOverride+xml"/>
  <Override PartName="/xl/charts/chart27.xml" ContentType="application/vnd.openxmlformats-officedocument.drawingml.chart+xml"/>
  <Override PartName="/xl/theme/themeOverride21.xml" ContentType="application/vnd.openxmlformats-officedocument.themeOverride+xml"/>
  <Override PartName="/xl/charts/chart28.xml" ContentType="application/vnd.openxmlformats-officedocument.drawingml.chart+xml"/>
  <Override PartName="/xl/theme/themeOverride22.xml" ContentType="application/vnd.openxmlformats-officedocument.themeOverride+xml"/>
  <Override PartName="/xl/charts/chart29.xml" ContentType="application/vnd.openxmlformats-officedocument.drawingml.chart+xml"/>
  <Override PartName="/xl/theme/themeOverride23.xml" ContentType="application/vnd.openxmlformats-officedocument.themeOverride+xml"/>
  <Override PartName="/xl/charts/chart30.xml" ContentType="application/vnd.openxmlformats-officedocument.drawingml.chart+xml"/>
  <Override PartName="/xl/theme/themeOverride24.xml" ContentType="application/vnd.openxmlformats-officedocument.themeOverride+xml"/>
  <Override PartName="/xl/charts/chart31.xml" ContentType="application/vnd.openxmlformats-officedocument.drawingml.chart+xml"/>
  <Override PartName="/xl/theme/themeOverride25.xml" ContentType="application/vnd.openxmlformats-officedocument.themeOverride+xml"/>
  <Override PartName="/xl/charts/chart32.xml" ContentType="application/vnd.openxmlformats-officedocument.drawingml.chart+xml"/>
  <Override PartName="/xl/theme/themeOverride26.xml" ContentType="application/vnd.openxmlformats-officedocument.themeOverride+xml"/>
  <Override PartName="/xl/charts/chart33.xml" ContentType="application/vnd.openxmlformats-officedocument.drawingml.chart+xml"/>
  <Override PartName="/xl/theme/themeOverride27.xml" ContentType="application/vnd.openxmlformats-officedocument.themeOverride+xml"/>
  <Override PartName="/xl/charts/chart34.xml" ContentType="application/vnd.openxmlformats-officedocument.drawingml.chart+xml"/>
  <Override PartName="/xl/theme/themeOverride28.xml" ContentType="application/vnd.openxmlformats-officedocument.themeOverride+xml"/>
  <Override PartName="/xl/charts/chart35.xml" ContentType="application/vnd.openxmlformats-officedocument.drawingml.chart+xml"/>
  <Override PartName="/xl/theme/themeOverride29.xml" ContentType="application/vnd.openxmlformats-officedocument.themeOverride+xml"/>
  <Override PartName="/xl/charts/chart36.xml" ContentType="application/vnd.openxmlformats-officedocument.drawingml.chart+xml"/>
  <Override PartName="/xl/theme/themeOverride30.xml" ContentType="application/vnd.openxmlformats-officedocument.themeOverrid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sofiane.moussa2\Downloads\"/>
    </mc:Choice>
  </mc:AlternateContent>
  <xr:revisionPtr revIDLastSave="0" documentId="8_{21FC36AE-22D5-4D1D-ABE3-51076141542B}" xr6:coauthVersionLast="47" xr6:coauthVersionMax="47" xr10:uidLastSave="{00000000-0000-0000-0000-000000000000}"/>
  <bookViews>
    <workbookView xWindow="-108" yWindow="-108" windowWidth="23256" windowHeight="12720" tabRatio="0" firstSheet="1" activeTab="1" xr2:uid="{00000000-000D-0000-FFFF-FFFF00000000}"/>
  </bookViews>
  <sheets>
    <sheet name="Propos introductifs" sheetId="6" r:id="rId1"/>
    <sheet name="Paramétrage" sheetId="2" r:id="rId2"/>
    <sheet name="Base de données" sheetId="3" r:id="rId3"/>
    <sheet name="Graphiques" sheetId="1" r:id="rId4"/>
    <sheet name="Analyse des risques" sheetId="7" r:id="rId5"/>
    <sheet name="Algorithme" sheetId="4" state="hidden" r:id="rId6"/>
    <sheet name="Feuil1" sheetId="5" state="hidden" r:id="rId7"/>
  </sheets>
  <externalReferences>
    <externalReference r:id="rId8"/>
  </externalReferences>
  <definedNames>
    <definedName name="_xlnm._FilterDatabase" localSheetId="2" hidden="1">'Base de données'!$B$2:$Q$1000</definedName>
    <definedName name="_xlnm._FilterDatabase" localSheetId="3" hidden="1">Graphiques!$B$59:$Q$1057</definedName>
    <definedName name="Zone1">[1]Paramétrage!$C$7</definedName>
    <definedName name="Zone1_phenix">Paramétrage!$C$7</definedName>
    <definedName name="Zone10">[1]Paramétrage!$C$16</definedName>
    <definedName name="Zone10_phenix">Paramétrage!$C$16</definedName>
    <definedName name="Zone11">[1]Paramétrage!$C$17</definedName>
    <definedName name="Zone11_phenix">Paramétrage!$C$17</definedName>
    <definedName name="Zone12">[1]Paramétrage!$C$18</definedName>
    <definedName name="Zone12_phenix">Paramétrage!$C$18</definedName>
    <definedName name="Zone13">[1]Paramétrage!$C$19</definedName>
    <definedName name="Zone13_phenix">Paramétrage!$C$19</definedName>
    <definedName name="Zone2">[1]Paramétrage!$C$8</definedName>
    <definedName name="Zone2_phenix">Paramétrage!$C$8</definedName>
    <definedName name="Zone3">[1]Paramétrage!$C$9</definedName>
    <definedName name="Zone3_phenix">Paramétrage!$C$9</definedName>
    <definedName name="Zone4">[1]Paramétrage!$C$10</definedName>
    <definedName name="Zone4_phenix">Paramétrage!$C$10</definedName>
    <definedName name="Zone5">[1]Paramétrage!$C$11</definedName>
    <definedName name="Zone5_phenix">Paramétrage!$C$11</definedName>
    <definedName name="Zone6">[1]Paramétrage!$C$12</definedName>
    <definedName name="Zone6_phenix">Paramétrage!$C$12</definedName>
    <definedName name="Zone7">[1]Paramétrage!$C$13</definedName>
    <definedName name="Zone7_phenix">Paramétrage!$C$13</definedName>
    <definedName name="Zone8">[1]Paramétrage!$C$14</definedName>
    <definedName name="Zone8_phenix">Paramétrage!$C$14</definedName>
    <definedName name="Zone9">[1]Paramétrage!$C$15</definedName>
    <definedName name="Zone9_phenix">Paramétrage!$C$15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7" l="1"/>
  <c r="E8" i="7"/>
  <c r="F8" i="7"/>
  <c r="G8" i="7"/>
  <c r="D9" i="7"/>
  <c r="E9" i="7"/>
  <c r="F9" i="7"/>
  <c r="G9" i="7"/>
  <c r="D10" i="7"/>
  <c r="E10" i="7"/>
  <c r="F10" i="7"/>
  <c r="G10" i="7"/>
  <c r="D11" i="7"/>
  <c r="E11" i="7"/>
  <c r="F11" i="7"/>
  <c r="G11" i="7"/>
  <c r="D12" i="7"/>
  <c r="E12" i="7"/>
  <c r="F12" i="7"/>
  <c r="G12" i="7"/>
  <c r="D13" i="7"/>
  <c r="E13" i="7"/>
  <c r="F13" i="7"/>
  <c r="G13" i="7"/>
  <c r="D14" i="7"/>
  <c r="E14" i="7"/>
  <c r="F14" i="7"/>
  <c r="G14" i="7"/>
  <c r="D15" i="7"/>
  <c r="E15" i="7"/>
  <c r="F15" i="7"/>
  <c r="G15" i="7"/>
  <c r="D16" i="7"/>
  <c r="E16" i="7"/>
  <c r="F16" i="7"/>
  <c r="G16" i="7"/>
  <c r="D17" i="7"/>
  <c r="E17" i="7"/>
  <c r="F17" i="7"/>
  <c r="G17" i="7"/>
  <c r="D18" i="7"/>
  <c r="E18" i="7"/>
  <c r="F18" i="7"/>
  <c r="G18" i="7"/>
  <c r="D19" i="7"/>
  <c r="E19" i="7"/>
  <c r="F19" i="7"/>
  <c r="G19" i="7"/>
  <c r="D20" i="7"/>
  <c r="E20" i="7"/>
  <c r="F20" i="7"/>
  <c r="G20" i="7"/>
  <c r="D21" i="7"/>
  <c r="E21" i="7"/>
  <c r="F21" i="7"/>
  <c r="G21" i="7"/>
  <c r="D22" i="7"/>
  <c r="E22" i="7"/>
  <c r="F22" i="7"/>
  <c r="G22" i="7"/>
  <c r="D23" i="7"/>
  <c r="E23" i="7"/>
  <c r="F23" i="7"/>
  <c r="G23" i="7"/>
  <c r="D24" i="7"/>
  <c r="E24" i="7"/>
  <c r="F24" i="7"/>
  <c r="G24" i="7"/>
  <c r="D25" i="7"/>
  <c r="E25" i="7"/>
  <c r="F25" i="7"/>
  <c r="G25" i="7"/>
  <c r="D26" i="7"/>
  <c r="E26" i="7"/>
  <c r="F26" i="7"/>
  <c r="G26" i="7"/>
  <c r="D27" i="7"/>
  <c r="E27" i="7"/>
  <c r="F27" i="7"/>
  <c r="G27" i="7"/>
  <c r="D28" i="7"/>
  <c r="E28" i="7"/>
  <c r="F28" i="7"/>
  <c r="G28" i="7"/>
  <c r="D29" i="7"/>
  <c r="E29" i="7"/>
  <c r="F29" i="7"/>
  <c r="G29" i="7"/>
  <c r="D30" i="7"/>
  <c r="E30" i="7"/>
  <c r="F30" i="7"/>
  <c r="G30" i="7"/>
  <c r="D31" i="7"/>
  <c r="E31" i="7"/>
  <c r="F31" i="7"/>
  <c r="G31" i="7"/>
  <c r="D32" i="7"/>
  <c r="E32" i="7"/>
  <c r="F32" i="7"/>
  <c r="G32" i="7"/>
  <c r="D33" i="7"/>
  <c r="E33" i="7"/>
  <c r="F33" i="7"/>
  <c r="G33" i="7"/>
  <c r="D34" i="7"/>
  <c r="E34" i="7"/>
  <c r="F34" i="7"/>
  <c r="G34" i="7"/>
  <c r="D35" i="7"/>
  <c r="E35" i="7"/>
  <c r="F35" i="7"/>
  <c r="G35" i="7"/>
  <c r="D36" i="7"/>
  <c r="E36" i="7"/>
  <c r="F36" i="7"/>
  <c r="G36" i="7"/>
  <c r="D37" i="7"/>
  <c r="E37" i="7"/>
  <c r="F37" i="7"/>
  <c r="G37" i="7"/>
  <c r="D38" i="7"/>
  <c r="E38" i="7"/>
  <c r="F38" i="7"/>
  <c r="G38" i="7"/>
  <c r="D39" i="7"/>
  <c r="E39" i="7"/>
  <c r="F39" i="7"/>
  <c r="G39" i="7"/>
  <c r="D40" i="7"/>
  <c r="E40" i="7"/>
  <c r="F40" i="7"/>
  <c r="G40" i="7"/>
  <c r="D41" i="7"/>
  <c r="E41" i="7"/>
  <c r="F41" i="7"/>
  <c r="G41" i="7"/>
  <c r="D42" i="7"/>
  <c r="E42" i="7"/>
  <c r="F42" i="7"/>
  <c r="G42" i="7"/>
  <c r="D43" i="7"/>
  <c r="E43" i="7"/>
  <c r="F43" i="7"/>
  <c r="G43" i="7"/>
  <c r="D44" i="7"/>
  <c r="E44" i="7"/>
  <c r="F44" i="7"/>
  <c r="G44" i="7"/>
  <c r="D45" i="7"/>
  <c r="E45" i="7"/>
  <c r="F45" i="7"/>
  <c r="G45" i="7"/>
  <c r="D46" i="7"/>
  <c r="E46" i="7"/>
  <c r="F46" i="7"/>
  <c r="G46" i="7"/>
  <c r="D47" i="7"/>
  <c r="E47" i="7"/>
  <c r="F47" i="7"/>
  <c r="G47" i="7"/>
  <c r="D48" i="7"/>
  <c r="E48" i="7"/>
  <c r="F48" i="7"/>
  <c r="G48" i="7"/>
  <c r="D49" i="7"/>
  <c r="E49" i="7"/>
  <c r="F49" i="7"/>
  <c r="G49" i="7"/>
  <c r="D50" i="7"/>
  <c r="E50" i="7"/>
  <c r="F50" i="7"/>
  <c r="G50" i="7"/>
  <c r="D51" i="7"/>
  <c r="E51" i="7"/>
  <c r="F51" i="7"/>
  <c r="G51" i="7"/>
  <c r="D52" i="7"/>
  <c r="E52" i="7"/>
  <c r="F52" i="7"/>
  <c r="G52" i="7"/>
  <c r="D53" i="7"/>
  <c r="E53" i="7"/>
  <c r="F53" i="7"/>
  <c r="G53" i="7"/>
  <c r="D54" i="7"/>
  <c r="E54" i="7"/>
  <c r="F54" i="7"/>
  <c r="G54" i="7"/>
  <c r="D55" i="7"/>
  <c r="E55" i="7"/>
  <c r="F55" i="7"/>
  <c r="G55" i="7"/>
  <c r="D56" i="7"/>
  <c r="E56" i="7"/>
  <c r="F56" i="7"/>
  <c r="G56" i="7"/>
  <c r="D57" i="7"/>
  <c r="E57" i="7"/>
  <c r="F57" i="7"/>
  <c r="G57" i="7"/>
  <c r="D58" i="7"/>
  <c r="E58" i="7"/>
  <c r="F58" i="7"/>
  <c r="G58" i="7"/>
  <c r="D59" i="7"/>
  <c r="E59" i="7"/>
  <c r="F59" i="7"/>
  <c r="G59" i="7"/>
  <c r="D60" i="7"/>
  <c r="E60" i="7"/>
  <c r="F60" i="7"/>
  <c r="G60" i="7"/>
  <c r="D61" i="7"/>
  <c r="E61" i="7"/>
  <c r="F61" i="7"/>
  <c r="G61" i="7"/>
  <c r="D62" i="7"/>
  <c r="E62" i="7"/>
  <c r="F62" i="7"/>
  <c r="G62" i="7"/>
  <c r="D63" i="7"/>
  <c r="E63" i="7"/>
  <c r="F63" i="7"/>
  <c r="G63" i="7"/>
  <c r="D64" i="7"/>
  <c r="E64" i="7"/>
  <c r="F64" i="7"/>
  <c r="G64" i="7"/>
  <c r="D65" i="7"/>
  <c r="E65" i="7"/>
  <c r="F65" i="7"/>
  <c r="G65" i="7"/>
  <c r="D66" i="7"/>
  <c r="E66" i="7"/>
  <c r="F66" i="7"/>
  <c r="G66" i="7"/>
  <c r="D67" i="7"/>
  <c r="E67" i="7"/>
  <c r="F67" i="7"/>
  <c r="G67" i="7"/>
  <c r="D68" i="7"/>
  <c r="E68" i="7"/>
  <c r="F68" i="7"/>
  <c r="G68" i="7"/>
  <c r="D69" i="7"/>
  <c r="E69" i="7"/>
  <c r="F69" i="7"/>
  <c r="G69" i="7"/>
  <c r="D70" i="7"/>
  <c r="E70" i="7"/>
  <c r="F70" i="7"/>
  <c r="G70" i="7"/>
  <c r="D71" i="7"/>
  <c r="E71" i="7"/>
  <c r="F71" i="7"/>
  <c r="G71" i="7"/>
  <c r="D72" i="7"/>
  <c r="E72" i="7"/>
  <c r="F72" i="7"/>
  <c r="G72" i="7"/>
  <c r="D73" i="7"/>
  <c r="E73" i="7"/>
  <c r="F73" i="7"/>
  <c r="G73" i="7"/>
  <c r="D74" i="7"/>
  <c r="E74" i="7"/>
  <c r="F74" i="7"/>
  <c r="G74" i="7"/>
  <c r="D75" i="7"/>
  <c r="E75" i="7"/>
  <c r="F75" i="7"/>
  <c r="G75" i="7"/>
  <c r="D76" i="7"/>
  <c r="E76" i="7"/>
  <c r="F76" i="7"/>
  <c r="G76" i="7"/>
  <c r="D77" i="7"/>
  <c r="E77" i="7"/>
  <c r="F77" i="7"/>
  <c r="G77" i="7"/>
  <c r="D78" i="7"/>
  <c r="E78" i="7"/>
  <c r="F78" i="7"/>
  <c r="G78" i="7"/>
  <c r="D79" i="7"/>
  <c r="E79" i="7"/>
  <c r="F79" i="7"/>
  <c r="G79" i="7"/>
  <c r="D80" i="7"/>
  <c r="E80" i="7"/>
  <c r="F80" i="7"/>
  <c r="G80" i="7"/>
  <c r="D81" i="7"/>
  <c r="E81" i="7"/>
  <c r="F81" i="7"/>
  <c r="G81" i="7"/>
  <c r="D82" i="7"/>
  <c r="E82" i="7"/>
  <c r="F82" i="7"/>
  <c r="G82" i="7"/>
  <c r="D83" i="7"/>
  <c r="E83" i="7"/>
  <c r="F83" i="7"/>
  <c r="G83" i="7"/>
  <c r="D84" i="7"/>
  <c r="E84" i="7"/>
  <c r="F84" i="7"/>
  <c r="G84" i="7"/>
  <c r="D85" i="7"/>
  <c r="E85" i="7"/>
  <c r="F85" i="7"/>
  <c r="G85" i="7"/>
  <c r="D86" i="7"/>
  <c r="E86" i="7"/>
  <c r="F86" i="7"/>
  <c r="G86" i="7"/>
  <c r="D87" i="7"/>
  <c r="E87" i="7"/>
  <c r="F87" i="7"/>
  <c r="G87" i="7"/>
  <c r="D88" i="7"/>
  <c r="E88" i="7"/>
  <c r="F88" i="7"/>
  <c r="G88" i="7"/>
  <c r="D89" i="7"/>
  <c r="E89" i="7"/>
  <c r="F89" i="7"/>
  <c r="G89" i="7"/>
  <c r="D90" i="7"/>
  <c r="E90" i="7"/>
  <c r="F90" i="7"/>
  <c r="G90" i="7"/>
  <c r="D91" i="7"/>
  <c r="E91" i="7"/>
  <c r="F91" i="7"/>
  <c r="G91" i="7"/>
  <c r="D92" i="7"/>
  <c r="E92" i="7"/>
  <c r="F92" i="7"/>
  <c r="G92" i="7"/>
  <c r="D93" i="7"/>
  <c r="E93" i="7"/>
  <c r="F93" i="7"/>
  <c r="G93" i="7"/>
  <c r="D94" i="7"/>
  <c r="E94" i="7"/>
  <c r="F94" i="7"/>
  <c r="G94" i="7"/>
  <c r="D95" i="7"/>
  <c r="E95" i="7"/>
  <c r="F95" i="7"/>
  <c r="G95" i="7"/>
  <c r="D96" i="7"/>
  <c r="E96" i="7"/>
  <c r="F96" i="7"/>
  <c r="G96" i="7"/>
  <c r="D97" i="7"/>
  <c r="E97" i="7"/>
  <c r="F97" i="7"/>
  <c r="G97" i="7"/>
  <c r="D98" i="7"/>
  <c r="E98" i="7"/>
  <c r="F98" i="7"/>
  <c r="G98" i="7"/>
  <c r="D99" i="7"/>
  <c r="E99" i="7"/>
  <c r="F99" i="7"/>
  <c r="G99" i="7"/>
  <c r="D100" i="7"/>
  <c r="E100" i="7"/>
  <c r="F100" i="7"/>
  <c r="G100" i="7"/>
  <c r="D101" i="7"/>
  <c r="E101" i="7"/>
  <c r="F101" i="7"/>
  <c r="G101" i="7"/>
  <c r="D102" i="7"/>
  <c r="E102" i="7"/>
  <c r="F102" i="7"/>
  <c r="G102" i="7"/>
  <c r="D103" i="7"/>
  <c r="E103" i="7"/>
  <c r="F103" i="7"/>
  <c r="G103" i="7"/>
  <c r="D104" i="7"/>
  <c r="E104" i="7"/>
  <c r="F104" i="7"/>
  <c r="G104" i="7"/>
  <c r="D105" i="7"/>
  <c r="E105" i="7"/>
  <c r="F105" i="7"/>
  <c r="G105" i="7"/>
  <c r="D106" i="7"/>
  <c r="E106" i="7"/>
  <c r="F106" i="7"/>
  <c r="G106" i="7"/>
  <c r="D107" i="7"/>
  <c r="E107" i="7"/>
  <c r="F107" i="7"/>
  <c r="G107" i="7"/>
  <c r="D108" i="7"/>
  <c r="E108" i="7"/>
  <c r="F108" i="7"/>
  <c r="G108" i="7"/>
  <c r="D109" i="7"/>
  <c r="E109" i="7"/>
  <c r="F109" i="7"/>
  <c r="G109" i="7"/>
  <c r="D110" i="7"/>
  <c r="E110" i="7"/>
  <c r="F110" i="7"/>
  <c r="G110" i="7"/>
  <c r="D111" i="7"/>
  <c r="E111" i="7"/>
  <c r="F111" i="7"/>
  <c r="G111" i="7"/>
  <c r="D112" i="7"/>
  <c r="E112" i="7"/>
  <c r="F112" i="7"/>
  <c r="G112" i="7"/>
  <c r="D113" i="7"/>
  <c r="E113" i="7"/>
  <c r="F113" i="7"/>
  <c r="G113" i="7"/>
  <c r="D114" i="7"/>
  <c r="E114" i="7"/>
  <c r="F114" i="7"/>
  <c r="G114" i="7"/>
  <c r="D115" i="7"/>
  <c r="E115" i="7"/>
  <c r="F115" i="7"/>
  <c r="G115" i="7"/>
  <c r="D116" i="7"/>
  <c r="E116" i="7"/>
  <c r="F116" i="7"/>
  <c r="G116" i="7"/>
  <c r="D117" i="7"/>
  <c r="E117" i="7"/>
  <c r="F117" i="7"/>
  <c r="G117" i="7"/>
  <c r="D118" i="7"/>
  <c r="E118" i="7"/>
  <c r="F118" i="7"/>
  <c r="G118" i="7"/>
  <c r="D119" i="7"/>
  <c r="E119" i="7"/>
  <c r="F119" i="7"/>
  <c r="G119" i="7"/>
  <c r="D120" i="7"/>
  <c r="E120" i="7"/>
  <c r="F120" i="7"/>
  <c r="G120" i="7"/>
  <c r="D121" i="7"/>
  <c r="E121" i="7"/>
  <c r="F121" i="7"/>
  <c r="G121" i="7"/>
  <c r="D122" i="7"/>
  <c r="E122" i="7"/>
  <c r="F122" i="7"/>
  <c r="G122" i="7"/>
  <c r="D123" i="7"/>
  <c r="E123" i="7"/>
  <c r="F123" i="7"/>
  <c r="G123" i="7"/>
  <c r="D124" i="7"/>
  <c r="E124" i="7"/>
  <c r="F124" i="7"/>
  <c r="G124" i="7"/>
  <c r="D125" i="7"/>
  <c r="E125" i="7"/>
  <c r="F125" i="7"/>
  <c r="G125" i="7"/>
  <c r="D126" i="7"/>
  <c r="E126" i="7"/>
  <c r="F126" i="7"/>
  <c r="G126" i="7"/>
  <c r="D127" i="7"/>
  <c r="E127" i="7"/>
  <c r="F127" i="7"/>
  <c r="G127" i="7"/>
  <c r="D128" i="7"/>
  <c r="E128" i="7"/>
  <c r="F128" i="7"/>
  <c r="G128" i="7"/>
  <c r="D129" i="7"/>
  <c r="E129" i="7"/>
  <c r="F129" i="7"/>
  <c r="G129" i="7"/>
  <c r="D130" i="7"/>
  <c r="E130" i="7"/>
  <c r="F130" i="7"/>
  <c r="G130" i="7"/>
  <c r="D131" i="7"/>
  <c r="E131" i="7"/>
  <c r="F131" i="7"/>
  <c r="G131" i="7"/>
  <c r="D132" i="7"/>
  <c r="E132" i="7"/>
  <c r="F132" i="7"/>
  <c r="G132" i="7"/>
  <c r="D133" i="7"/>
  <c r="E133" i="7"/>
  <c r="F133" i="7"/>
  <c r="G133" i="7"/>
  <c r="D134" i="7"/>
  <c r="E134" i="7"/>
  <c r="F134" i="7"/>
  <c r="G134" i="7"/>
  <c r="D135" i="7"/>
  <c r="E135" i="7"/>
  <c r="F135" i="7"/>
  <c r="G135" i="7"/>
  <c r="D136" i="7"/>
  <c r="E136" i="7"/>
  <c r="F136" i="7"/>
  <c r="G136" i="7"/>
  <c r="D137" i="7"/>
  <c r="E137" i="7"/>
  <c r="F137" i="7"/>
  <c r="G137" i="7"/>
  <c r="D138" i="7"/>
  <c r="E138" i="7"/>
  <c r="F138" i="7"/>
  <c r="G138" i="7"/>
  <c r="D139" i="7"/>
  <c r="E139" i="7"/>
  <c r="F139" i="7"/>
  <c r="G139" i="7"/>
  <c r="D140" i="7"/>
  <c r="E140" i="7"/>
  <c r="F140" i="7"/>
  <c r="G140" i="7"/>
  <c r="D141" i="7"/>
  <c r="E141" i="7"/>
  <c r="F141" i="7"/>
  <c r="G141" i="7"/>
  <c r="D142" i="7"/>
  <c r="E142" i="7"/>
  <c r="F142" i="7"/>
  <c r="G142" i="7"/>
  <c r="D143" i="7"/>
  <c r="E143" i="7"/>
  <c r="F143" i="7"/>
  <c r="G143" i="7"/>
  <c r="D144" i="7"/>
  <c r="E144" i="7"/>
  <c r="F144" i="7"/>
  <c r="G144" i="7"/>
  <c r="D145" i="7"/>
  <c r="E145" i="7"/>
  <c r="F145" i="7"/>
  <c r="G145" i="7"/>
  <c r="D146" i="7"/>
  <c r="E146" i="7"/>
  <c r="F146" i="7"/>
  <c r="G146" i="7"/>
  <c r="D147" i="7"/>
  <c r="E147" i="7"/>
  <c r="F147" i="7"/>
  <c r="G147" i="7"/>
  <c r="D148" i="7"/>
  <c r="E148" i="7"/>
  <c r="F148" i="7"/>
  <c r="G148" i="7"/>
  <c r="D149" i="7"/>
  <c r="E149" i="7"/>
  <c r="F149" i="7"/>
  <c r="G149" i="7"/>
  <c r="D150" i="7"/>
  <c r="E150" i="7"/>
  <c r="F150" i="7"/>
  <c r="G150" i="7"/>
  <c r="D151" i="7"/>
  <c r="E151" i="7"/>
  <c r="F151" i="7"/>
  <c r="G151" i="7"/>
  <c r="D152" i="7"/>
  <c r="E152" i="7"/>
  <c r="F152" i="7"/>
  <c r="G152" i="7"/>
  <c r="D153" i="7"/>
  <c r="E153" i="7"/>
  <c r="F153" i="7"/>
  <c r="G153" i="7"/>
  <c r="D154" i="7"/>
  <c r="E154" i="7"/>
  <c r="F154" i="7"/>
  <c r="G154" i="7"/>
  <c r="D155" i="7"/>
  <c r="E155" i="7"/>
  <c r="F155" i="7"/>
  <c r="G155" i="7"/>
  <c r="D156" i="7"/>
  <c r="E156" i="7"/>
  <c r="F156" i="7"/>
  <c r="G156" i="7"/>
  <c r="D157" i="7"/>
  <c r="E157" i="7"/>
  <c r="F157" i="7"/>
  <c r="G157" i="7"/>
  <c r="D158" i="7"/>
  <c r="E158" i="7"/>
  <c r="F158" i="7"/>
  <c r="G158" i="7"/>
  <c r="D159" i="7"/>
  <c r="E159" i="7"/>
  <c r="F159" i="7"/>
  <c r="G159" i="7"/>
  <c r="D160" i="7"/>
  <c r="E160" i="7"/>
  <c r="F160" i="7"/>
  <c r="G160" i="7"/>
  <c r="D161" i="7"/>
  <c r="E161" i="7"/>
  <c r="F161" i="7"/>
  <c r="G161" i="7"/>
  <c r="D162" i="7"/>
  <c r="E162" i="7"/>
  <c r="F162" i="7"/>
  <c r="G162" i="7"/>
  <c r="D163" i="7"/>
  <c r="E163" i="7"/>
  <c r="F163" i="7"/>
  <c r="G163" i="7"/>
  <c r="D164" i="7"/>
  <c r="E164" i="7"/>
  <c r="F164" i="7"/>
  <c r="G164" i="7"/>
  <c r="D165" i="7"/>
  <c r="E165" i="7"/>
  <c r="F165" i="7"/>
  <c r="G165" i="7"/>
  <c r="D166" i="7"/>
  <c r="E166" i="7"/>
  <c r="F166" i="7"/>
  <c r="G166" i="7"/>
  <c r="D167" i="7"/>
  <c r="E167" i="7"/>
  <c r="F167" i="7"/>
  <c r="G167" i="7"/>
  <c r="D168" i="7"/>
  <c r="E168" i="7"/>
  <c r="F168" i="7"/>
  <c r="G168" i="7"/>
  <c r="D169" i="7"/>
  <c r="E169" i="7"/>
  <c r="F169" i="7"/>
  <c r="G169" i="7"/>
  <c r="D170" i="7"/>
  <c r="E170" i="7"/>
  <c r="F170" i="7"/>
  <c r="G170" i="7"/>
  <c r="D171" i="7"/>
  <c r="E171" i="7"/>
  <c r="F171" i="7"/>
  <c r="G171" i="7"/>
  <c r="D172" i="7"/>
  <c r="E172" i="7"/>
  <c r="F172" i="7"/>
  <c r="G172" i="7"/>
  <c r="D173" i="7"/>
  <c r="E173" i="7"/>
  <c r="F173" i="7"/>
  <c r="G173" i="7"/>
  <c r="D174" i="7"/>
  <c r="E174" i="7"/>
  <c r="F174" i="7"/>
  <c r="G174" i="7"/>
  <c r="D175" i="7"/>
  <c r="E175" i="7"/>
  <c r="F175" i="7"/>
  <c r="G175" i="7"/>
  <c r="D176" i="7"/>
  <c r="E176" i="7"/>
  <c r="F176" i="7"/>
  <c r="G176" i="7"/>
  <c r="D177" i="7"/>
  <c r="E177" i="7"/>
  <c r="F177" i="7"/>
  <c r="G177" i="7"/>
  <c r="D178" i="7"/>
  <c r="E178" i="7"/>
  <c r="F178" i="7"/>
  <c r="G178" i="7"/>
  <c r="D179" i="7"/>
  <c r="E179" i="7"/>
  <c r="F179" i="7"/>
  <c r="G179" i="7"/>
  <c r="D180" i="7"/>
  <c r="E180" i="7"/>
  <c r="F180" i="7"/>
  <c r="G180" i="7"/>
  <c r="D181" i="7"/>
  <c r="E181" i="7"/>
  <c r="F181" i="7"/>
  <c r="G181" i="7"/>
  <c r="D182" i="7"/>
  <c r="E182" i="7"/>
  <c r="F182" i="7"/>
  <c r="G182" i="7"/>
  <c r="D183" i="7"/>
  <c r="E183" i="7"/>
  <c r="F183" i="7"/>
  <c r="G183" i="7"/>
  <c r="D184" i="7"/>
  <c r="E184" i="7"/>
  <c r="F184" i="7"/>
  <c r="G184" i="7"/>
  <c r="D185" i="7"/>
  <c r="E185" i="7"/>
  <c r="F185" i="7"/>
  <c r="G185" i="7"/>
  <c r="D186" i="7"/>
  <c r="E186" i="7"/>
  <c r="F186" i="7"/>
  <c r="G186" i="7"/>
  <c r="D187" i="7"/>
  <c r="E187" i="7"/>
  <c r="F187" i="7"/>
  <c r="G187" i="7"/>
  <c r="D188" i="7"/>
  <c r="E188" i="7"/>
  <c r="F188" i="7"/>
  <c r="G188" i="7"/>
  <c r="D189" i="7"/>
  <c r="E189" i="7"/>
  <c r="F189" i="7"/>
  <c r="G189" i="7"/>
  <c r="D190" i="7"/>
  <c r="E190" i="7"/>
  <c r="F190" i="7"/>
  <c r="G190" i="7"/>
  <c r="D191" i="7"/>
  <c r="E191" i="7"/>
  <c r="F191" i="7"/>
  <c r="G191" i="7"/>
  <c r="D192" i="7"/>
  <c r="E192" i="7"/>
  <c r="F192" i="7"/>
  <c r="G192" i="7"/>
  <c r="D193" i="7"/>
  <c r="E193" i="7"/>
  <c r="F193" i="7"/>
  <c r="G193" i="7"/>
  <c r="D194" i="7"/>
  <c r="E194" i="7"/>
  <c r="F194" i="7"/>
  <c r="G194" i="7"/>
  <c r="D195" i="7"/>
  <c r="E195" i="7"/>
  <c r="F195" i="7"/>
  <c r="G195" i="7"/>
  <c r="D196" i="7"/>
  <c r="E196" i="7"/>
  <c r="F196" i="7"/>
  <c r="G196" i="7"/>
  <c r="D197" i="7"/>
  <c r="E197" i="7"/>
  <c r="F197" i="7"/>
  <c r="G197" i="7"/>
  <c r="D198" i="7"/>
  <c r="E198" i="7"/>
  <c r="F198" i="7"/>
  <c r="G198" i="7"/>
  <c r="D199" i="7"/>
  <c r="E199" i="7"/>
  <c r="F199" i="7"/>
  <c r="G199" i="7"/>
  <c r="D200" i="7"/>
  <c r="E200" i="7"/>
  <c r="F200" i="7"/>
  <c r="G200" i="7"/>
  <c r="D201" i="7"/>
  <c r="E201" i="7"/>
  <c r="F201" i="7"/>
  <c r="G201" i="7"/>
  <c r="D202" i="7"/>
  <c r="E202" i="7"/>
  <c r="F202" i="7"/>
  <c r="G202" i="7"/>
  <c r="D203" i="7"/>
  <c r="E203" i="7"/>
  <c r="F203" i="7"/>
  <c r="G203" i="7"/>
  <c r="D204" i="7"/>
  <c r="E204" i="7"/>
  <c r="F204" i="7"/>
  <c r="G204" i="7"/>
  <c r="D205" i="7"/>
  <c r="E205" i="7"/>
  <c r="F205" i="7"/>
  <c r="G205" i="7"/>
  <c r="D206" i="7"/>
  <c r="E206" i="7"/>
  <c r="F206" i="7"/>
  <c r="G206" i="7"/>
  <c r="D207" i="7"/>
  <c r="E207" i="7"/>
  <c r="F207" i="7"/>
  <c r="G207" i="7"/>
  <c r="D208" i="7"/>
  <c r="E208" i="7"/>
  <c r="F208" i="7"/>
  <c r="G208" i="7"/>
  <c r="D209" i="7"/>
  <c r="E209" i="7"/>
  <c r="F209" i="7"/>
  <c r="G209" i="7"/>
  <c r="D210" i="7"/>
  <c r="E210" i="7"/>
  <c r="F210" i="7"/>
  <c r="G210" i="7"/>
  <c r="D211" i="7"/>
  <c r="E211" i="7"/>
  <c r="F211" i="7"/>
  <c r="G211" i="7"/>
  <c r="D212" i="7"/>
  <c r="E212" i="7"/>
  <c r="F212" i="7"/>
  <c r="G212" i="7"/>
  <c r="D213" i="7"/>
  <c r="E213" i="7"/>
  <c r="F213" i="7"/>
  <c r="G213" i="7"/>
  <c r="D214" i="7"/>
  <c r="E214" i="7"/>
  <c r="F214" i="7"/>
  <c r="G214" i="7"/>
  <c r="D215" i="7"/>
  <c r="E215" i="7"/>
  <c r="F215" i="7"/>
  <c r="G215" i="7"/>
  <c r="D216" i="7"/>
  <c r="E216" i="7"/>
  <c r="F216" i="7"/>
  <c r="G216" i="7"/>
  <c r="D217" i="7"/>
  <c r="E217" i="7"/>
  <c r="F217" i="7"/>
  <c r="G217" i="7"/>
  <c r="D218" i="7"/>
  <c r="E218" i="7"/>
  <c r="F218" i="7"/>
  <c r="G218" i="7"/>
  <c r="D219" i="7"/>
  <c r="E219" i="7"/>
  <c r="F219" i="7"/>
  <c r="G219" i="7"/>
  <c r="D220" i="7"/>
  <c r="E220" i="7"/>
  <c r="F220" i="7"/>
  <c r="G220" i="7"/>
  <c r="D221" i="7"/>
  <c r="E221" i="7"/>
  <c r="F221" i="7"/>
  <c r="G221" i="7"/>
  <c r="D222" i="7"/>
  <c r="E222" i="7"/>
  <c r="F222" i="7"/>
  <c r="G222" i="7"/>
  <c r="D223" i="7"/>
  <c r="E223" i="7"/>
  <c r="F223" i="7"/>
  <c r="G223" i="7"/>
  <c r="D224" i="7"/>
  <c r="E224" i="7"/>
  <c r="F224" i="7"/>
  <c r="G224" i="7"/>
  <c r="D225" i="7"/>
  <c r="E225" i="7"/>
  <c r="F225" i="7"/>
  <c r="G225" i="7"/>
  <c r="D226" i="7"/>
  <c r="E226" i="7"/>
  <c r="F226" i="7"/>
  <c r="G226" i="7"/>
  <c r="D227" i="7"/>
  <c r="E227" i="7"/>
  <c r="F227" i="7"/>
  <c r="G227" i="7"/>
  <c r="D228" i="7"/>
  <c r="E228" i="7"/>
  <c r="F228" i="7"/>
  <c r="G228" i="7"/>
  <c r="D229" i="7"/>
  <c r="E229" i="7"/>
  <c r="F229" i="7"/>
  <c r="G229" i="7"/>
  <c r="D230" i="7"/>
  <c r="E230" i="7"/>
  <c r="F230" i="7"/>
  <c r="G230" i="7"/>
  <c r="D231" i="7"/>
  <c r="E231" i="7"/>
  <c r="F231" i="7"/>
  <c r="G231" i="7"/>
  <c r="D232" i="7"/>
  <c r="E232" i="7"/>
  <c r="F232" i="7"/>
  <c r="G232" i="7"/>
  <c r="D233" i="7"/>
  <c r="E233" i="7"/>
  <c r="F233" i="7"/>
  <c r="G233" i="7"/>
  <c r="D234" i="7"/>
  <c r="E234" i="7"/>
  <c r="F234" i="7"/>
  <c r="G234" i="7"/>
  <c r="D235" i="7"/>
  <c r="E235" i="7"/>
  <c r="F235" i="7"/>
  <c r="G235" i="7"/>
  <c r="D236" i="7"/>
  <c r="E236" i="7"/>
  <c r="F236" i="7"/>
  <c r="G236" i="7"/>
  <c r="D237" i="7"/>
  <c r="E237" i="7"/>
  <c r="F237" i="7"/>
  <c r="G237" i="7"/>
  <c r="D238" i="7"/>
  <c r="E238" i="7"/>
  <c r="F238" i="7"/>
  <c r="G238" i="7"/>
  <c r="D239" i="7"/>
  <c r="E239" i="7"/>
  <c r="F239" i="7"/>
  <c r="G239" i="7"/>
  <c r="D240" i="7"/>
  <c r="E240" i="7"/>
  <c r="F240" i="7"/>
  <c r="G240" i="7"/>
  <c r="D241" i="7"/>
  <c r="E241" i="7"/>
  <c r="F241" i="7"/>
  <c r="G241" i="7"/>
  <c r="D242" i="7"/>
  <c r="E242" i="7"/>
  <c r="F242" i="7"/>
  <c r="G242" i="7"/>
  <c r="D243" i="7"/>
  <c r="E243" i="7"/>
  <c r="F243" i="7"/>
  <c r="G243" i="7"/>
  <c r="D244" i="7"/>
  <c r="E244" i="7"/>
  <c r="F244" i="7"/>
  <c r="G244" i="7"/>
  <c r="D245" i="7"/>
  <c r="E245" i="7"/>
  <c r="F245" i="7"/>
  <c r="G245" i="7"/>
  <c r="D246" i="7"/>
  <c r="E246" i="7"/>
  <c r="F246" i="7"/>
  <c r="G246" i="7"/>
  <c r="D247" i="7"/>
  <c r="E247" i="7"/>
  <c r="F247" i="7"/>
  <c r="G247" i="7"/>
  <c r="D248" i="7"/>
  <c r="E248" i="7"/>
  <c r="F248" i="7"/>
  <c r="G248" i="7"/>
  <c r="D249" i="7"/>
  <c r="E249" i="7"/>
  <c r="F249" i="7"/>
  <c r="G249" i="7"/>
  <c r="D250" i="7"/>
  <c r="E250" i="7"/>
  <c r="F250" i="7"/>
  <c r="G250" i="7"/>
  <c r="D251" i="7"/>
  <c r="E251" i="7"/>
  <c r="F251" i="7"/>
  <c r="G251" i="7"/>
  <c r="D252" i="7"/>
  <c r="E252" i="7"/>
  <c r="F252" i="7"/>
  <c r="G252" i="7"/>
  <c r="D253" i="7"/>
  <c r="E253" i="7"/>
  <c r="F253" i="7"/>
  <c r="G253" i="7"/>
  <c r="D254" i="7"/>
  <c r="E254" i="7"/>
  <c r="F254" i="7"/>
  <c r="G254" i="7"/>
  <c r="D255" i="7"/>
  <c r="E255" i="7"/>
  <c r="F255" i="7"/>
  <c r="G255" i="7"/>
  <c r="D256" i="7"/>
  <c r="E256" i="7"/>
  <c r="F256" i="7"/>
  <c r="G256" i="7"/>
  <c r="D257" i="7"/>
  <c r="E257" i="7"/>
  <c r="F257" i="7"/>
  <c r="G257" i="7"/>
  <c r="D258" i="7"/>
  <c r="E258" i="7"/>
  <c r="F258" i="7"/>
  <c r="G258" i="7"/>
  <c r="D259" i="7"/>
  <c r="E259" i="7"/>
  <c r="F259" i="7"/>
  <c r="G259" i="7"/>
  <c r="D260" i="7"/>
  <c r="E260" i="7"/>
  <c r="F260" i="7"/>
  <c r="G260" i="7"/>
  <c r="D261" i="7"/>
  <c r="E261" i="7"/>
  <c r="F261" i="7"/>
  <c r="G261" i="7"/>
  <c r="D262" i="7"/>
  <c r="E262" i="7"/>
  <c r="F262" i="7"/>
  <c r="G262" i="7"/>
  <c r="D263" i="7"/>
  <c r="E263" i="7"/>
  <c r="F263" i="7"/>
  <c r="G263" i="7"/>
  <c r="D264" i="7"/>
  <c r="E264" i="7"/>
  <c r="F264" i="7"/>
  <c r="G264" i="7"/>
  <c r="D265" i="7"/>
  <c r="E265" i="7"/>
  <c r="F265" i="7"/>
  <c r="G265" i="7"/>
  <c r="D266" i="7"/>
  <c r="E266" i="7"/>
  <c r="F266" i="7"/>
  <c r="G266" i="7"/>
  <c r="D267" i="7"/>
  <c r="E267" i="7"/>
  <c r="F267" i="7"/>
  <c r="G267" i="7"/>
  <c r="D268" i="7"/>
  <c r="E268" i="7"/>
  <c r="F268" i="7"/>
  <c r="G268" i="7"/>
  <c r="D269" i="7"/>
  <c r="E269" i="7"/>
  <c r="F269" i="7"/>
  <c r="G269" i="7"/>
  <c r="D270" i="7"/>
  <c r="E270" i="7"/>
  <c r="F270" i="7"/>
  <c r="G270" i="7"/>
  <c r="D271" i="7"/>
  <c r="E271" i="7"/>
  <c r="F271" i="7"/>
  <c r="G271" i="7"/>
  <c r="D272" i="7"/>
  <c r="E272" i="7"/>
  <c r="F272" i="7"/>
  <c r="G272" i="7"/>
  <c r="D273" i="7"/>
  <c r="E273" i="7"/>
  <c r="F273" i="7"/>
  <c r="G273" i="7"/>
  <c r="D274" i="7"/>
  <c r="E274" i="7"/>
  <c r="F274" i="7"/>
  <c r="G274" i="7"/>
  <c r="D275" i="7"/>
  <c r="E275" i="7"/>
  <c r="F275" i="7"/>
  <c r="G275" i="7"/>
  <c r="D276" i="7"/>
  <c r="E276" i="7"/>
  <c r="F276" i="7"/>
  <c r="G276" i="7"/>
  <c r="D277" i="7"/>
  <c r="E277" i="7"/>
  <c r="F277" i="7"/>
  <c r="G277" i="7"/>
  <c r="D278" i="7"/>
  <c r="E278" i="7"/>
  <c r="F278" i="7"/>
  <c r="G278" i="7"/>
  <c r="D279" i="7"/>
  <c r="E279" i="7"/>
  <c r="F279" i="7"/>
  <c r="G279" i="7"/>
  <c r="D280" i="7"/>
  <c r="E280" i="7"/>
  <c r="F280" i="7"/>
  <c r="G280" i="7"/>
  <c r="D281" i="7"/>
  <c r="E281" i="7"/>
  <c r="F281" i="7"/>
  <c r="G281" i="7"/>
  <c r="D282" i="7"/>
  <c r="E282" i="7"/>
  <c r="F282" i="7"/>
  <c r="G282" i="7"/>
  <c r="D283" i="7"/>
  <c r="E283" i="7"/>
  <c r="F283" i="7"/>
  <c r="G283" i="7"/>
  <c r="D284" i="7"/>
  <c r="E284" i="7"/>
  <c r="F284" i="7"/>
  <c r="G284" i="7"/>
  <c r="D285" i="7"/>
  <c r="E285" i="7"/>
  <c r="F285" i="7"/>
  <c r="G285" i="7"/>
  <c r="D286" i="7"/>
  <c r="E286" i="7"/>
  <c r="F286" i="7"/>
  <c r="G286" i="7"/>
  <c r="D287" i="7"/>
  <c r="E287" i="7"/>
  <c r="F287" i="7"/>
  <c r="G287" i="7"/>
  <c r="D288" i="7"/>
  <c r="E288" i="7"/>
  <c r="F288" i="7"/>
  <c r="G288" i="7"/>
  <c r="D289" i="7"/>
  <c r="E289" i="7"/>
  <c r="F289" i="7"/>
  <c r="G289" i="7"/>
  <c r="D290" i="7"/>
  <c r="E290" i="7"/>
  <c r="F290" i="7"/>
  <c r="G290" i="7"/>
  <c r="D291" i="7"/>
  <c r="E291" i="7"/>
  <c r="F291" i="7"/>
  <c r="G291" i="7"/>
  <c r="D292" i="7"/>
  <c r="E292" i="7"/>
  <c r="F292" i="7"/>
  <c r="G292" i="7"/>
  <c r="D293" i="7"/>
  <c r="E293" i="7"/>
  <c r="F293" i="7"/>
  <c r="G293" i="7"/>
  <c r="D294" i="7"/>
  <c r="E294" i="7"/>
  <c r="F294" i="7"/>
  <c r="G294" i="7"/>
  <c r="D295" i="7"/>
  <c r="E295" i="7"/>
  <c r="F295" i="7"/>
  <c r="G295" i="7"/>
  <c r="D296" i="7"/>
  <c r="E296" i="7"/>
  <c r="F296" i="7"/>
  <c r="G296" i="7"/>
  <c r="D297" i="7"/>
  <c r="E297" i="7"/>
  <c r="F297" i="7"/>
  <c r="G297" i="7"/>
  <c r="D298" i="7"/>
  <c r="E298" i="7"/>
  <c r="F298" i="7"/>
  <c r="G298" i="7"/>
  <c r="D299" i="7"/>
  <c r="E299" i="7"/>
  <c r="F299" i="7"/>
  <c r="G299" i="7"/>
  <c r="D300" i="7"/>
  <c r="E300" i="7"/>
  <c r="F300" i="7"/>
  <c r="G300" i="7"/>
  <c r="D301" i="7"/>
  <c r="E301" i="7"/>
  <c r="F301" i="7"/>
  <c r="G301" i="7"/>
  <c r="D302" i="7"/>
  <c r="E302" i="7"/>
  <c r="F302" i="7"/>
  <c r="G302" i="7"/>
  <c r="D303" i="7"/>
  <c r="E303" i="7"/>
  <c r="F303" i="7"/>
  <c r="G303" i="7"/>
  <c r="D304" i="7"/>
  <c r="E304" i="7"/>
  <c r="F304" i="7"/>
  <c r="G304" i="7"/>
  <c r="D305" i="7"/>
  <c r="E305" i="7"/>
  <c r="F305" i="7"/>
  <c r="G305" i="7"/>
  <c r="D306" i="7"/>
  <c r="E306" i="7"/>
  <c r="F306" i="7"/>
  <c r="G306" i="7"/>
  <c r="D307" i="7"/>
  <c r="E307" i="7"/>
  <c r="F307" i="7"/>
  <c r="G307" i="7"/>
  <c r="D308" i="7"/>
  <c r="E308" i="7"/>
  <c r="F308" i="7"/>
  <c r="G308" i="7"/>
  <c r="D309" i="7"/>
  <c r="E309" i="7"/>
  <c r="F309" i="7"/>
  <c r="G309" i="7"/>
  <c r="D310" i="7"/>
  <c r="E310" i="7"/>
  <c r="F310" i="7"/>
  <c r="G310" i="7"/>
  <c r="D311" i="7"/>
  <c r="E311" i="7"/>
  <c r="F311" i="7"/>
  <c r="G311" i="7"/>
  <c r="D312" i="7"/>
  <c r="E312" i="7"/>
  <c r="F312" i="7"/>
  <c r="G312" i="7"/>
  <c r="D313" i="7"/>
  <c r="E313" i="7"/>
  <c r="F313" i="7"/>
  <c r="G313" i="7"/>
  <c r="D314" i="7"/>
  <c r="E314" i="7"/>
  <c r="F314" i="7"/>
  <c r="G314" i="7"/>
  <c r="D315" i="7"/>
  <c r="E315" i="7"/>
  <c r="F315" i="7"/>
  <c r="G315" i="7"/>
  <c r="D316" i="7"/>
  <c r="E316" i="7"/>
  <c r="F316" i="7"/>
  <c r="G316" i="7"/>
  <c r="D317" i="7"/>
  <c r="E317" i="7"/>
  <c r="F317" i="7"/>
  <c r="G317" i="7"/>
  <c r="D318" i="7"/>
  <c r="E318" i="7"/>
  <c r="F318" i="7"/>
  <c r="G318" i="7"/>
  <c r="D319" i="7"/>
  <c r="E319" i="7"/>
  <c r="F319" i="7"/>
  <c r="G319" i="7"/>
  <c r="D320" i="7"/>
  <c r="E320" i="7"/>
  <c r="F320" i="7"/>
  <c r="G320" i="7"/>
  <c r="D321" i="7"/>
  <c r="E321" i="7"/>
  <c r="F321" i="7"/>
  <c r="G321" i="7"/>
  <c r="D322" i="7"/>
  <c r="E322" i="7"/>
  <c r="F322" i="7"/>
  <c r="G322" i="7"/>
  <c r="D323" i="7"/>
  <c r="E323" i="7"/>
  <c r="F323" i="7"/>
  <c r="G323" i="7"/>
  <c r="D324" i="7"/>
  <c r="E324" i="7"/>
  <c r="F324" i="7"/>
  <c r="G324" i="7"/>
  <c r="D325" i="7"/>
  <c r="E325" i="7"/>
  <c r="F325" i="7"/>
  <c r="G325" i="7"/>
  <c r="D326" i="7"/>
  <c r="E326" i="7"/>
  <c r="F326" i="7"/>
  <c r="G326" i="7"/>
  <c r="D327" i="7"/>
  <c r="E327" i="7"/>
  <c r="F327" i="7"/>
  <c r="G327" i="7"/>
  <c r="D328" i="7"/>
  <c r="E328" i="7"/>
  <c r="F328" i="7"/>
  <c r="G328" i="7"/>
  <c r="D329" i="7"/>
  <c r="E329" i="7"/>
  <c r="F329" i="7"/>
  <c r="G329" i="7"/>
  <c r="D330" i="7"/>
  <c r="E330" i="7"/>
  <c r="F330" i="7"/>
  <c r="G330" i="7"/>
  <c r="D331" i="7"/>
  <c r="E331" i="7"/>
  <c r="F331" i="7"/>
  <c r="G331" i="7"/>
  <c r="D332" i="7"/>
  <c r="E332" i="7"/>
  <c r="F332" i="7"/>
  <c r="G332" i="7"/>
  <c r="D333" i="7"/>
  <c r="E333" i="7"/>
  <c r="F333" i="7"/>
  <c r="G333" i="7"/>
  <c r="D334" i="7"/>
  <c r="E334" i="7"/>
  <c r="F334" i="7"/>
  <c r="G334" i="7"/>
  <c r="D335" i="7"/>
  <c r="E335" i="7"/>
  <c r="F335" i="7"/>
  <c r="G335" i="7"/>
  <c r="D336" i="7"/>
  <c r="E336" i="7"/>
  <c r="F336" i="7"/>
  <c r="G336" i="7"/>
  <c r="D7" i="7"/>
  <c r="E7" i="7"/>
  <c r="F7" i="7"/>
  <c r="G7" i="7"/>
  <c r="G6" i="7"/>
  <c r="F6" i="7"/>
  <c r="E6" i="7"/>
  <c r="D6" i="7"/>
  <c r="D360" i="2" l="1"/>
  <c r="F25" i="2"/>
  <c r="C52" i="2" l="1"/>
  <c r="L3" i="3" l="1"/>
  <c r="L4" i="3"/>
  <c r="D25" i="2" l="1"/>
  <c r="E25" i="2"/>
  <c r="G25" i="2"/>
  <c r="H25" i="2"/>
  <c r="I25" i="2"/>
  <c r="J25" i="2"/>
  <c r="K25" i="2"/>
  <c r="L25" i="2"/>
  <c r="M25" i="2"/>
  <c r="N25" i="2"/>
  <c r="O25" i="2"/>
  <c r="E108" i="2" l="1"/>
  <c r="AK8" i="3" l="1"/>
  <c r="B61" i="1" l="1"/>
  <c r="C61" i="1"/>
  <c r="D61" i="1"/>
  <c r="E61" i="1"/>
  <c r="F61" i="1"/>
  <c r="G61" i="1"/>
  <c r="H61" i="1"/>
  <c r="I61" i="1"/>
  <c r="J61" i="1"/>
  <c r="K61" i="1"/>
  <c r="O61" i="1"/>
  <c r="P61" i="1"/>
  <c r="Q61" i="1"/>
  <c r="B62" i="1"/>
  <c r="C62" i="1"/>
  <c r="D62" i="1"/>
  <c r="E62" i="1"/>
  <c r="F62" i="1"/>
  <c r="G62" i="1"/>
  <c r="H62" i="1"/>
  <c r="I62" i="1"/>
  <c r="J62" i="1"/>
  <c r="K62" i="1"/>
  <c r="O62" i="1"/>
  <c r="P62" i="1"/>
  <c r="Q62" i="1"/>
  <c r="B63" i="1"/>
  <c r="C63" i="1"/>
  <c r="D63" i="1"/>
  <c r="E63" i="1"/>
  <c r="F63" i="1"/>
  <c r="G63" i="1"/>
  <c r="H63" i="1"/>
  <c r="I63" i="1"/>
  <c r="J63" i="1"/>
  <c r="K63" i="1"/>
  <c r="O63" i="1"/>
  <c r="P63" i="1"/>
  <c r="Q63" i="1"/>
  <c r="B64" i="1"/>
  <c r="C64" i="1"/>
  <c r="D64" i="1"/>
  <c r="E64" i="1"/>
  <c r="F64" i="1"/>
  <c r="G64" i="1"/>
  <c r="H64" i="1"/>
  <c r="I64" i="1"/>
  <c r="J64" i="1"/>
  <c r="K64" i="1"/>
  <c r="O64" i="1"/>
  <c r="P64" i="1"/>
  <c r="Q64" i="1"/>
  <c r="B65" i="1"/>
  <c r="C65" i="1"/>
  <c r="D65" i="1"/>
  <c r="E65" i="1"/>
  <c r="F65" i="1"/>
  <c r="G65" i="1"/>
  <c r="H65" i="1"/>
  <c r="I65" i="1"/>
  <c r="J65" i="1"/>
  <c r="K65" i="1"/>
  <c r="O65" i="1"/>
  <c r="P65" i="1"/>
  <c r="Q65" i="1"/>
  <c r="B66" i="1"/>
  <c r="C66" i="1"/>
  <c r="D66" i="1"/>
  <c r="E66" i="1"/>
  <c r="F66" i="1"/>
  <c r="G66" i="1"/>
  <c r="H66" i="1"/>
  <c r="I66" i="1"/>
  <c r="J66" i="1"/>
  <c r="K66" i="1"/>
  <c r="O66" i="1"/>
  <c r="P66" i="1"/>
  <c r="Q66" i="1"/>
  <c r="B67" i="1"/>
  <c r="C67" i="1"/>
  <c r="D67" i="1"/>
  <c r="E67" i="1"/>
  <c r="F67" i="1"/>
  <c r="G67" i="1"/>
  <c r="H67" i="1"/>
  <c r="I67" i="1"/>
  <c r="J67" i="1"/>
  <c r="K67" i="1"/>
  <c r="O67" i="1"/>
  <c r="P67" i="1"/>
  <c r="Q67" i="1"/>
  <c r="B68" i="1"/>
  <c r="C68" i="1"/>
  <c r="D68" i="1"/>
  <c r="E68" i="1"/>
  <c r="F68" i="1"/>
  <c r="G68" i="1"/>
  <c r="H68" i="1"/>
  <c r="I68" i="1"/>
  <c r="J68" i="1"/>
  <c r="K68" i="1"/>
  <c r="O68" i="1"/>
  <c r="P68" i="1"/>
  <c r="Q68" i="1"/>
  <c r="B69" i="1"/>
  <c r="C69" i="1"/>
  <c r="D69" i="1"/>
  <c r="E69" i="1"/>
  <c r="F69" i="1"/>
  <c r="G69" i="1"/>
  <c r="H69" i="1"/>
  <c r="I69" i="1"/>
  <c r="J69" i="1"/>
  <c r="K69" i="1"/>
  <c r="O69" i="1"/>
  <c r="P69" i="1"/>
  <c r="Q69" i="1"/>
  <c r="B70" i="1"/>
  <c r="C70" i="1"/>
  <c r="D70" i="1"/>
  <c r="E70" i="1"/>
  <c r="F70" i="1"/>
  <c r="G70" i="1"/>
  <c r="H70" i="1"/>
  <c r="I70" i="1"/>
  <c r="J70" i="1"/>
  <c r="K70" i="1"/>
  <c r="O70" i="1"/>
  <c r="P70" i="1"/>
  <c r="Q70" i="1"/>
  <c r="B71" i="1"/>
  <c r="C71" i="1"/>
  <c r="D71" i="1"/>
  <c r="E71" i="1"/>
  <c r="F71" i="1"/>
  <c r="G71" i="1"/>
  <c r="H71" i="1"/>
  <c r="I71" i="1"/>
  <c r="J71" i="1"/>
  <c r="K71" i="1"/>
  <c r="O71" i="1"/>
  <c r="P71" i="1"/>
  <c r="Q71" i="1"/>
  <c r="B72" i="1"/>
  <c r="C72" i="1"/>
  <c r="D72" i="1"/>
  <c r="E72" i="1"/>
  <c r="F72" i="1"/>
  <c r="G72" i="1"/>
  <c r="H72" i="1"/>
  <c r="I72" i="1"/>
  <c r="J72" i="1"/>
  <c r="K72" i="1"/>
  <c r="O72" i="1"/>
  <c r="P72" i="1"/>
  <c r="Q72" i="1"/>
  <c r="B73" i="1"/>
  <c r="C73" i="1"/>
  <c r="D73" i="1"/>
  <c r="E73" i="1"/>
  <c r="F73" i="1"/>
  <c r="G73" i="1"/>
  <c r="H73" i="1"/>
  <c r="I73" i="1"/>
  <c r="J73" i="1"/>
  <c r="K73" i="1"/>
  <c r="O73" i="1"/>
  <c r="P73" i="1"/>
  <c r="Q73" i="1"/>
  <c r="B74" i="1"/>
  <c r="C74" i="1"/>
  <c r="D74" i="1"/>
  <c r="E74" i="1"/>
  <c r="F74" i="1"/>
  <c r="G74" i="1"/>
  <c r="H74" i="1"/>
  <c r="I74" i="1"/>
  <c r="J74" i="1"/>
  <c r="K74" i="1"/>
  <c r="O74" i="1"/>
  <c r="P74" i="1"/>
  <c r="Q74" i="1"/>
  <c r="B75" i="1"/>
  <c r="C75" i="1"/>
  <c r="D75" i="1"/>
  <c r="E75" i="1"/>
  <c r="F75" i="1"/>
  <c r="G75" i="1"/>
  <c r="H75" i="1"/>
  <c r="I75" i="1"/>
  <c r="J75" i="1"/>
  <c r="K75" i="1"/>
  <c r="O75" i="1"/>
  <c r="P75" i="1"/>
  <c r="Q75" i="1"/>
  <c r="B76" i="1"/>
  <c r="C76" i="1"/>
  <c r="D76" i="1"/>
  <c r="E76" i="1"/>
  <c r="F76" i="1"/>
  <c r="G76" i="1"/>
  <c r="H76" i="1"/>
  <c r="I76" i="1"/>
  <c r="J76" i="1"/>
  <c r="K76" i="1"/>
  <c r="O76" i="1"/>
  <c r="P76" i="1"/>
  <c r="Q76" i="1"/>
  <c r="B77" i="1"/>
  <c r="C77" i="1"/>
  <c r="D77" i="1"/>
  <c r="E77" i="1"/>
  <c r="F77" i="1"/>
  <c r="G77" i="1"/>
  <c r="H77" i="1"/>
  <c r="I77" i="1"/>
  <c r="J77" i="1"/>
  <c r="K77" i="1"/>
  <c r="O77" i="1"/>
  <c r="P77" i="1"/>
  <c r="Q77" i="1"/>
  <c r="B78" i="1"/>
  <c r="C78" i="1"/>
  <c r="D78" i="1"/>
  <c r="E78" i="1"/>
  <c r="F78" i="1"/>
  <c r="G78" i="1"/>
  <c r="H78" i="1"/>
  <c r="I78" i="1"/>
  <c r="J78" i="1"/>
  <c r="K78" i="1"/>
  <c r="O78" i="1"/>
  <c r="P78" i="1"/>
  <c r="Q78" i="1"/>
  <c r="B79" i="1"/>
  <c r="C79" i="1"/>
  <c r="D79" i="1"/>
  <c r="E79" i="1"/>
  <c r="F79" i="1"/>
  <c r="G79" i="1"/>
  <c r="H79" i="1"/>
  <c r="I79" i="1"/>
  <c r="J79" i="1"/>
  <c r="K79" i="1"/>
  <c r="O79" i="1"/>
  <c r="P79" i="1"/>
  <c r="Q79" i="1"/>
  <c r="B80" i="1"/>
  <c r="C80" i="1"/>
  <c r="D80" i="1"/>
  <c r="E80" i="1"/>
  <c r="F80" i="1"/>
  <c r="G80" i="1"/>
  <c r="H80" i="1"/>
  <c r="I80" i="1"/>
  <c r="J80" i="1"/>
  <c r="K80" i="1"/>
  <c r="O80" i="1"/>
  <c r="P80" i="1"/>
  <c r="Q80" i="1"/>
  <c r="B81" i="1"/>
  <c r="C81" i="1"/>
  <c r="D81" i="1"/>
  <c r="E81" i="1"/>
  <c r="F81" i="1"/>
  <c r="G81" i="1"/>
  <c r="H81" i="1"/>
  <c r="I81" i="1"/>
  <c r="J81" i="1"/>
  <c r="K81" i="1"/>
  <c r="O81" i="1"/>
  <c r="P81" i="1"/>
  <c r="Q81" i="1"/>
  <c r="B82" i="1"/>
  <c r="C82" i="1"/>
  <c r="D82" i="1"/>
  <c r="E82" i="1"/>
  <c r="F82" i="1"/>
  <c r="G82" i="1"/>
  <c r="H82" i="1"/>
  <c r="I82" i="1"/>
  <c r="J82" i="1"/>
  <c r="K82" i="1"/>
  <c r="O82" i="1"/>
  <c r="P82" i="1"/>
  <c r="Q82" i="1"/>
  <c r="B83" i="1"/>
  <c r="C83" i="1"/>
  <c r="D83" i="1"/>
  <c r="E83" i="1"/>
  <c r="F83" i="1"/>
  <c r="G83" i="1"/>
  <c r="H83" i="1"/>
  <c r="I83" i="1"/>
  <c r="J83" i="1"/>
  <c r="K83" i="1"/>
  <c r="O83" i="1"/>
  <c r="P83" i="1"/>
  <c r="Q83" i="1"/>
  <c r="B84" i="1"/>
  <c r="C84" i="1"/>
  <c r="D84" i="1"/>
  <c r="E84" i="1"/>
  <c r="F84" i="1"/>
  <c r="G84" i="1"/>
  <c r="H84" i="1"/>
  <c r="I84" i="1"/>
  <c r="J84" i="1"/>
  <c r="K84" i="1"/>
  <c r="O84" i="1"/>
  <c r="P84" i="1"/>
  <c r="Q84" i="1"/>
  <c r="B85" i="1"/>
  <c r="C85" i="1"/>
  <c r="D85" i="1"/>
  <c r="E85" i="1"/>
  <c r="F85" i="1"/>
  <c r="G85" i="1"/>
  <c r="H85" i="1"/>
  <c r="I85" i="1"/>
  <c r="J85" i="1"/>
  <c r="K85" i="1"/>
  <c r="O85" i="1"/>
  <c r="P85" i="1"/>
  <c r="Q85" i="1"/>
  <c r="B86" i="1"/>
  <c r="C86" i="1"/>
  <c r="D86" i="1"/>
  <c r="E86" i="1"/>
  <c r="F86" i="1"/>
  <c r="G86" i="1"/>
  <c r="H86" i="1"/>
  <c r="I86" i="1"/>
  <c r="J86" i="1"/>
  <c r="K86" i="1"/>
  <c r="O86" i="1"/>
  <c r="P86" i="1"/>
  <c r="Q86" i="1"/>
  <c r="B87" i="1"/>
  <c r="C87" i="1"/>
  <c r="D87" i="1"/>
  <c r="E87" i="1"/>
  <c r="F87" i="1"/>
  <c r="G87" i="1"/>
  <c r="H87" i="1"/>
  <c r="I87" i="1"/>
  <c r="J87" i="1"/>
  <c r="K87" i="1"/>
  <c r="O87" i="1"/>
  <c r="P87" i="1"/>
  <c r="Q87" i="1"/>
  <c r="B88" i="1"/>
  <c r="C88" i="1"/>
  <c r="D88" i="1"/>
  <c r="E88" i="1"/>
  <c r="F88" i="1"/>
  <c r="G88" i="1"/>
  <c r="H88" i="1"/>
  <c r="I88" i="1"/>
  <c r="J88" i="1"/>
  <c r="K88" i="1"/>
  <c r="O88" i="1"/>
  <c r="P88" i="1"/>
  <c r="Q88" i="1"/>
  <c r="B89" i="1"/>
  <c r="C89" i="1"/>
  <c r="D89" i="1"/>
  <c r="E89" i="1"/>
  <c r="F89" i="1"/>
  <c r="G89" i="1"/>
  <c r="H89" i="1"/>
  <c r="I89" i="1"/>
  <c r="J89" i="1"/>
  <c r="K89" i="1"/>
  <c r="O89" i="1"/>
  <c r="P89" i="1"/>
  <c r="Q89" i="1"/>
  <c r="B90" i="1"/>
  <c r="C90" i="1"/>
  <c r="D90" i="1"/>
  <c r="E90" i="1"/>
  <c r="F90" i="1"/>
  <c r="G90" i="1"/>
  <c r="H90" i="1"/>
  <c r="I90" i="1"/>
  <c r="J90" i="1"/>
  <c r="K90" i="1"/>
  <c r="O90" i="1"/>
  <c r="P90" i="1"/>
  <c r="Q90" i="1"/>
  <c r="B91" i="1"/>
  <c r="C91" i="1"/>
  <c r="D91" i="1"/>
  <c r="E91" i="1"/>
  <c r="F91" i="1"/>
  <c r="G91" i="1"/>
  <c r="H91" i="1"/>
  <c r="I91" i="1"/>
  <c r="J91" i="1"/>
  <c r="K91" i="1"/>
  <c r="O91" i="1"/>
  <c r="P91" i="1"/>
  <c r="Q91" i="1"/>
  <c r="B92" i="1"/>
  <c r="C92" i="1"/>
  <c r="D92" i="1"/>
  <c r="E92" i="1"/>
  <c r="F92" i="1"/>
  <c r="G92" i="1"/>
  <c r="H92" i="1"/>
  <c r="I92" i="1"/>
  <c r="J92" i="1"/>
  <c r="K92" i="1"/>
  <c r="O92" i="1"/>
  <c r="P92" i="1"/>
  <c r="Q92" i="1"/>
  <c r="B93" i="1"/>
  <c r="C93" i="1"/>
  <c r="D93" i="1"/>
  <c r="E93" i="1"/>
  <c r="F93" i="1"/>
  <c r="G93" i="1"/>
  <c r="H93" i="1"/>
  <c r="I93" i="1"/>
  <c r="J93" i="1"/>
  <c r="K93" i="1"/>
  <c r="O93" i="1"/>
  <c r="P93" i="1"/>
  <c r="Q93" i="1"/>
  <c r="B94" i="1"/>
  <c r="C94" i="1"/>
  <c r="D94" i="1"/>
  <c r="E94" i="1"/>
  <c r="F94" i="1"/>
  <c r="G94" i="1"/>
  <c r="H94" i="1"/>
  <c r="I94" i="1"/>
  <c r="J94" i="1"/>
  <c r="K94" i="1"/>
  <c r="O94" i="1"/>
  <c r="P94" i="1"/>
  <c r="Q94" i="1"/>
  <c r="B95" i="1"/>
  <c r="C95" i="1"/>
  <c r="D95" i="1"/>
  <c r="E95" i="1"/>
  <c r="F95" i="1"/>
  <c r="G95" i="1"/>
  <c r="H95" i="1"/>
  <c r="I95" i="1"/>
  <c r="J95" i="1"/>
  <c r="K95" i="1"/>
  <c r="O95" i="1"/>
  <c r="P95" i="1"/>
  <c r="Q95" i="1"/>
  <c r="B96" i="1"/>
  <c r="C96" i="1"/>
  <c r="D96" i="1"/>
  <c r="E96" i="1"/>
  <c r="F96" i="1"/>
  <c r="G96" i="1"/>
  <c r="H96" i="1"/>
  <c r="I96" i="1"/>
  <c r="J96" i="1"/>
  <c r="K96" i="1"/>
  <c r="O96" i="1"/>
  <c r="P96" i="1"/>
  <c r="Q96" i="1"/>
  <c r="B97" i="1"/>
  <c r="C97" i="1"/>
  <c r="D97" i="1"/>
  <c r="E97" i="1"/>
  <c r="F97" i="1"/>
  <c r="G97" i="1"/>
  <c r="H97" i="1"/>
  <c r="I97" i="1"/>
  <c r="J97" i="1"/>
  <c r="K97" i="1"/>
  <c r="O97" i="1"/>
  <c r="P97" i="1"/>
  <c r="Q97" i="1"/>
  <c r="B98" i="1"/>
  <c r="C98" i="1"/>
  <c r="D98" i="1"/>
  <c r="E98" i="1"/>
  <c r="F98" i="1"/>
  <c r="G98" i="1"/>
  <c r="H98" i="1"/>
  <c r="I98" i="1"/>
  <c r="J98" i="1"/>
  <c r="K98" i="1"/>
  <c r="O98" i="1"/>
  <c r="P98" i="1"/>
  <c r="Q98" i="1"/>
  <c r="B99" i="1"/>
  <c r="C99" i="1"/>
  <c r="D99" i="1"/>
  <c r="E99" i="1"/>
  <c r="F99" i="1"/>
  <c r="G99" i="1"/>
  <c r="H99" i="1"/>
  <c r="I99" i="1"/>
  <c r="J99" i="1"/>
  <c r="K99" i="1"/>
  <c r="O99" i="1"/>
  <c r="P99" i="1"/>
  <c r="Q99" i="1"/>
  <c r="B100" i="1"/>
  <c r="C100" i="1"/>
  <c r="D100" i="1"/>
  <c r="E100" i="1"/>
  <c r="F100" i="1"/>
  <c r="G100" i="1"/>
  <c r="H100" i="1"/>
  <c r="I100" i="1"/>
  <c r="J100" i="1"/>
  <c r="K100" i="1"/>
  <c r="O100" i="1"/>
  <c r="P100" i="1"/>
  <c r="Q100" i="1"/>
  <c r="B101" i="1"/>
  <c r="C101" i="1"/>
  <c r="D101" i="1"/>
  <c r="E101" i="1"/>
  <c r="F101" i="1"/>
  <c r="G101" i="1"/>
  <c r="H101" i="1"/>
  <c r="I101" i="1"/>
  <c r="J101" i="1"/>
  <c r="K101" i="1"/>
  <c r="O101" i="1"/>
  <c r="P101" i="1"/>
  <c r="Q101" i="1"/>
  <c r="B102" i="1"/>
  <c r="C102" i="1"/>
  <c r="D102" i="1"/>
  <c r="E102" i="1"/>
  <c r="F102" i="1"/>
  <c r="G102" i="1"/>
  <c r="H102" i="1"/>
  <c r="I102" i="1"/>
  <c r="J102" i="1"/>
  <c r="K102" i="1"/>
  <c r="O102" i="1"/>
  <c r="P102" i="1"/>
  <c r="Q102" i="1"/>
  <c r="B103" i="1"/>
  <c r="C103" i="1"/>
  <c r="D103" i="1"/>
  <c r="E103" i="1"/>
  <c r="F103" i="1"/>
  <c r="G103" i="1"/>
  <c r="H103" i="1"/>
  <c r="I103" i="1"/>
  <c r="J103" i="1"/>
  <c r="K103" i="1"/>
  <c r="O103" i="1"/>
  <c r="P103" i="1"/>
  <c r="Q103" i="1"/>
  <c r="B104" i="1"/>
  <c r="C104" i="1"/>
  <c r="D104" i="1"/>
  <c r="E104" i="1"/>
  <c r="F104" i="1"/>
  <c r="G104" i="1"/>
  <c r="H104" i="1"/>
  <c r="I104" i="1"/>
  <c r="J104" i="1"/>
  <c r="K104" i="1"/>
  <c r="O104" i="1"/>
  <c r="P104" i="1"/>
  <c r="Q104" i="1"/>
  <c r="B105" i="1"/>
  <c r="C105" i="1"/>
  <c r="D105" i="1"/>
  <c r="E105" i="1"/>
  <c r="F105" i="1"/>
  <c r="G105" i="1"/>
  <c r="H105" i="1"/>
  <c r="I105" i="1"/>
  <c r="J105" i="1"/>
  <c r="K105" i="1"/>
  <c r="O105" i="1"/>
  <c r="P105" i="1"/>
  <c r="Q105" i="1"/>
  <c r="B106" i="1"/>
  <c r="C106" i="1"/>
  <c r="D106" i="1"/>
  <c r="E106" i="1"/>
  <c r="F106" i="1"/>
  <c r="G106" i="1"/>
  <c r="H106" i="1"/>
  <c r="I106" i="1"/>
  <c r="J106" i="1"/>
  <c r="K106" i="1"/>
  <c r="O106" i="1"/>
  <c r="P106" i="1"/>
  <c r="Q106" i="1"/>
  <c r="B107" i="1"/>
  <c r="C107" i="1"/>
  <c r="D107" i="1"/>
  <c r="E107" i="1"/>
  <c r="F107" i="1"/>
  <c r="G107" i="1"/>
  <c r="H107" i="1"/>
  <c r="I107" i="1"/>
  <c r="J107" i="1"/>
  <c r="K107" i="1"/>
  <c r="O107" i="1"/>
  <c r="P107" i="1"/>
  <c r="Q107" i="1"/>
  <c r="B108" i="1"/>
  <c r="C108" i="1"/>
  <c r="D108" i="1"/>
  <c r="E108" i="1"/>
  <c r="F108" i="1"/>
  <c r="G108" i="1"/>
  <c r="H108" i="1"/>
  <c r="I108" i="1"/>
  <c r="J108" i="1"/>
  <c r="K108" i="1"/>
  <c r="O108" i="1"/>
  <c r="P108" i="1"/>
  <c r="Q108" i="1"/>
  <c r="B109" i="1"/>
  <c r="C109" i="1"/>
  <c r="D109" i="1"/>
  <c r="E109" i="1"/>
  <c r="F109" i="1"/>
  <c r="G109" i="1"/>
  <c r="H109" i="1"/>
  <c r="I109" i="1"/>
  <c r="J109" i="1"/>
  <c r="K109" i="1"/>
  <c r="O109" i="1"/>
  <c r="P109" i="1"/>
  <c r="Q109" i="1"/>
  <c r="B110" i="1"/>
  <c r="C110" i="1"/>
  <c r="D110" i="1"/>
  <c r="E110" i="1"/>
  <c r="F110" i="1"/>
  <c r="G110" i="1"/>
  <c r="H110" i="1"/>
  <c r="I110" i="1"/>
  <c r="J110" i="1"/>
  <c r="K110" i="1"/>
  <c r="O110" i="1"/>
  <c r="P110" i="1"/>
  <c r="Q110" i="1"/>
  <c r="B111" i="1"/>
  <c r="C111" i="1"/>
  <c r="D111" i="1"/>
  <c r="E111" i="1"/>
  <c r="F111" i="1"/>
  <c r="G111" i="1"/>
  <c r="H111" i="1"/>
  <c r="I111" i="1"/>
  <c r="J111" i="1"/>
  <c r="K111" i="1"/>
  <c r="O111" i="1"/>
  <c r="P111" i="1"/>
  <c r="Q111" i="1"/>
  <c r="B112" i="1"/>
  <c r="C112" i="1"/>
  <c r="D112" i="1"/>
  <c r="E112" i="1"/>
  <c r="F112" i="1"/>
  <c r="G112" i="1"/>
  <c r="H112" i="1"/>
  <c r="I112" i="1"/>
  <c r="J112" i="1"/>
  <c r="K112" i="1"/>
  <c r="O112" i="1"/>
  <c r="P112" i="1"/>
  <c r="Q112" i="1"/>
  <c r="B113" i="1"/>
  <c r="C113" i="1"/>
  <c r="D113" i="1"/>
  <c r="E113" i="1"/>
  <c r="F113" i="1"/>
  <c r="G113" i="1"/>
  <c r="H113" i="1"/>
  <c r="I113" i="1"/>
  <c r="J113" i="1"/>
  <c r="K113" i="1"/>
  <c r="O113" i="1"/>
  <c r="P113" i="1"/>
  <c r="Q113" i="1"/>
  <c r="B114" i="1"/>
  <c r="C114" i="1"/>
  <c r="D114" i="1"/>
  <c r="E114" i="1"/>
  <c r="F114" i="1"/>
  <c r="G114" i="1"/>
  <c r="H114" i="1"/>
  <c r="I114" i="1"/>
  <c r="J114" i="1"/>
  <c r="K114" i="1"/>
  <c r="O114" i="1"/>
  <c r="P114" i="1"/>
  <c r="Q114" i="1"/>
  <c r="B115" i="1"/>
  <c r="C115" i="1"/>
  <c r="D115" i="1"/>
  <c r="E115" i="1"/>
  <c r="F115" i="1"/>
  <c r="G115" i="1"/>
  <c r="H115" i="1"/>
  <c r="I115" i="1"/>
  <c r="J115" i="1"/>
  <c r="K115" i="1"/>
  <c r="O115" i="1"/>
  <c r="P115" i="1"/>
  <c r="Q115" i="1"/>
  <c r="B116" i="1"/>
  <c r="C116" i="1"/>
  <c r="D116" i="1"/>
  <c r="E116" i="1"/>
  <c r="F116" i="1"/>
  <c r="G116" i="1"/>
  <c r="H116" i="1"/>
  <c r="I116" i="1"/>
  <c r="J116" i="1"/>
  <c r="K116" i="1"/>
  <c r="O116" i="1"/>
  <c r="P116" i="1"/>
  <c r="Q116" i="1"/>
  <c r="B117" i="1"/>
  <c r="C117" i="1"/>
  <c r="D117" i="1"/>
  <c r="E117" i="1"/>
  <c r="F117" i="1"/>
  <c r="G117" i="1"/>
  <c r="H117" i="1"/>
  <c r="I117" i="1"/>
  <c r="J117" i="1"/>
  <c r="K117" i="1"/>
  <c r="O117" i="1"/>
  <c r="P117" i="1"/>
  <c r="Q117" i="1"/>
  <c r="B118" i="1"/>
  <c r="C118" i="1"/>
  <c r="D118" i="1"/>
  <c r="E118" i="1"/>
  <c r="F118" i="1"/>
  <c r="G118" i="1"/>
  <c r="H118" i="1"/>
  <c r="I118" i="1"/>
  <c r="J118" i="1"/>
  <c r="K118" i="1"/>
  <c r="O118" i="1"/>
  <c r="P118" i="1"/>
  <c r="Q118" i="1"/>
  <c r="B119" i="1"/>
  <c r="C119" i="1"/>
  <c r="D119" i="1"/>
  <c r="E119" i="1"/>
  <c r="F119" i="1"/>
  <c r="G119" i="1"/>
  <c r="H119" i="1"/>
  <c r="I119" i="1"/>
  <c r="J119" i="1"/>
  <c r="K119" i="1"/>
  <c r="O119" i="1"/>
  <c r="P119" i="1"/>
  <c r="Q119" i="1"/>
  <c r="B120" i="1"/>
  <c r="C120" i="1"/>
  <c r="D120" i="1"/>
  <c r="E120" i="1"/>
  <c r="F120" i="1"/>
  <c r="G120" i="1"/>
  <c r="H120" i="1"/>
  <c r="I120" i="1"/>
  <c r="J120" i="1"/>
  <c r="K120" i="1"/>
  <c r="O120" i="1"/>
  <c r="P120" i="1"/>
  <c r="Q120" i="1"/>
  <c r="B121" i="1"/>
  <c r="C121" i="1"/>
  <c r="D121" i="1"/>
  <c r="E121" i="1"/>
  <c r="F121" i="1"/>
  <c r="G121" i="1"/>
  <c r="H121" i="1"/>
  <c r="I121" i="1"/>
  <c r="J121" i="1"/>
  <c r="K121" i="1"/>
  <c r="O121" i="1"/>
  <c r="P121" i="1"/>
  <c r="Q121" i="1"/>
  <c r="B122" i="1"/>
  <c r="C122" i="1"/>
  <c r="D122" i="1"/>
  <c r="E122" i="1"/>
  <c r="F122" i="1"/>
  <c r="G122" i="1"/>
  <c r="H122" i="1"/>
  <c r="I122" i="1"/>
  <c r="J122" i="1"/>
  <c r="K122" i="1"/>
  <c r="O122" i="1"/>
  <c r="P122" i="1"/>
  <c r="Q122" i="1"/>
  <c r="B123" i="1"/>
  <c r="C123" i="1"/>
  <c r="D123" i="1"/>
  <c r="E123" i="1"/>
  <c r="F123" i="1"/>
  <c r="G123" i="1"/>
  <c r="H123" i="1"/>
  <c r="I123" i="1"/>
  <c r="J123" i="1"/>
  <c r="K123" i="1"/>
  <c r="O123" i="1"/>
  <c r="P123" i="1"/>
  <c r="Q123" i="1"/>
  <c r="B124" i="1"/>
  <c r="C124" i="1"/>
  <c r="D124" i="1"/>
  <c r="E124" i="1"/>
  <c r="F124" i="1"/>
  <c r="G124" i="1"/>
  <c r="H124" i="1"/>
  <c r="I124" i="1"/>
  <c r="J124" i="1"/>
  <c r="K124" i="1"/>
  <c r="O124" i="1"/>
  <c r="P124" i="1"/>
  <c r="Q124" i="1"/>
  <c r="B125" i="1"/>
  <c r="C125" i="1"/>
  <c r="D125" i="1"/>
  <c r="E125" i="1"/>
  <c r="F125" i="1"/>
  <c r="G125" i="1"/>
  <c r="H125" i="1"/>
  <c r="I125" i="1"/>
  <c r="J125" i="1"/>
  <c r="K125" i="1"/>
  <c r="O125" i="1"/>
  <c r="P125" i="1"/>
  <c r="Q125" i="1"/>
  <c r="B126" i="1"/>
  <c r="C126" i="1"/>
  <c r="D126" i="1"/>
  <c r="E126" i="1"/>
  <c r="F126" i="1"/>
  <c r="G126" i="1"/>
  <c r="H126" i="1"/>
  <c r="I126" i="1"/>
  <c r="J126" i="1"/>
  <c r="K126" i="1"/>
  <c r="O126" i="1"/>
  <c r="P126" i="1"/>
  <c r="Q126" i="1"/>
  <c r="B127" i="1"/>
  <c r="C127" i="1"/>
  <c r="D127" i="1"/>
  <c r="E127" i="1"/>
  <c r="F127" i="1"/>
  <c r="G127" i="1"/>
  <c r="H127" i="1"/>
  <c r="I127" i="1"/>
  <c r="J127" i="1"/>
  <c r="K127" i="1"/>
  <c r="O127" i="1"/>
  <c r="P127" i="1"/>
  <c r="Q127" i="1"/>
  <c r="B128" i="1"/>
  <c r="C128" i="1"/>
  <c r="D128" i="1"/>
  <c r="E128" i="1"/>
  <c r="F128" i="1"/>
  <c r="G128" i="1"/>
  <c r="H128" i="1"/>
  <c r="I128" i="1"/>
  <c r="J128" i="1"/>
  <c r="K128" i="1"/>
  <c r="O128" i="1"/>
  <c r="P128" i="1"/>
  <c r="Q128" i="1"/>
  <c r="B129" i="1"/>
  <c r="C129" i="1"/>
  <c r="D129" i="1"/>
  <c r="E129" i="1"/>
  <c r="F129" i="1"/>
  <c r="G129" i="1"/>
  <c r="H129" i="1"/>
  <c r="I129" i="1"/>
  <c r="J129" i="1"/>
  <c r="K129" i="1"/>
  <c r="O129" i="1"/>
  <c r="P129" i="1"/>
  <c r="Q129" i="1"/>
  <c r="B130" i="1"/>
  <c r="C130" i="1"/>
  <c r="D130" i="1"/>
  <c r="E130" i="1"/>
  <c r="F130" i="1"/>
  <c r="G130" i="1"/>
  <c r="H130" i="1"/>
  <c r="I130" i="1"/>
  <c r="J130" i="1"/>
  <c r="K130" i="1"/>
  <c r="O130" i="1"/>
  <c r="P130" i="1"/>
  <c r="Q130" i="1"/>
  <c r="B131" i="1"/>
  <c r="C131" i="1"/>
  <c r="D131" i="1"/>
  <c r="E131" i="1"/>
  <c r="F131" i="1"/>
  <c r="G131" i="1"/>
  <c r="H131" i="1"/>
  <c r="I131" i="1"/>
  <c r="J131" i="1"/>
  <c r="K131" i="1"/>
  <c r="O131" i="1"/>
  <c r="P131" i="1"/>
  <c r="Q131" i="1"/>
  <c r="B132" i="1"/>
  <c r="C132" i="1"/>
  <c r="D132" i="1"/>
  <c r="E132" i="1"/>
  <c r="F132" i="1"/>
  <c r="G132" i="1"/>
  <c r="H132" i="1"/>
  <c r="I132" i="1"/>
  <c r="J132" i="1"/>
  <c r="K132" i="1"/>
  <c r="O132" i="1"/>
  <c r="P132" i="1"/>
  <c r="Q132" i="1"/>
  <c r="B133" i="1"/>
  <c r="C133" i="1"/>
  <c r="D133" i="1"/>
  <c r="E133" i="1"/>
  <c r="F133" i="1"/>
  <c r="G133" i="1"/>
  <c r="H133" i="1"/>
  <c r="I133" i="1"/>
  <c r="J133" i="1"/>
  <c r="K133" i="1"/>
  <c r="O133" i="1"/>
  <c r="P133" i="1"/>
  <c r="Q133" i="1"/>
  <c r="B134" i="1"/>
  <c r="C134" i="1"/>
  <c r="D134" i="1"/>
  <c r="E134" i="1"/>
  <c r="F134" i="1"/>
  <c r="G134" i="1"/>
  <c r="H134" i="1"/>
  <c r="I134" i="1"/>
  <c r="J134" i="1"/>
  <c r="K134" i="1"/>
  <c r="O134" i="1"/>
  <c r="P134" i="1"/>
  <c r="Q134" i="1"/>
  <c r="B135" i="1"/>
  <c r="C135" i="1"/>
  <c r="D135" i="1"/>
  <c r="E135" i="1"/>
  <c r="F135" i="1"/>
  <c r="G135" i="1"/>
  <c r="H135" i="1"/>
  <c r="I135" i="1"/>
  <c r="J135" i="1"/>
  <c r="K135" i="1"/>
  <c r="O135" i="1"/>
  <c r="P135" i="1"/>
  <c r="Q135" i="1"/>
  <c r="B136" i="1"/>
  <c r="C136" i="1"/>
  <c r="D136" i="1"/>
  <c r="E136" i="1"/>
  <c r="F136" i="1"/>
  <c r="G136" i="1"/>
  <c r="H136" i="1"/>
  <c r="I136" i="1"/>
  <c r="J136" i="1"/>
  <c r="K136" i="1"/>
  <c r="O136" i="1"/>
  <c r="P136" i="1"/>
  <c r="Q136" i="1"/>
  <c r="B137" i="1"/>
  <c r="C137" i="1"/>
  <c r="D137" i="1"/>
  <c r="E137" i="1"/>
  <c r="F137" i="1"/>
  <c r="G137" i="1"/>
  <c r="H137" i="1"/>
  <c r="I137" i="1"/>
  <c r="J137" i="1"/>
  <c r="K137" i="1"/>
  <c r="O137" i="1"/>
  <c r="P137" i="1"/>
  <c r="Q137" i="1"/>
  <c r="B138" i="1"/>
  <c r="C138" i="1"/>
  <c r="D138" i="1"/>
  <c r="E138" i="1"/>
  <c r="F138" i="1"/>
  <c r="G138" i="1"/>
  <c r="H138" i="1"/>
  <c r="I138" i="1"/>
  <c r="J138" i="1"/>
  <c r="K138" i="1"/>
  <c r="O138" i="1"/>
  <c r="P138" i="1"/>
  <c r="Q138" i="1"/>
  <c r="B139" i="1"/>
  <c r="C139" i="1"/>
  <c r="D139" i="1"/>
  <c r="E139" i="1"/>
  <c r="F139" i="1"/>
  <c r="G139" i="1"/>
  <c r="H139" i="1"/>
  <c r="I139" i="1"/>
  <c r="J139" i="1"/>
  <c r="K139" i="1"/>
  <c r="O139" i="1"/>
  <c r="P139" i="1"/>
  <c r="Q139" i="1"/>
  <c r="B140" i="1"/>
  <c r="C140" i="1"/>
  <c r="D140" i="1"/>
  <c r="E140" i="1"/>
  <c r="F140" i="1"/>
  <c r="G140" i="1"/>
  <c r="H140" i="1"/>
  <c r="I140" i="1"/>
  <c r="J140" i="1"/>
  <c r="K140" i="1"/>
  <c r="O140" i="1"/>
  <c r="P140" i="1"/>
  <c r="Q140" i="1"/>
  <c r="B141" i="1"/>
  <c r="C141" i="1"/>
  <c r="D141" i="1"/>
  <c r="E141" i="1"/>
  <c r="F141" i="1"/>
  <c r="G141" i="1"/>
  <c r="H141" i="1"/>
  <c r="I141" i="1"/>
  <c r="J141" i="1"/>
  <c r="K141" i="1"/>
  <c r="O141" i="1"/>
  <c r="P141" i="1"/>
  <c r="Q141" i="1"/>
  <c r="B142" i="1"/>
  <c r="C142" i="1"/>
  <c r="D142" i="1"/>
  <c r="E142" i="1"/>
  <c r="F142" i="1"/>
  <c r="G142" i="1"/>
  <c r="H142" i="1"/>
  <c r="I142" i="1"/>
  <c r="J142" i="1"/>
  <c r="K142" i="1"/>
  <c r="O142" i="1"/>
  <c r="P142" i="1"/>
  <c r="Q142" i="1"/>
  <c r="B143" i="1"/>
  <c r="C143" i="1"/>
  <c r="D143" i="1"/>
  <c r="E143" i="1"/>
  <c r="F143" i="1"/>
  <c r="G143" i="1"/>
  <c r="H143" i="1"/>
  <c r="I143" i="1"/>
  <c r="J143" i="1"/>
  <c r="K143" i="1"/>
  <c r="O143" i="1"/>
  <c r="P143" i="1"/>
  <c r="Q143" i="1"/>
  <c r="B144" i="1"/>
  <c r="C144" i="1"/>
  <c r="D144" i="1"/>
  <c r="E144" i="1"/>
  <c r="F144" i="1"/>
  <c r="G144" i="1"/>
  <c r="H144" i="1"/>
  <c r="I144" i="1"/>
  <c r="J144" i="1"/>
  <c r="K144" i="1"/>
  <c r="O144" i="1"/>
  <c r="P144" i="1"/>
  <c r="Q144" i="1"/>
  <c r="B145" i="1"/>
  <c r="C145" i="1"/>
  <c r="D145" i="1"/>
  <c r="E145" i="1"/>
  <c r="F145" i="1"/>
  <c r="G145" i="1"/>
  <c r="H145" i="1"/>
  <c r="I145" i="1"/>
  <c r="J145" i="1"/>
  <c r="K145" i="1"/>
  <c r="O145" i="1"/>
  <c r="P145" i="1"/>
  <c r="Q145" i="1"/>
  <c r="B146" i="1"/>
  <c r="C146" i="1"/>
  <c r="D146" i="1"/>
  <c r="E146" i="1"/>
  <c r="F146" i="1"/>
  <c r="G146" i="1"/>
  <c r="H146" i="1"/>
  <c r="I146" i="1"/>
  <c r="J146" i="1"/>
  <c r="K146" i="1"/>
  <c r="O146" i="1"/>
  <c r="P146" i="1"/>
  <c r="Q146" i="1"/>
  <c r="B147" i="1"/>
  <c r="C147" i="1"/>
  <c r="D147" i="1"/>
  <c r="E147" i="1"/>
  <c r="F147" i="1"/>
  <c r="G147" i="1"/>
  <c r="H147" i="1"/>
  <c r="I147" i="1"/>
  <c r="J147" i="1"/>
  <c r="K147" i="1"/>
  <c r="O147" i="1"/>
  <c r="P147" i="1"/>
  <c r="Q147" i="1"/>
  <c r="B148" i="1"/>
  <c r="C148" i="1"/>
  <c r="D148" i="1"/>
  <c r="E148" i="1"/>
  <c r="F148" i="1"/>
  <c r="G148" i="1"/>
  <c r="H148" i="1"/>
  <c r="I148" i="1"/>
  <c r="J148" i="1"/>
  <c r="K148" i="1"/>
  <c r="O148" i="1"/>
  <c r="P148" i="1"/>
  <c r="Q148" i="1"/>
  <c r="B149" i="1"/>
  <c r="C149" i="1"/>
  <c r="D149" i="1"/>
  <c r="E149" i="1"/>
  <c r="F149" i="1"/>
  <c r="G149" i="1"/>
  <c r="H149" i="1"/>
  <c r="I149" i="1"/>
  <c r="J149" i="1"/>
  <c r="K149" i="1"/>
  <c r="O149" i="1"/>
  <c r="P149" i="1"/>
  <c r="Q149" i="1"/>
  <c r="B150" i="1"/>
  <c r="C150" i="1"/>
  <c r="D150" i="1"/>
  <c r="E150" i="1"/>
  <c r="F150" i="1"/>
  <c r="G150" i="1"/>
  <c r="H150" i="1"/>
  <c r="I150" i="1"/>
  <c r="J150" i="1"/>
  <c r="K150" i="1"/>
  <c r="O150" i="1"/>
  <c r="P150" i="1"/>
  <c r="Q150" i="1"/>
  <c r="B151" i="1"/>
  <c r="C151" i="1"/>
  <c r="D151" i="1"/>
  <c r="E151" i="1"/>
  <c r="F151" i="1"/>
  <c r="G151" i="1"/>
  <c r="H151" i="1"/>
  <c r="I151" i="1"/>
  <c r="J151" i="1"/>
  <c r="K151" i="1"/>
  <c r="O151" i="1"/>
  <c r="P151" i="1"/>
  <c r="Q151" i="1"/>
  <c r="B152" i="1"/>
  <c r="C152" i="1"/>
  <c r="D152" i="1"/>
  <c r="E152" i="1"/>
  <c r="F152" i="1"/>
  <c r="G152" i="1"/>
  <c r="H152" i="1"/>
  <c r="I152" i="1"/>
  <c r="J152" i="1"/>
  <c r="K152" i="1"/>
  <c r="O152" i="1"/>
  <c r="P152" i="1"/>
  <c r="Q152" i="1"/>
  <c r="B153" i="1"/>
  <c r="C153" i="1"/>
  <c r="D153" i="1"/>
  <c r="E153" i="1"/>
  <c r="F153" i="1"/>
  <c r="G153" i="1"/>
  <c r="H153" i="1"/>
  <c r="I153" i="1"/>
  <c r="J153" i="1"/>
  <c r="K153" i="1"/>
  <c r="O153" i="1"/>
  <c r="P153" i="1"/>
  <c r="Q153" i="1"/>
  <c r="B154" i="1"/>
  <c r="C154" i="1"/>
  <c r="D154" i="1"/>
  <c r="E154" i="1"/>
  <c r="F154" i="1"/>
  <c r="G154" i="1"/>
  <c r="H154" i="1"/>
  <c r="I154" i="1"/>
  <c r="J154" i="1"/>
  <c r="K154" i="1"/>
  <c r="O154" i="1"/>
  <c r="P154" i="1"/>
  <c r="Q154" i="1"/>
  <c r="B155" i="1"/>
  <c r="C155" i="1"/>
  <c r="D155" i="1"/>
  <c r="E155" i="1"/>
  <c r="F155" i="1"/>
  <c r="G155" i="1"/>
  <c r="H155" i="1"/>
  <c r="I155" i="1"/>
  <c r="J155" i="1"/>
  <c r="K155" i="1"/>
  <c r="O155" i="1"/>
  <c r="P155" i="1"/>
  <c r="Q155" i="1"/>
  <c r="B156" i="1"/>
  <c r="C156" i="1"/>
  <c r="D156" i="1"/>
  <c r="E156" i="1"/>
  <c r="F156" i="1"/>
  <c r="G156" i="1"/>
  <c r="H156" i="1"/>
  <c r="I156" i="1"/>
  <c r="J156" i="1"/>
  <c r="K156" i="1"/>
  <c r="O156" i="1"/>
  <c r="P156" i="1"/>
  <c r="Q156" i="1"/>
  <c r="B157" i="1"/>
  <c r="C157" i="1"/>
  <c r="D157" i="1"/>
  <c r="E157" i="1"/>
  <c r="F157" i="1"/>
  <c r="G157" i="1"/>
  <c r="H157" i="1"/>
  <c r="I157" i="1"/>
  <c r="J157" i="1"/>
  <c r="K157" i="1"/>
  <c r="O157" i="1"/>
  <c r="P157" i="1"/>
  <c r="Q157" i="1"/>
  <c r="B158" i="1"/>
  <c r="C158" i="1"/>
  <c r="D158" i="1"/>
  <c r="E158" i="1"/>
  <c r="F158" i="1"/>
  <c r="G158" i="1"/>
  <c r="H158" i="1"/>
  <c r="I158" i="1"/>
  <c r="J158" i="1"/>
  <c r="K158" i="1"/>
  <c r="O158" i="1"/>
  <c r="P158" i="1"/>
  <c r="Q158" i="1"/>
  <c r="B159" i="1"/>
  <c r="C159" i="1"/>
  <c r="D159" i="1"/>
  <c r="E159" i="1"/>
  <c r="F159" i="1"/>
  <c r="G159" i="1"/>
  <c r="H159" i="1"/>
  <c r="I159" i="1"/>
  <c r="J159" i="1"/>
  <c r="K159" i="1"/>
  <c r="O159" i="1"/>
  <c r="P159" i="1"/>
  <c r="Q159" i="1"/>
  <c r="B160" i="1"/>
  <c r="C160" i="1"/>
  <c r="D160" i="1"/>
  <c r="E160" i="1"/>
  <c r="F160" i="1"/>
  <c r="G160" i="1"/>
  <c r="H160" i="1"/>
  <c r="I160" i="1"/>
  <c r="J160" i="1"/>
  <c r="K160" i="1"/>
  <c r="O160" i="1"/>
  <c r="P160" i="1"/>
  <c r="Q160" i="1"/>
  <c r="B161" i="1"/>
  <c r="C161" i="1"/>
  <c r="D161" i="1"/>
  <c r="E161" i="1"/>
  <c r="F161" i="1"/>
  <c r="G161" i="1"/>
  <c r="H161" i="1"/>
  <c r="I161" i="1"/>
  <c r="J161" i="1"/>
  <c r="K161" i="1"/>
  <c r="O161" i="1"/>
  <c r="P161" i="1"/>
  <c r="Q161" i="1"/>
  <c r="B162" i="1"/>
  <c r="C162" i="1"/>
  <c r="D162" i="1"/>
  <c r="E162" i="1"/>
  <c r="F162" i="1"/>
  <c r="G162" i="1"/>
  <c r="H162" i="1"/>
  <c r="I162" i="1"/>
  <c r="J162" i="1"/>
  <c r="K162" i="1"/>
  <c r="O162" i="1"/>
  <c r="P162" i="1"/>
  <c r="Q162" i="1"/>
  <c r="B163" i="1"/>
  <c r="C163" i="1"/>
  <c r="D163" i="1"/>
  <c r="E163" i="1"/>
  <c r="F163" i="1"/>
  <c r="G163" i="1"/>
  <c r="H163" i="1"/>
  <c r="I163" i="1"/>
  <c r="J163" i="1"/>
  <c r="K163" i="1"/>
  <c r="O163" i="1"/>
  <c r="P163" i="1"/>
  <c r="Q163" i="1"/>
  <c r="B164" i="1"/>
  <c r="C164" i="1"/>
  <c r="D164" i="1"/>
  <c r="E164" i="1"/>
  <c r="F164" i="1"/>
  <c r="G164" i="1"/>
  <c r="H164" i="1"/>
  <c r="I164" i="1"/>
  <c r="J164" i="1"/>
  <c r="K164" i="1"/>
  <c r="O164" i="1"/>
  <c r="P164" i="1"/>
  <c r="Q164" i="1"/>
  <c r="B165" i="1"/>
  <c r="C165" i="1"/>
  <c r="D165" i="1"/>
  <c r="E165" i="1"/>
  <c r="F165" i="1"/>
  <c r="G165" i="1"/>
  <c r="H165" i="1"/>
  <c r="I165" i="1"/>
  <c r="J165" i="1"/>
  <c r="K165" i="1"/>
  <c r="O165" i="1"/>
  <c r="P165" i="1"/>
  <c r="Q165" i="1"/>
  <c r="B166" i="1"/>
  <c r="C166" i="1"/>
  <c r="D166" i="1"/>
  <c r="E166" i="1"/>
  <c r="F166" i="1"/>
  <c r="G166" i="1"/>
  <c r="H166" i="1"/>
  <c r="I166" i="1"/>
  <c r="J166" i="1"/>
  <c r="K166" i="1"/>
  <c r="O166" i="1"/>
  <c r="P166" i="1"/>
  <c r="Q166" i="1"/>
  <c r="B167" i="1"/>
  <c r="C167" i="1"/>
  <c r="D167" i="1"/>
  <c r="E167" i="1"/>
  <c r="F167" i="1"/>
  <c r="G167" i="1"/>
  <c r="H167" i="1"/>
  <c r="I167" i="1"/>
  <c r="J167" i="1"/>
  <c r="K167" i="1"/>
  <c r="O167" i="1"/>
  <c r="P167" i="1"/>
  <c r="Q167" i="1"/>
  <c r="B168" i="1"/>
  <c r="C168" i="1"/>
  <c r="D168" i="1"/>
  <c r="E168" i="1"/>
  <c r="F168" i="1"/>
  <c r="G168" i="1"/>
  <c r="H168" i="1"/>
  <c r="I168" i="1"/>
  <c r="J168" i="1"/>
  <c r="K168" i="1"/>
  <c r="O168" i="1"/>
  <c r="P168" i="1"/>
  <c r="Q168" i="1"/>
  <c r="B169" i="1"/>
  <c r="C169" i="1"/>
  <c r="D169" i="1"/>
  <c r="E169" i="1"/>
  <c r="F169" i="1"/>
  <c r="G169" i="1"/>
  <c r="H169" i="1"/>
  <c r="I169" i="1"/>
  <c r="J169" i="1"/>
  <c r="K169" i="1"/>
  <c r="O169" i="1"/>
  <c r="P169" i="1"/>
  <c r="Q169" i="1"/>
  <c r="B170" i="1"/>
  <c r="C170" i="1"/>
  <c r="D170" i="1"/>
  <c r="E170" i="1"/>
  <c r="F170" i="1"/>
  <c r="G170" i="1"/>
  <c r="H170" i="1"/>
  <c r="I170" i="1"/>
  <c r="J170" i="1"/>
  <c r="K170" i="1"/>
  <c r="O170" i="1"/>
  <c r="P170" i="1"/>
  <c r="Q170" i="1"/>
  <c r="B171" i="1"/>
  <c r="C171" i="1"/>
  <c r="D171" i="1"/>
  <c r="E171" i="1"/>
  <c r="F171" i="1"/>
  <c r="G171" i="1"/>
  <c r="H171" i="1"/>
  <c r="I171" i="1"/>
  <c r="J171" i="1"/>
  <c r="K171" i="1"/>
  <c r="O171" i="1"/>
  <c r="P171" i="1"/>
  <c r="Q171" i="1"/>
  <c r="B172" i="1"/>
  <c r="C172" i="1"/>
  <c r="D172" i="1"/>
  <c r="E172" i="1"/>
  <c r="F172" i="1"/>
  <c r="G172" i="1"/>
  <c r="H172" i="1"/>
  <c r="I172" i="1"/>
  <c r="J172" i="1"/>
  <c r="K172" i="1"/>
  <c r="O172" i="1"/>
  <c r="P172" i="1"/>
  <c r="Q172" i="1"/>
  <c r="B173" i="1"/>
  <c r="C173" i="1"/>
  <c r="D173" i="1"/>
  <c r="E173" i="1"/>
  <c r="F173" i="1"/>
  <c r="G173" i="1"/>
  <c r="H173" i="1"/>
  <c r="I173" i="1"/>
  <c r="J173" i="1"/>
  <c r="K173" i="1"/>
  <c r="O173" i="1"/>
  <c r="P173" i="1"/>
  <c r="Q173" i="1"/>
  <c r="B174" i="1"/>
  <c r="C174" i="1"/>
  <c r="D174" i="1"/>
  <c r="E174" i="1"/>
  <c r="F174" i="1"/>
  <c r="G174" i="1"/>
  <c r="H174" i="1"/>
  <c r="I174" i="1"/>
  <c r="J174" i="1"/>
  <c r="K174" i="1"/>
  <c r="O174" i="1"/>
  <c r="P174" i="1"/>
  <c r="Q174" i="1"/>
  <c r="B175" i="1"/>
  <c r="C175" i="1"/>
  <c r="D175" i="1"/>
  <c r="E175" i="1"/>
  <c r="F175" i="1"/>
  <c r="G175" i="1"/>
  <c r="H175" i="1"/>
  <c r="I175" i="1"/>
  <c r="J175" i="1"/>
  <c r="K175" i="1"/>
  <c r="O175" i="1"/>
  <c r="P175" i="1"/>
  <c r="Q175" i="1"/>
  <c r="B176" i="1"/>
  <c r="C176" i="1"/>
  <c r="D176" i="1"/>
  <c r="E176" i="1"/>
  <c r="F176" i="1"/>
  <c r="G176" i="1"/>
  <c r="H176" i="1"/>
  <c r="I176" i="1"/>
  <c r="J176" i="1"/>
  <c r="K176" i="1"/>
  <c r="O176" i="1"/>
  <c r="P176" i="1"/>
  <c r="Q176" i="1"/>
  <c r="B177" i="1"/>
  <c r="C177" i="1"/>
  <c r="D177" i="1"/>
  <c r="E177" i="1"/>
  <c r="F177" i="1"/>
  <c r="G177" i="1"/>
  <c r="H177" i="1"/>
  <c r="I177" i="1"/>
  <c r="J177" i="1"/>
  <c r="K177" i="1"/>
  <c r="O177" i="1"/>
  <c r="P177" i="1"/>
  <c r="Q177" i="1"/>
  <c r="B178" i="1"/>
  <c r="C178" i="1"/>
  <c r="D178" i="1"/>
  <c r="E178" i="1"/>
  <c r="F178" i="1"/>
  <c r="G178" i="1"/>
  <c r="H178" i="1"/>
  <c r="I178" i="1"/>
  <c r="J178" i="1"/>
  <c r="K178" i="1"/>
  <c r="O178" i="1"/>
  <c r="P178" i="1"/>
  <c r="Q178" i="1"/>
  <c r="B179" i="1"/>
  <c r="C179" i="1"/>
  <c r="D179" i="1"/>
  <c r="E179" i="1"/>
  <c r="F179" i="1"/>
  <c r="G179" i="1"/>
  <c r="H179" i="1"/>
  <c r="I179" i="1"/>
  <c r="J179" i="1"/>
  <c r="K179" i="1"/>
  <c r="O179" i="1"/>
  <c r="P179" i="1"/>
  <c r="Q179" i="1"/>
  <c r="B180" i="1"/>
  <c r="C180" i="1"/>
  <c r="D180" i="1"/>
  <c r="E180" i="1"/>
  <c r="F180" i="1"/>
  <c r="G180" i="1"/>
  <c r="H180" i="1"/>
  <c r="I180" i="1"/>
  <c r="J180" i="1"/>
  <c r="K180" i="1"/>
  <c r="O180" i="1"/>
  <c r="P180" i="1"/>
  <c r="Q180" i="1"/>
  <c r="B181" i="1"/>
  <c r="C181" i="1"/>
  <c r="D181" i="1"/>
  <c r="E181" i="1"/>
  <c r="F181" i="1"/>
  <c r="G181" i="1"/>
  <c r="H181" i="1"/>
  <c r="I181" i="1"/>
  <c r="J181" i="1"/>
  <c r="K181" i="1"/>
  <c r="O181" i="1"/>
  <c r="P181" i="1"/>
  <c r="Q181" i="1"/>
  <c r="B182" i="1"/>
  <c r="C182" i="1"/>
  <c r="D182" i="1"/>
  <c r="E182" i="1"/>
  <c r="F182" i="1"/>
  <c r="G182" i="1"/>
  <c r="H182" i="1"/>
  <c r="I182" i="1"/>
  <c r="J182" i="1"/>
  <c r="K182" i="1"/>
  <c r="O182" i="1"/>
  <c r="P182" i="1"/>
  <c r="Q182" i="1"/>
  <c r="B183" i="1"/>
  <c r="C183" i="1"/>
  <c r="D183" i="1"/>
  <c r="E183" i="1"/>
  <c r="F183" i="1"/>
  <c r="G183" i="1"/>
  <c r="H183" i="1"/>
  <c r="I183" i="1"/>
  <c r="J183" i="1"/>
  <c r="K183" i="1"/>
  <c r="O183" i="1"/>
  <c r="P183" i="1"/>
  <c r="Q183" i="1"/>
  <c r="B184" i="1"/>
  <c r="C184" i="1"/>
  <c r="D184" i="1"/>
  <c r="E184" i="1"/>
  <c r="F184" i="1"/>
  <c r="G184" i="1"/>
  <c r="H184" i="1"/>
  <c r="I184" i="1"/>
  <c r="J184" i="1"/>
  <c r="K184" i="1"/>
  <c r="O184" i="1"/>
  <c r="P184" i="1"/>
  <c r="Q184" i="1"/>
  <c r="B185" i="1"/>
  <c r="C185" i="1"/>
  <c r="D185" i="1"/>
  <c r="E185" i="1"/>
  <c r="F185" i="1"/>
  <c r="G185" i="1"/>
  <c r="H185" i="1"/>
  <c r="I185" i="1"/>
  <c r="J185" i="1"/>
  <c r="K185" i="1"/>
  <c r="O185" i="1"/>
  <c r="P185" i="1"/>
  <c r="Q185" i="1"/>
  <c r="B186" i="1"/>
  <c r="C186" i="1"/>
  <c r="D186" i="1"/>
  <c r="E186" i="1"/>
  <c r="F186" i="1"/>
  <c r="G186" i="1"/>
  <c r="H186" i="1"/>
  <c r="I186" i="1"/>
  <c r="J186" i="1"/>
  <c r="K186" i="1"/>
  <c r="O186" i="1"/>
  <c r="P186" i="1"/>
  <c r="Q186" i="1"/>
  <c r="B187" i="1"/>
  <c r="C187" i="1"/>
  <c r="D187" i="1"/>
  <c r="E187" i="1"/>
  <c r="F187" i="1"/>
  <c r="G187" i="1"/>
  <c r="H187" i="1"/>
  <c r="I187" i="1"/>
  <c r="J187" i="1"/>
  <c r="K187" i="1"/>
  <c r="O187" i="1"/>
  <c r="P187" i="1"/>
  <c r="Q187" i="1"/>
  <c r="B188" i="1"/>
  <c r="C188" i="1"/>
  <c r="D188" i="1"/>
  <c r="E188" i="1"/>
  <c r="F188" i="1"/>
  <c r="G188" i="1"/>
  <c r="H188" i="1"/>
  <c r="I188" i="1"/>
  <c r="J188" i="1"/>
  <c r="K188" i="1"/>
  <c r="O188" i="1"/>
  <c r="P188" i="1"/>
  <c r="Q188" i="1"/>
  <c r="B189" i="1"/>
  <c r="C189" i="1"/>
  <c r="D189" i="1"/>
  <c r="E189" i="1"/>
  <c r="F189" i="1"/>
  <c r="G189" i="1"/>
  <c r="H189" i="1"/>
  <c r="I189" i="1"/>
  <c r="J189" i="1"/>
  <c r="K189" i="1"/>
  <c r="O189" i="1"/>
  <c r="P189" i="1"/>
  <c r="Q189" i="1"/>
  <c r="B190" i="1"/>
  <c r="C190" i="1"/>
  <c r="D190" i="1"/>
  <c r="E190" i="1"/>
  <c r="F190" i="1"/>
  <c r="G190" i="1"/>
  <c r="H190" i="1"/>
  <c r="I190" i="1"/>
  <c r="J190" i="1"/>
  <c r="K190" i="1"/>
  <c r="O190" i="1"/>
  <c r="P190" i="1"/>
  <c r="Q190" i="1"/>
  <c r="B191" i="1"/>
  <c r="C191" i="1"/>
  <c r="D191" i="1"/>
  <c r="E191" i="1"/>
  <c r="F191" i="1"/>
  <c r="G191" i="1"/>
  <c r="H191" i="1"/>
  <c r="I191" i="1"/>
  <c r="J191" i="1"/>
  <c r="K191" i="1"/>
  <c r="O191" i="1"/>
  <c r="P191" i="1"/>
  <c r="Q191" i="1"/>
  <c r="B192" i="1"/>
  <c r="C192" i="1"/>
  <c r="D192" i="1"/>
  <c r="E192" i="1"/>
  <c r="F192" i="1"/>
  <c r="G192" i="1"/>
  <c r="H192" i="1"/>
  <c r="I192" i="1"/>
  <c r="J192" i="1"/>
  <c r="K192" i="1"/>
  <c r="O192" i="1"/>
  <c r="P192" i="1"/>
  <c r="Q192" i="1"/>
  <c r="B193" i="1"/>
  <c r="C193" i="1"/>
  <c r="D193" i="1"/>
  <c r="E193" i="1"/>
  <c r="F193" i="1"/>
  <c r="G193" i="1"/>
  <c r="H193" i="1"/>
  <c r="I193" i="1"/>
  <c r="J193" i="1"/>
  <c r="K193" i="1"/>
  <c r="O193" i="1"/>
  <c r="P193" i="1"/>
  <c r="Q193" i="1"/>
  <c r="B194" i="1"/>
  <c r="C194" i="1"/>
  <c r="D194" i="1"/>
  <c r="E194" i="1"/>
  <c r="F194" i="1"/>
  <c r="G194" i="1"/>
  <c r="H194" i="1"/>
  <c r="I194" i="1"/>
  <c r="J194" i="1"/>
  <c r="K194" i="1"/>
  <c r="O194" i="1"/>
  <c r="P194" i="1"/>
  <c r="Q194" i="1"/>
  <c r="B195" i="1"/>
  <c r="C195" i="1"/>
  <c r="D195" i="1"/>
  <c r="E195" i="1"/>
  <c r="F195" i="1"/>
  <c r="G195" i="1"/>
  <c r="H195" i="1"/>
  <c r="I195" i="1"/>
  <c r="J195" i="1"/>
  <c r="K195" i="1"/>
  <c r="O195" i="1"/>
  <c r="P195" i="1"/>
  <c r="Q195" i="1"/>
  <c r="B196" i="1"/>
  <c r="C196" i="1"/>
  <c r="D196" i="1"/>
  <c r="E196" i="1"/>
  <c r="F196" i="1"/>
  <c r="G196" i="1"/>
  <c r="H196" i="1"/>
  <c r="I196" i="1"/>
  <c r="J196" i="1"/>
  <c r="K196" i="1"/>
  <c r="O196" i="1"/>
  <c r="P196" i="1"/>
  <c r="Q196" i="1"/>
  <c r="B197" i="1"/>
  <c r="C197" i="1"/>
  <c r="D197" i="1"/>
  <c r="E197" i="1"/>
  <c r="F197" i="1"/>
  <c r="G197" i="1"/>
  <c r="H197" i="1"/>
  <c r="I197" i="1"/>
  <c r="J197" i="1"/>
  <c r="K197" i="1"/>
  <c r="O197" i="1"/>
  <c r="P197" i="1"/>
  <c r="Q197" i="1"/>
  <c r="B198" i="1"/>
  <c r="C198" i="1"/>
  <c r="D198" i="1"/>
  <c r="E198" i="1"/>
  <c r="F198" i="1"/>
  <c r="G198" i="1"/>
  <c r="H198" i="1"/>
  <c r="I198" i="1"/>
  <c r="J198" i="1"/>
  <c r="K198" i="1"/>
  <c r="O198" i="1"/>
  <c r="P198" i="1"/>
  <c r="Q198" i="1"/>
  <c r="B199" i="1"/>
  <c r="C199" i="1"/>
  <c r="D199" i="1"/>
  <c r="E199" i="1"/>
  <c r="F199" i="1"/>
  <c r="G199" i="1"/>
  <c r="H199" i="1"/>
  <c r="I199" i="1"/>
  <c r="J199" i="1"/>
  <c r="K199" i="1"/>
  <c r="O199" i="1"/>
  <c r="P199" i="1"/>
  <c r="Q199" i="1"/>
  <c r="B200" i="1"/>
  <c r="C200" i="1"/>
  <c r="D200" i="1"/>
  <c r="E200" i="1"/>
  <c r="F200" i="1"/>
  <c r="G200" i="1"/>
  <c r="H200" i="1"/>
  <c r="I200" i="1"/>
  <c r="J200" i="1"/>
  <c r="K200" i="1"/>
  <c r="O200" i="1"/>
  <c r="P200" i="1"/>
  <c r="Q200" i="1"/>
  <c r="B201" i="1"/>
  <c r="C201" i="1"/>
  <c r="D201" i="1"/>
  <c r="E201" i="1"/>
  <c r="F201" i="1"/>
  <c r="G201" i="1"/>
  <c r="H201" i="1"/>
  <c r="I201" i="1"/>
  <c r="J201" i="1"/>
  <c r="K201" i="1"/>
  <c r="O201" i="1"/>
  <c r="P201" i="1"/>
  <c r="Q201" i="1"/>
  <c r="B202" i="1"/>
  <c r="C202" i="1"/>
  <c r="D202" i="1"/>
  <c r="E202" i="1"/>
  <c r="F202" i="1"/>
  <c r="G202" i="1"/>
  <c r="H202" i="1"/>
  <c r="I202" i="1"/>
  <c r="J202" i="1"/>
  <c r="K202" i="1"/>
  <c r="O202" i="1"/>
  <c r="P202" i="1"/>
  <c r="Q202" i="1"/>
  <c r="B203" i="1"/>
  <c r="C203" i="1"/>
  <c r="D203" i="1"/>
  <c r="E203" i="1"/>
  <c r="F203" i="1"/>
  <c r="G203" i="1"/>
  <c r="H203" i="1"/>
  <c r="I203" i="1"/>
  <c r="J203" i="1"/>
  <c r="K203" i="1"/>
  <c r="O203" i="1"/>
  <c r="P203" i="1"/>
  <c r="Q203" i="1"/>
  <c r="B204" i="1"/>
  <c r="C204" i="1"/>
  <c r="D204" i="1"/>
  <c r="E204" i="1"/>
  <c r="F204" i="1"/>
  <c r="G204" i="1"/>
  <c r="H204" i="1"/>
  <c r="I204" i="1"/>
  <c r="J204" i="1"/>
  <c r="K204" i="1"/>
  <c r="O204" i="1"/>
  <c r="P204" i="1"/>
  <c r="Q204" i="1"/>
  <c r="B205" i="1"/>
  <c r="C205" i="1"/>
  <c r="D205" i="1"/>
  <c r="E205" i="1"/>
  <c r="F205" i="1"/>
  <c r="G205" i="1"/>
  <c r="H205" i="1"/>
  <c r="I205" i="1"/>
  <c r="J205" i="1"/>
  <c r="K205" i="1"/>
  <c r="O205" i="1"/>
  <c r="P205" i="1"/>
  <c r="Q205" i="1"/>
  <c r="B206" i="1"/>
  <c r="C206" i="1"/>
  <c r="D206" i="1"/>
  <c r="E206" i="1"/>
  <c r="F206" i="1"/>
  <c r="G206" i="1"/>
  <c r="H206" i="1"/>
  <c r="I206" i="1"/>
  <c r="J206" i="1"/>
  <c r="K206" i="1"/>
  <c r="O206" i="1"/>
  <c r="P206" i="1"/>
  <c r="Q206" i="1"/>
  <c r="B207" i="1"/>
  <c r="C207" i="1"/>
  <c r="D207" i="1"/>
  <c r="E207" i="1"/>
  <c r="F207" i="1"/>
  <c r="G207" i="1"/>
  <c r="H207" i="1"/>
  <c r="I207" i="1"/>
  <c r="J207" i="1"/>
  <c r="K207" i="1"/>
  <c r="O207" i="1"/>
  <c r="P207" i="1"/>
  <c r="Q207" i="1"/>
  <c r="B208" i="1"/>
  <c r="C208" i="1"/>
  <c r="D208" i="1"/>
  <c r="E208" i="1"/>
  <c r="F208" i="1"/>
  <c r="G208" i="1"/>
  <c r="H208" i="1"/>
  <c r="I208" i="1"/>
  <c r="J208" i="1"/>
  <c r="K208" i="1"/>
  <c r="O208" i="1"/>
  <c r="P208" i="1"/>
  <c r="Q208" i="1"/>
  <c r="B209" i="1"/>
  <c r="C209" i="1"/>
  <c r="D209" i="1"/>
  <c r="E209" i="1"/>
  <c r="F209" i="1"/>
  <c r="G209" i="1"/>
  <c r="H209" i="1"/>
  <c r="I209" i="1"/>
  <c r="J209" i="1"/>
  <c r="K209" i="1"/>
  <c r="O209" i="1"/>
  <c r="P209" i="1"/>
  <c r="Q209" i="1"/>
  <c r="B210" i="1"/>
  <c r="C210" i="1"/>
  <c r="D210" i="1"/>
  <c r="E210" i="1"/>
  <c r="F210" i="1"/>
  <c r="G210" i="1"/>
  <c r="H210" i="1"/>
  <c r="I210" i="1"/>
  <c r="J210" i="1"/>
  <c r="K210" i="1"/>
  <c r="O210" i="1"/>
  <c r="P210" i="1"/>
  <c r="Q210" i="1"/>
  <c r="B211" i="1"/>
  <c r="C211" i="1"/>
  <c r="D211" i="1"/>
  <c r="E211" i="1"/>
  <c r="F211" i="1"/>
  <c r="G211" i="1"/>
  <c r="H211" i="1"/>
  <c r="I211" i="1"/>
  <c r="J211" i="1"/>
  <c r="K211" i="1"/>
  <c r="O211" i="1"/>
  <c r="P211" i="1"/>
  <c r="Q211" i="1"/>
  <c r="B212" i="1"/>
  <c r="C212" i="1"/>
  <c r="D212" i="1"/>
  <c r="E212" i="1"/>
  <c r="F212" i="1"/>
  <c r="G212" i="1"/>
  <c r="H212" i="1"/>
  <c r="I212" i="1"/>
  <c r="J212" i="1"/>
  <c r="K212" i="1"/>
  <c r="O212" i="1"/>
  <c r="P212" i="1"/>
  <c r="Q212" i="1"/>
  <c r="B213" i="1"/>
  <c r="C213" i="1"/>
  <c r="D213" i="1"/>
  <c r="E213" i="1"/>
  <c r="F213" i="1"/>
  <c r="G213" i="1"/>
  <c r="H213" i="1"/>
  <c r="I213" i="1"/>
  <c r="J213" i="1"/>
  <c r="K213" i="1"/>
  <c r="O213" i="1"/>
  <c r="P213" i="1"/>
  <c r="Q213" i="1"/>
  <c r="B214" i="1"/>
  <c r="C214" i="1"/>
  <c r="D214" i="1"/>
  <c r="E214" i="1"/>
  <c r="F214" i="1"/>
  <c r="G214" i="1"/>
  <c r="H214" i="1"/>
  <c r="I214" i="1"/>
  <c r="J214" i="1"/>
  <c r="K214" i="1"/>
  <c r="O214" i="1"/>
  <c r="P214" i="1"/>
  <c r="Q214" i="1"/>
  <c r="B215" i="1"/>
  <c r="C215" i="1"/>
  <c r="D215" i="1"/>
  <c r="E215" i="1"/>
  <c r="F215" i="1"/>
  <c r="G215" i="1"/>
  <c r="H215" i="1"/>
  <c r="I215" i="1"/>
  <c r="J215" i="1"/>
  <c r="K215" i="1"/>
  <c r="O215" i="1"/>
  <c r="P215" i="1"/>
  <c r="Q215" i="1"/>
  <c r="B216" i="1"/>
  <c r="C216" i="1"/>
  <c r="D216" i="1"/>
  <c r="E216" i="1"/>
  <c r="F216" i="1"/>
  <c r="G216" i="1"/>
  <c r="H216" i="1"/>
  <c r="I216" i="1"/>
  <c r="J216" i="1"/>
  <c r="K216" i="1"/>
  <c r="O216" i="1"/>
  <c r="P216" i="1"/>
  <c r="Q216" i="1"/>
  <c r="B217" i="1"/>
  <c r="C217" i="1"/>
  <c r="D217" i="1"/>
  <c r="E217" i="1"/>
  <c r="F217" i="1"/>
  <c r="G217" i="1"/>
  <c r="H217" i="1"/>
  <c r="I217" i="1"/>
  <c r="J217" i="1"/>
  <c r="K217" i="1"/>
  <c r="O217" i="1"/>
  <c r="P217" i="1"/>
  <c r="Q217" i="1"/>
  <c r="B218" i="1"/>
  <c r="C218" i="1"/>
  <c r="D218" i="1"/>
  <c r="E218" i="1"/>
  <c r="F218" i="1"/>
  <c r="G218" i="1"/>
  <c r="H218" i="1"/>
  <c r="I218" i="1"/>
  <c r="J218" i="1"/>
  <c r="K218" i="1"/>
  <c r="O218" i="1"/>
  <c r="P218" i="1"/>
  <c r="Q218" i="1"/>
  <c r="B219" i="1"/>
  <c r="C219" i="1"/>
  <c r="D219" i="1"/>
  <c r="E219" i="1"/>
  <c r="F219" i="1"/>
  <c r="G219" i="1"/>
  <c r="H219" i="1"/>
  <c r="I219" i="1"/>
  <c r="J219" i="1"/>
  <c r="K219" i="1"/>
  <c r="O219" i="1"/>
  <c r="P219" i="1"/>
  <c r="Q219" i="1"/>
  <c r="B220" i="1"/>
  <c r="C220" i="1"/>
  <c r="D220" i="1"/>
  <c r="E220" i="1"/>
  <c r="F220" i="1"/>
  <c r="G220" i="1"/>
  <c r="H220" i="1"/>
  <c r="I220" i="1"/>
  <c r="J220" i="1"/>
  <c r="K220" i="1"/>
  <c r="O220" i="1"/>
  <c r="P220" i="1"/>
  <c r="Q220" i="1"/>
  <c r="B221" i="1"/>
  <c r="C221" i="1"/>
  <c r="D221" i="1"/>
  <c r="E221" i="1"/>
  <c r="F221" i="1"/>
  <c r="G221" i="1"/>
  <c r="H221" i="1"/>
  <c r="I221" i="1"/>
  <c r="J221" i="1"/>
  <c r="K221" i="1"/>
  <c r="O221" i="1"/>
  <c r="P221" i="1"/>
  <c r="Q221" i="1"/>
  <c r="B222" i="1"/>
  <c r="C222" i="1"/>
  <c r="D222" i="1"/>
  <c r="E222" i="1"/>
  <c r="F222" i="1"/>
  <c r="G222" i="1"/>
  <c r="H222" i="1"/>
  <c r="I222" i="1"/>
  <c r="J222" i="1"/>
  <c r="K222" i="1"/>
  <c r="O222" i="1"/>
  <c r="P222" i="1"/>
  <c r="Q222" i="1"/>
  <c r="B223" i="1"/>
  <c r="C223" i="1"/>
  <c r="D223" i="1"/>
  <c r="E223" i="1"/>
  <c r="F223" i="1"/>
  <c r="G223" i="1"/>
  <c r="H223" i="1"/>
  <c r="I223" i="1"/>
  <c r="J223" i="1"/>
  <c r="K223" i="1"/>
  <c r="O223" i="1"/>
  <c r="P223" i="1"/>
  <c r="Q223" i="1"/>
  <c r="B224" i="1"/>
  <c r="C224" i="1"/>
  <c r="D224" i="1"/>
  <c r="E224" i="1"/>
  <c r="F224" i="1"/>
  <c r="G224" i="1"/>
  <c r="H224" i="1"/>
  <c r="I224" i="1"/>
  <c r="J224" i="1"/>
  <c r="K224" i="1"/>
  <c r="O224" i="1"/>
  <c r="P224" i="1"/>
  <c r="Q224" i="1"/>
  <c r="B225" i="1"/>
  <c r="C225" i="1"/>
  <c r="D225" i="1"/>
  <c r="E225" i="1"/>
  <c r="F225" i="1"/>
  <c r="G225" i="1"/>
  <c r="H225" i="1"/>
  <c r="I225" i="1"/>
  <c r="J225" i="1"/>
  <c r="K225" i="1"/>
  <c r="O225" i="1"/>
  <c r="P225" i="1"/>
  <c r="Q225" i="1"/>
  <c r="B226" i="1"/>
  <c r="C226" i="1"/>
  <c r="D226" i="1"/>
  <c r="E226" i="1"/>
  <c r="F226" i="1"/>
  <c r="G226" i="1"/>
  <c r="H226" i="1"/>
  <c r="I226" i="1"/>
  <c r="J226" i="1"/>
  <c r="K226" i="1"/>
  <c r="O226" i="1"/>
  <c r="P226" i="1"/>
  <c r="Q226" i="1"/>
  <c r="B227" i="1"/>
  <c r="C227" i="1"/>
  <c r="D227" i="1"/>
  <c r="E227" i="1"/>
  <c r="F227" i="1"/>
  <c r="G227" i="1"/>
  <c r="H227" i="1"/>
  <c r="I227" i="1"/>
  <c r="J227" i="1"/>
  <c r="K227" i="1"/>
  <c r="O227" i="1"/>
  <c r="P227" i="1"/>
  <c r="Q227" i="1"/>
  <c r="B228" i="1"/>
  <c r="C228" i="1"/>
  <c r="D228" i="1"/>
  <c r="E228" i="1"/>
  <c r="F228" i="1"/>
  <c r="G228" i="1"/>
  <c r="H228" i="1"/>
  <c r="I228" i="1"/>
  <c r="J228" i="1"/>
  <c r="K228" i="1"/>
  <c r="O228" i="1"/>
  <c r="P228" i="1"/>
  <c r="Q228" i="1"/>
  <c r="B229" i="1"/>
  <c r="C229" i="1"/>
  <c r="D229" i="1"/>
  <c r="E229" i="1"/>
  <c r="F229" i="1"/>
  <c r="G229" i="1"/>
  <c r="H229" i="1"/>
  <c r="I229" i="1"/>
  <c r="J229" i="1"/>
  <c r="K229" i="1"/>
  <c r="O229" i="1"/>
  <c r="P229" i="1"/>
  <c r="Q229" i="1"/>
  <c r="B230" i="1"/>
  <c r="C230" i="1"/>
  <c r="D230" i="1"/>
  <c r="E230" i="1"/>
  <c r="F230" i="1"/>
  <c r="G230" i="1"/>
  <c r="H230" i="1"/>
  <c r="I230" i="1"/>
  <c r="J230" i="1"/>
  <c r="K230" i="1"/>
  <c r="O230" i="1"/>
  <c r="P230" i="1"/>
  <c r="Q230" i="1"/>
  <c r="B231" i="1"/>
  <c r="C231" i="1"/>
  <c r="D231" i="1"/>
  <c r="E231" i="1"/>
  <c r="F231" i="1"/>
  <c r="G231" i="1"/>
  <c r="H231" i="1"/>
  <c r="I231" i="1"/>
  <c r="J231" i="1"/>
  <c r="K231" i="1"/>
  <c r="O231" i="1"/>
  <c r="P231" i="1"/>
  <c r="Q231" i="1"/>
  <c r="B232" i="1"/>
  <c r="C232" i="1"/>
  <c r="D232" i="1"/>
  <c r="E232" i="1"/>
  <c r="F232" i="1"/>
  <c r="G232" i="1"/>
  <c r="H232" i="1"/>
  <c r="I232" i="1"/>
  <c r="J232" i="1"/>
  <c r="K232" i="1"/>
  <c r="O232" i="1"/>
  <c r="P232" i="1"/>
  <c r="Q232" i="1"/>
  <c r="B233" i="1"/>
  <c r="C233" i="1"/>
  <c r="D233" i="1"/>
  <c r="E233" i="1"/>
  <c r="F233" i="1"/>
  <c r="G233" i="1"/>
  <c r="H233" i="1"/>
  <c r="I233" i="1"/>
  <c r="J233" i="1"/>
  <c r="K233" i="1"/>
  <c r="O233" i="1"/>
  <c r="P233" i="1"/>
  <c r="Q233" i="1"/>
  <c r="B234" i="1"/>
  <c r="C234" i="1"/>
  <c r="D234" i="1"/>
  <c r="E234" i="1"/>
  <c r="F234" i="1"/>
  <c r="G234" i="1"/>
  <c r="H234" i="1"/>
  <c r="I234" i="1"/>
  <c r="J234" i="1"/>
  <c r="K234" i="1"/>
  <c r="O234" i="1"/>
  <c r="P234" i="1"/>
  <c r="Q234" i="1"/>
  <c r="B235" i="1"/>
  <c r="C235" i="1"/>
  <c r="D235" i="1"/>
  <c r="E235" i="1"/>
  <c r="F235" i="1"/>
  <c r="G235" i="1"/>
  <c r="H235" i="1"/>
  <c r="I235" i="1"/>
  <c r="J235" i="1"/>
  <c r="K235" i="1"/>
  <c r="O235" i="1"/>
  <c r="P235" i="1"/>
  <c r="Q235" i="1"/>
  <c r="B236" i="1"/>
  <c r="C236" i="1"/>
  <c r="D236" i="1"/>
  <c r="E236" i="1"/>
  <c r="F236" i="1"/>
  <c r="G236" i="1"/>
  <c r="H236" i="1"/>
  <c r="I236" i="1"/>
  <c r="J236" i="1"/>
  <c r="K236" i="1"/>
  <c r="O236" i="1"/>
  <c r="P236" i="1"/>
  <c r="Q236" i="1"/>
  <c r="B237" i="1"/>
  <c r="C237" i="1"/>
  <c r="D237" i="1"/>
  <c r="E237" i="1"/>
  <c r="F237" i="1"/>
  <c r="G237" i="1"/>
  <c r="H237" i="1"/>
  <c r="I237" i="1"/>
  <c r="J237" i="1"/>
  <c r="K237" i="1"/>
  <c r="O237" i="1"/>
  <c r="P237" i="1"/>
  <c r="Q237" i="1"/>
  <c r="B238" i="1"/>
  <c r="C238" i="1"/>
  <c r="D238" i="1"/>
  <c r="E238" i="1"/>
  <c r="F238" i="1"/>
  <c r="G238" i="1"/>
  <c r="H238" i="1"/>
  <c r="I238" i="1"/>
  <c r="J238" i="1"/>
  <c r="K238" i="1"/>
  <c r="O238" i="1"/>
  <c r="P238" i="1"/>
  <c r="Q238" i="1"/>
  <c r="B239" i="1"/>
  <c r="C239" i="1"/>
  <c r="D239" i="1"/>
  <c r="E239" i="1"/>
  <c r="F239" i="1"/>
  <c r="G239" i="1"/>
  <c r="H239" i="1"/>
  <c r="I239" i="1"/>
  <c r="J239" i="1"/>
  <c r="K239" i="1"/>
  <c r="O239" i="1"/>
  <c r="P239" i="1"/>
  <c r="Q239" i="1"/>
  <c r="B240" i="1"/>
  <c r="C240" i="1"/>
  <c r="D240" i="1"/>
  <c r="E240" i="1"/>
  <c r="F240" i="1"/>
  <c r="G240" i="1"/>
  <c r="H240" i="1"/>
  <c r="I240" i="1"/>
  <c r="J240" i="1"/>
  <c r="K240" i="1"/>
  <c r="O240" i="1"/>
  <c r="P240" i="1"/>
  <c r="Q240" i="1"/>
  <c r="B241" i="1"/>
  <c r="C241" i="1"/>
  <c r="D241" i="1"/>
  <c r="E241" i="1"/>
  <c r="F241" i="1"/>
  <c r="G241" i="1"/>
  <c r="H241" i="1"/>
  <c r="I241" i="1"/>
  <c r="J241" i="1"/>
  <c r="K241" i="1"/>
  <c r="O241" i="1"/>
  <c r="P241" i="1"/>
  <c r="Q241" i="1"/>
  <c r="B242" i="1"/>
  <c r="C242" i="1"/>
  <c r="D242" i="1"/>
  <c r="E242" i="1"/>
  <c r="F242" i="1"/>
  <c r="G242" i="1"/>
  <c r="H242" i="1"/>
  <c r="I242" i="1"/>
  <c r="J242" i="1"/>
  <c r="K242" i="1"/>
  <c r="O242" i="1"/>
  <c r="P242" i="1"/>
  <c r="Q242" i="1"/>
  <c r="B243" i="1"/>
  <c r="C243" i="1"/>
  <c r="D243" i="1"/>
  <c r="E243" i="1"/>
  <c r="F243" i="1"/>
  <c r="G243" i="1"/>
  <c r="H243" i="1"/>
  <c r="I243" i="1"/>
  <c r="J243" i="1"/>
  <c r="K243" i="1"/>
  <c r="O243" i="1"/>
  <c r="P243" i="1"/>
  <c r="Q243" i="1"/>
  <c r="B244" i="1"/>
  <c r="C244" i="1"/>
  <c r="D244" i="1"/>
  <c r="E244" i="1"/>
  <c r="F244" i="1"/>
  <c r="G244" i="1"/>
  <c r="H244" i="1"/>
  <c r="I244" i="1"/>
  <c r="J244" i="1"/>
  <c r="K244" i="1"/>
  <c r="O244" i="1"/>
  <c r="P244" i="1"/>
  <c r="Q244" i="1"/>
  <c r="B245" i="1"/>
  <c r="C245" i="1"/>
  <c r="D245" i="1"/>
  <c r="E245" i="1"/>
  <c r="F245" i="1"/>
  <c r="G245" i="1"/>
  <c r="H245" i="1"/>
  <c r="I245" i="1"/>
  <c r="J245" i="1"/>
  <c r="K245" i="1"/>
  <c r="O245" i="1"/>
  <c r="P245" i="1"/>
  <c r="Q245" i="1"/>
  <c r="B246" i="1"/>
  <c r="C246" i="1"/>
  <c r="D246" i="1"/>
  <c r="E246" i="1"/>
  <c r="F246" i="1"/>
  <c r="G246" i="1"/>
  <c r="H246" i="1"/>
  <c r="I246" i="1"/>
  <c r="J246" i="1"/>
  <c r="K246" i="1"/>
  <c r="O246" i="1"/>
  <c r="P246" i="1"/>
  <c r="Q246" i="1"/>
  <c r="B247" i="1"/>
  <c r="C247" i="1"/>
  <c r="D247" i="1"/>
  <c r="E247" i="1"/>
  <c r="F247" i="1"/>
  <c r="G247" i="1"/>
  <c r="H247" i="1"/>
  <c r="I247" i="1"/>
  <c r="J247" i="1"/>
  <c r="K247" i="1"/>
  <c r="O247" i="1"/>
  <c r="P247" i="1"/>
  <c r="Q247" i="1"/>
  <c r="B248" i="1"/>
  <c r="C248" i="1"/>
  <c r="D248" i="1"/>
  <c r="E248" i="1"/>
  <c r="F248" i="1"/>
  <c r="G248" i="1"/>
  <c r="H248" i="1"/>
  <c r="I248" i="1"/>
  <c r="J248" i="1"/>
  <c r="K248" i="1"/>
  <c r="O248" i="1"/>
  <c r="P248" i="1"/>
  <c r="Q248" i="1"/>
  <c r="B249" i="1"/>
  <c r="C249" i="1"/>
  <c r="D249" i="1"/>
  <c r="E249" i="1"/>
  <c r="F249" i="1"/>
  <c r="G249" i="1"/>
  <c r="H249" i="1"/>
  <c r="I249" i="1"/>
  <c r="J249" i="1"/>
  <c r="K249" i="1"/>
  <c r="O249" i="1"/>
  <c r="P249" i="1"/>
  <c r="Q249" i="1"/>
  <c r="B250" i="1"/>
  <c r="C250" i="1"/>
  <c r="D250" i="1"/>
  <c r="E250" i="1"/>
  <c r="F250" i="1"/>
  <c r="G250" i="1"/>
  <c r="H250" i="1"/>
  <c r="I250" i="1"/>
  <c r="J250" i="1"/>
  <c r="K250" i="1"/>
  <c r="O250" i="1"/>
  <c r="P250" i="1"/>
  <c r="Q250" i="1"/>
  <c r="B251" i="1"/>
  <c r="C251" i="1"/>
  <c r="D251" i="1"/>
  <c r="E251" i="1"/>
  <c r="F251" i="1"/>
  <c r="G251" i="1"/>
  <c r="H251" i="1"/>
  <c r="I251" i="1"/>
  <c r="J251" i="1"/>
  <c r="K251" i="1"/>
  <c r="O251" i="1"/>
  <c r="P251" i="1"/>
  <c r="Q251" i="1"/>
  <c r="B252" i="1"/>
  <c r="C252" i="1"/>
  <c r="D252" i="1"/>
  <c r="E252" i="1"/>
  <c r="F252" i="1"/>
  <c r="G252" i="1"/>
  <c r="H252" i="1"/>
  <c r="I252" i="1"/>
  <c r="J252" i="1"/>
  <c r="K252" i="1"/>
  <c r="O252" i="1"/>
  <c r="P252" i="1"/>
  <c r="Q252" i="1"/>
  <c r="B253" i="1"/>
  <c r="C253" i="1"/>
  <c r="D253" i="1"/>
  <c r="E253" i="1"/>
  <c r="F253" i="1"/>
  <c r="G253" i="1"/>
  <c r="H253" i="1"/>
  <c r="I253" i="1"/>
  <c r="J253" i="1"/>
  <c r="K253" i="1"/>
  <c r="O253" i="1"/>
  <c r="P253" i="1"/>
  <c r="Q253" i="1"/>
  <c r="B254" i="1"/>
  <c r="C254" i="1"/>
  <c r="D254" i="1"/>
  <c r="E254" i="1"/>
  <c r="F254" i="1"/>
  <c r="G254" i="1"/>
  <c r="H254" i="1"/>
  <c r="I254" i="1"/>
  <c r="J254" i="1"/>
  <c r="K254" i="1"/>
  <c r="O254" i="1"/>
  <c r="P254" i="1"/>
  <c r="Q254" i="1"/>
  <c r="B255" i="1"/>
  <c r="C255" i="1"/>
  <c r="D255" i="1"/>
  <c r="E255" i="1"/>
  <c r="F255" i="1"/>
  <c r="G255" i="1"/>
  <c r="H255" i="1"/>
  <c r="I255" i="1"/>
  <c r="J255" i="1"/>
  <c r="K255" i="1"/>
  <c r="O255" i="1"/>
  <c r="P255" i="1"/>
  <c r="Q255" i="1"/>
  <c r="B256" i="1"/>
  <c r="C256" i="1"/>
  <c r="D256" i="1"/>
  <c r="E256" i="1"/>
  <c r="F256" i="1"/>
  <c r="G256" i="1"/>
  <c r="H256" i="1"/>
  <c r="I256" i="1"/>
  <c r="J256" i="1"/>
  <c r="K256" i="1"/>
  <c r="O256" i="1"/>
  <c r="P256" i="1"/>
  <c r="Q256" i="1"/>
  <c r="B257" i="1"/>
  <c r="C257" i="1"/>
  <c r="D257" i="1"/>
  <c r="E257" i="1"/>
  <c r="F257" i="1"/>
  <c r="G257" i="1"/>
  <c r="H257" i="1"/>
  <c r="I257" i="1"/>
  <c r="J257" i="1"/>
  <c r="K257" i="1"/>
  <c r="O257" i="1"/>
  <c r="P257" i="1"/>
  <c r="Q257" i="1"/>
  <c r="B258" i="1"/>
  <c r="C258" i="1"/>
  <c r="D258" i="1"/>
  <c r="E258" i="1"/>
  <c r="F258" i="1"/>
  <c r="G258" i="1"/>
  <c r="H258" i="1"/>
  <c r="I258" i="1"/>
  <c r="J258" i="1"/>
  <c r="K258" i="1"/>
  <c r="O258" i="1"/>
  <c r="P258" i="1"/>
  <c r="Q258" i="1"/>
  <c r="B259" i="1"/>
  <c r="C259" i="1"/>
  <c r="D259" i="1"/>
  <c r="E259" i="1"/>
  <c r="F259" i="1"/>
  <c r="G259" i="1"/>
  <c r="H259" i="1"/>
  <c r="I259" i="1"/>
  <c r="J259" i="1"/>
  <c r="K259" i="1"/>
  <c r="O259" i="1"/>
  <c r="P259" i="1"/>
  <c r="Q259" i="1"/>
  <c r="B260" i="1"/>
  <c r="C260" i="1"/>
  <c r="D260" i="1"/>
  <c r="E260" i="1"/>
  <c r="F260" i="1"/>
  <c r="G260" i="1"/>
  <c r="H260" i="1"/>
  <c r="I260" i="1"/>
  <c r="J260" i="1"/>
  <c r="K260" i="1"/>
  <c r="O260" i="1"/>
  <c r="P260" i="1"/>
  <c r="Q260" i="1"/>
  <c r="B261" i="1"/>
  <c r="C261" i="1"/>
  <c r="D261" i="1"/>
  <c r="E261" i="1"/>
  <c r="F261" i="1"/>
  <c r="G261" i="1"/>
  <c r="H261" i="1"/>
  <c r="I261" i="1"/>
  <c r="J261" i="1"/>
  <c r="K261" i="1"/>
  <c r="O261" i="1"/>
  <c r="P261" i="1"/>
  <c r="Q261" i="1"/>
  <c r="B262" i="1"/>
  <c r="C262" i="1"/>
  <c r="D262" i="1"/>
  <c r="E262" i="1"/>
  <c r="F262" i="1"/>
  <c r="G262" i="1"/>
  <c r="H262" i="1"/>
  <c r="I262" i="1"/>
  <c r="J262" i="1"/>
  <c r="K262" i="1"/>
  <c r="O262" i="1"/>
  <c r="P262" i="1"/>
  <c r="Q262" i="1"/>
  <c r="B263" i="1"/>
  <c r="C263" i="1"/>
  <c r="D263" i="1"/>
  <c r="E263" i="1"/>
  <c r="F263" i="1"/>
  <c r="G263" i="1"/>
  <c r="H263" i="1"/>
  <c r="I263" i="1"/>
  <c r="J263" i="1"/>
  <c r="K263" i="1"/>
  <c r="O263" i="1"/>
  <c r="P263" i="1"/>
  <c r="Q263" i="1"/>
  <c r="B264" i="1"/>
  <c r="C264" i="1"/>
  <c r="D264" i="1"/>
  <c r="E264" i="1"/>
  <c r="F264" i="1"/>
  <c r="G264" i="1"/>
  <c r="H264" i="1"/>
  <c r="I264" i="1"/>
  <c r="J264" i="1"/>
  <c r="K264" i="1"/>
  <c r="O264" i="1"/>
  <c r="P264" i="1"/>
  <c r="Q264" i="1"/>
  <c r="B265" i="1"/>
  <c r="C265" i="1"/>
  <c r="D265" i="1"/>
  <c r="E265" i="1"/>
  <c r="F265" i="1"/>
  <c r="G265" i="1"/>
  <c r="H265" i="1"/>
  <c r="I265" i="1"/>
  <c r="J265" i="1"/>
  <c r="K265" i="1"/>
  <c r="O265" i="1"/>
  <c r="P265" i="1"/>
  <c r="Q265" i="1"/>
  <c r="B266" i="1"/>
  <c r="C266" i="1"/>
  <c r="D266" i="1"/>
  <c r="E266" i="1"/>
  <c r="F266" i="1"/>
  <c r="G266" i="1"/>
  <c r="H266" i="1"/>
  <c r="I266" i="1"/>
  <c r="J266" i="1"/>
  <c r="K266" i="1"/>
  <c r="O266" i="1"/>
  <c r="P266" i="1"/>
  <c r="Q266" i="1"/>
  <c r="B267" i="1"/>
  <c r="C267" i="1"/>
  <c r="D267" i="1"/>
  <c r="E267" i="1"/>
  <c r="F267" i="1"/>
  <c r="G267" i="1"/>
  <c r="H267" i="1"/>
  <c r="I267" i="1"/>
  <c r="J267" i="1"/>
  <c r="K267" i="1"/>
  <c r="O267" i="1"/>
  <c r="P267" i="1"/>
  <c r="Q267" i="1"/>
  <c r="B268" i="1"/>
  <c r="C268" i="1"/>
  <c r="D268" i="1"/>
  <c r="E268" i="1"/>
  <c r="F268" i="1"/>
  <c r="G268" i="1"/>
  <c r="H268" i="1"/>
  <c r="I268" i="1"/>
  <c r="J268" i="1"/>
  <c r="K268" i="1"/>
  <c r="O268" i="1"/>
  <c r="P268" i="1"/>
  <c r="Q268" i="1"/>
  <c r="B269" i="1"/>
  <c r="C269" i="1"/>
  <c r="D269" i="1"/>
  <c r="E269" i="1"/>
  <c r="F269" i="1"/>
  <c r="G269" i="1"/>
  <c r="H269" i="1"/>
  <c r="I269" i="1"/>
  <c r="J269" i="1"/>
  <c r="K269" i="1"/>
  <c r="O269" i="1"/>
  <c r="P269" i="1"/>
  <c r="Q269" i="1"/>
  <c r="B270" i="1"/>
  <c r="C270" i="1"/>
  <c r="D270" i="1"/>
  <c r="E270" i="1"/>
  <c r="F270" i="1"/>
  <c r="G270" i="1"/>
  <c r="H270" i="1"/>
  <c r="I270" i="1"/>
  <c r="J270" i="1"/>
  <c r="K270" i="1"/>
  <c r="O270" i="1"/>
  <c r="P270" i="1"/>
  <c r="Q270" i="1"/>
  <c r="B271" i="1"/>
  <c r="C271" i="1"/>
  <c r="D271" i="1"/>
  <c r="E271" i="1"/>
  <c r="F271" i="1"/>
  <c r="G271" i="1"/>
  <c r="H271" i="1"/>
  <c r="I271" i="1"/>
  <c r="J271" i="1"/>
  <c r="K271" i="1"/>
  <c r="O271" i="1"/>
  <c r="P271" i="1"/>
  <c r="Q271" i="1"/>
  <c r="B272" i="1"/>
  <c r="C272" i="1"/>
  <c r="D272" i="1"/>
  <c r="E272" i="1"/>
  <c r="F272" i="1"/>
  <c r="G272" i="1"/>
  <c r="H272" i="1"/>
  <c r="I272" i="1"/>
  <c r="J272" i="1"/>
  <c r="K272" i="1"/>
  <c r="O272" i="1"/>
  <c r="P272" i="1"/>
  <c r="Q272" i="1"/>
  <c r="B273" i="1"/>
  <c r="C273" i="1"/>
  <c r="D273" i="1"/>
  <c r="E273" i="1"/>
  <c r="F273" i="1"/>
  <c r="G273" i="1"/>
  <c r="H273" i="1"/>
  <c r="I273" i="1"/>
  <c r="J273" i="1"/>
  <c r="K273" i="1"/>
  <c r="O273" i="1"/>
  <c r="P273" i="1"/>
  <c r="Q273" i="1"/>
  <c r="B274" i="1"/>
  <c r="C274" i="1"/>
  <c r="D274" i="1"/>
  <c r="E274" i="1"/>
  <c r="F274" i="1"/>
  <c r="G274" i="1"/>
  <c r="H274" i="1"/>
  <c r="I274" i="1"/>
  <c r="J274" i="1"/>
  <c r="K274" i="1"/>
  <c r="O274" i="1"/>
  <c r="P274" i="1"/>
  <c r="Q274" i="1"/>
  <c r="B275" i="1"/>
  <c r="C275" i="1"/>
  <c r="D275" i="1"/>
  <c r="E275" i="1"/>
  <c r="F275" i="1"/>
  <c r="G275" i="1"/>
  <c r="H275" i="1"/>
  <c r="I275" i="1"/>
  <c r="J275" i="1"/>
  <c r="K275" i="1"/>
  <c r="O275" i="1"/>
  <c r="P275" i="1"/>
  <c r="Q275" i="1"/>
  <c r="B276" i="1"/>
  <c r="C276" i="1"/>
  <c r="D276" i="1"/>
  <c r="E276" i="1"/>
  <c r="F276" i="1"/>
  <c r="G276" i="1"/>
  <c r="H276" i="1"/>
  <c r="I276" i="1"/>
  <c r="J276" i="1"/>
  <c r="K276" i="1"/>
  <c r="O276" i="1"/>
  <c r="P276" i="1"/>
  <c r="Q276" i="1"/>
  <c r="B277" i="1"/>
  <c r="C277" i="1"/>
  <c r="D277" i="1"/>
  <c r="E277" i="1"/>
  <c r="F277" i="1"/>
  <c r="G277" i="1"/>
  <c r="H277" i="1"/>
  <c r="I277" i="1"/>
  <c r="J277" i="1"/>
  <c r="K277" i="1"/>
  <c r="O277" i="1"/>
  <c r="P277" i="1"/>
  <c r="Q277" i="1"/>
  <c r="B278" i="1"/>
  <c r="C278" i="1"/>
  <c r="D278" i="1"/>
  <c r="E278" i="1"/>
  <c r="F278" i="1"/>
  <c r="G278" i="1"/>
  <c r="H278" i="1"/>
  <c r="I278" i="1"/>
  <c r="J278" i="1"/>
  <c r="K278" i="1"/>
  <c r="O278" i="1"/>
  <c r="P278" i="1"/>
  <c r="Q278" i="1"/>
  <c r="B279" i="1"/>
  <c r="C279" i="1"/>
  <c r="D279" i="1"/>
  <c r="E279" i="1"/>
  <c r="F279" i="1"/>
  <c r="G279" i="1"/>
  <c r="H279" i="1"/>
  <c r="I279" i="1"/>
  <c r="J279" i="1"/>
  <c r="K279" i="1"/>
  <c r="O279" i="1"/>
  <c r="P279" i="1"/>
  <c r="Q279" i="1"/>
  <c r="B280" i="1"/>
  <c r="C280" i="1"/>
  <c r="D280" i="1"/>
  <c r="E280" i="1"/>
  <c r="F280" i="1"/>
  <c r="G280" i="1"/>
  <c r="H280" i="1"/>
  <c r="I280" i="1"/>
  <c r="J280" i="1"/>
  <c r="K280" i="1"/>
  <c r="O280" i="1"/>
  <c r="P280" i="1"/>
  <c r="Q280" i="1"/>
  <c r="B281" i="1"/>
  <c r="C281" i="1"/>
  <c r="D281" i="1"/>
  <c r="E281" i="1"/>
  <c r="F281" i="1"/>
  <c r="G281" i="1"/>
  <c r="H281" i="1"/>
  <c r="I281" i="1"/>
  <c r="J281" i="1"/>
  <c r="K281" i="1"/>
  <c r="O281" i="1"/>
  <c r="P281" i="1"/>
  <c r="Q281" i="1"/>
  <c r="B282" i="1"/>
  <c r="C282" i="1"/>
  <c r="D282" i="1"/>
  <c r="E282" i="1"/>
  <c r="F282" i="1"/>
  <c r="G282" i="1"/>
  <c r="H282" i="1"/>
  <c r="I282" i="1"/>
  <c r="J282" i="1"/>
  <c r="K282" i="1"/>
  <c r="O282" i="1"/>
  <c r="P282" i="1"/>
  <c r="Q282" i="1"/>
  <c r="B283" i="1"/>
  <c r="C283" i="1"/>
  <c r="D283" i="1"/>
  <c r="E283" i="1"/>
  <c r="F283" i="1"/>
  <c r="G283" i="1"/>
  <c r="H283" i="1"/>
  <c r="I283" i="1"/>
  <c r="J283" i="1"/>
  <c r="K283" i="1"/>
  <c r="O283" i="1"/>
  <c r="P283" i="1"/>
  <c r="Q283" i="1"/>
  <c r="B284" i="1"/>
  <c r="C284" i="1"/>
  <c r="D284" i="1"/>
  <c r="E284" i="1"/>
  <c r="F284" i="1"/>
  <c r="G284" i="1"/>
  <c r="H284" i="1"/>
  <c r="I284" i="1"/>
  <c r="J284" i="1"/>
  <c r="K284" i="1"/>
  <c r="O284" i="1"/>
  <c r="P284" i="1"/>
  <c r="Q284" i="1"/>
  <c r="B285" i="1"/>
  <c r="C285" i="1"/>
  <c r="D285" i="1"/>
  <c r="E285" i="1"/>
  <c r="F285" i="1"/>
  <c r="G285" i="1"/>
  <c r="H285" i="1"/>
  <c r="I285" i="1"/>
  <c r="J285" i="1"/>
  <c r="K285" i="1"/>
  <c r="O285" i="1"/>
  <c r="P285" i="1"/>
  <c r="Q285" i="1"/>
  <c r="B286" i="1"/>
  <c r="C286" i="1"/>
  <c r="D286" i="1"/>
  <c r="E286" i="1"/>
  <c r="F286" i="1"/>
  <c r="G286" i="1"/>
  <c r="H286" i="1"/>
  <c r="I286" i="1"/>
  <c r="J286" i="1"/>
  <c r="K286" i="1"/>
  <c r="O286" i="1"/>
  <c r="P286" i="1"/>
  <c r="Q286" i="1"/>
  <c r="B287" i="1"/>
  <c r="C287" i="1"/>
  <c r="D287" i="1"/>
  <c r="E287" i="1"/>
  <c r="F287" i="1"/>
  <c r="G287" i="1"/>
  <c r="H287" i="1"/>
  <c r="I287" i="1"/>
  <c r="J287" i="1"/>
  <c r="K287" i="1"/>
  <c r="O287" i="1"/>
  <c r="P287" i="1"/>
  <c r="Q287" i="1"/>
  <c r="B288" i="1"/>
  <c r="C288" i="1"/>
  <c r="D288" i="1"/>
  <c r="E288" i="1"/>
  <c r="F288" i="1"/>
  <c r="G288" i="1"/>
  <c r="H288" i="1"/>
  <c r="I288" i="1"/>
  <c r="J288" i="1"/>
  <c r="K288" i="1"/>
  <c r="O288" i="1"/>
  <c r="P288" i="1"/>
  <c r="Q288" i="1"/>
  <c r="B289" i="1"/>
  <c r="C289" i="1"/>
  <c r="D289" i="1"/>
  <c r="E289" i="1"/>
  <c r="F289" i="1"/>
  <c r="G289" i="1"/>
  <c r="H289" i="1"/>
  <c r="I289" i="1"/>
  <c r="J289" i="1"/>
  <c r="K289" i="1"/>
  <c r="O289" i="1"/>
  <c r="P289" i="1"/>
  <c r="Q289" i="1"/>
  <c r="B290" i="1"/>
  <c r="C290" i="1"/>
  <c r="D290" i="1"/>
  <c r="E290" i="1"/>
  <c r="F290" i="1"/>
  <c r="G290" i="1"/>
  <c r="H290" i="1"/>
  <c r="I290" i="1"/>
  <c r="J290" i="1"/>
  <c r="K290" i="1"/>
  <c r="O290" i="1"/>
  <c r="P290" i="1"/>
  <c r="Q290" i="1"/>
  <c r="B291" i="1"/>
  <c r="C291" i="1"/>
  <c r="D291" i="1"/>
  <c r="E291" i="1"/>
  <c r="F291" i="1"/>
  <c r="G291" i="1"/>
  <c r="H291" i="1"/>
  <c r="I291" i="1"/>
  <c r="J291" i="1"/>
  <c r="K291" i="1"/>
  <c r="O291" i="1"/>
  <c r="P291" i="1"/>
  <c r="Q291" i="1"/>
  <c r="B292" i="1"/>
  <c r="C292" i="1"/>
  <c r="D292" i="1"/>
  <c r="E292" i="1"/>
  <c r="F292" i="1"/>
  <c r="G292" i="1"/>
  <c r="H292" i="1"/>
  <c r="I292" i="1"/>
  <c r="J292" i="1"/>
  <c r="K292" i="1"/>
  <c r="O292" i="1"/>
  <c r="P292" i="1"/>
  <c r="Q292" i="1"/>
  <c r="B293" i="1"/>
  <c r="C293" i="1"/>
  <c r="D293" i="1"/>
  <c r="E293" i="1"/>
  <c r="F293" i="1"/>
  <c r="G293" i="1"/>
  <c r="H293" i="1"/>
  <c r="I293" i="1"/>
  <c r="J293" i="1"/>
  <c r="K293" i="1"/>
  <c r="O293" i="1"/>
  <c r="P293" i="1"/>
  <c r="Q293" i="1"/>
  <c r="B294" i="1"/>
  <c r="C294" i="1"/>
  <c r="D294" i="1"/>
  <c r="E294" i="1"/>
  <c r="F294" i="1"/>
  <c r="G294" i="1"/>
  <c r="H294" i="1"/>
  <c r="I294" i="1"/>
  <c r="J294" i="1"/>
  <c r="K294" i="1"/>
  <c r="O294" i="1"/>
  <c r="P294" i="1"/>
  <c r="Q294" i="1"/>
  <c r="B295" i="1"/>
  <c r="C295" i="1"/>
  <c r="D295" i="1"/>
  <c r="E295" i="1"/>
  <c r="F295" i="1"/>
  <c r="G295" i="1"/>
  <c r="H295" i="1"/>
  <c r="I295" i="1"/>
  <c r="J295" i="1"/>
  <c r="K295" i="1"/>
  <c r="O295" i="1"/>
  <c r="P295" i="1"/>
  <c r="Q295" i="1"/>
  <c r="B296" i="1"/>
  <c r="C296" i="1"/>
  <c r="D296" i="1"/>
  <c r="E296" i="1"/>
  <c r="F296" i="1"/>
  <c r="G296" i="1"/>
  <c r="H296" i="1"/>
  <c r="I296" i="1"/>
  <c r="J296" i="1"/>
  <c r="K296" i="1"/>
  <c r="O296" i="1"/>
  <c r="P296" i="1"/>
  <c r="Q296" i="1"/>
  <c r="B297" i="1"/>
  <c r="C297" i="1"/>
  <c r="D297" i="1"/>
  <c r="E297" i="1"/>
  <c r="F297" i="1"/>
  <c r="G297" i="1"/>
  <c r="H297" i="1"/>
  <c r="I297" i="1"/>
  <c r="J297" i="1"/>
  <c r="K297" i="1"/>
  <c r="O297" i="1"/>
  <c r="P297" i="1"/>
  <c r="Q297" i="1"/>
  <c r="B298" i="1"/>
  <c r="C298" i="1"/>
  <c r="D298" i="1"/>
  <c r="E298" i="1"/>
  <c r="F298" i="1"/>
  <c r="G298" i="1"/>
  <c r="H298" i="1"/>
  <c r="I298" i="1"/>
  <c r="J298" i="1"/>
  <c r="K298" i="1"/>
  <c r="O298" i="1"/>
  <c r="P298" i="1"/>
  <c r="Q298" i="1"/>
  <c r="B299" i="1"/>
  <c r="C299" i="1"/>
  <c r="D299" i="1"/>
  <c r="E299" i="1"/>
  <c r="F299" i="1"/>
  <c r="G299" i="1"/>
  <c r="H299" i="1"/>
  <c r="I299" i="1"/>
  <c r="J299" i="1"/>
  <c r="K299" i="1"/>
  <c r="O299" i="1"/>
  <c r="P299" i="1"/>
  <c r="Q299" i="1"/>
  <c r="B300" i="1"/>
  <c r="C300" i="1"/>
  <c r="D300" i="1"/>
  <c r="E300" i="1"/>
  <c r="F300" i="1"/>
  <c r="G300" i="1"/>
  <c r="H300" i="1"/>
  <c r="I300" i="1"/>
  <c r="J300" i="1"/>
  <c r="K300" i="1"/>
  <c r="O300" i="1"/>
  <c r="P300" i="1"/>
  <c r="Q300" i="1"/>
  <c r="B301" i="1"/>
  <c r="C301" i="1"/>
  <c r="D301" i="1"/>
  <c r="E301" i="1"/>
  <c r="F301" i="1"/>
  <c r="G301" i="1"/>
  <c r="H301" i="1"/>
  <c r="I301" i="1"/>
  <c r="J301" i="1"/>
  <c r="K301" i="1"/>
  <c r="O301" i="1"/>
  <c r="P301" i="1"/>
  <c r="Q301" i="1"/>
  <c r="B302" i="1"/>
  <c r="C302" i="1"/>
  <c r="D302" i="1"/>
  <c r="E302" i="1"/>
  <c r="F302" i="1"/>
  <c r="G302" i="1"/>
  <c r="H302" i="1"/>
  <c r="I302" i="1"/>
  <c r="J302" i="1"/>
  <c r="K302" i="1"/>
  <c r="O302" i="1"/>
  <c r="P302" i="1"/>
  <c r="Q302" i="1"/>
  <c r="B303" i="1"/>
  <c r="C303" i="1"/>
  <c r="D303" i="1"/>
  <c r="E303" i="1"/>
  <c r="F303" i="1"/>
  <c r="G303" i="1"/>
  <c r="H303" i="1"/>
  <c r="I303" i="1"/>
  <c r="J303" i="1"/>
  <c r="K303" i="1"/>
  <c r="O303" i="1"/>
  <c r="P303" i="1"/>
  <c r="Q303" i="1"/>
  <c r="B304" i="1"/>
  <c r="C304" i="1"/>
  <c r="D304" i="1"/>
  <c r="E304" i="1"/>
  <c r="F304" i="1"/>
  <c r="G304" i="1"/>
  <c r="H304" i="1"/>
  <c r="I304" i="1"/>
  <c r="J304" i="1"/>
  <c r="K304" i="1"/>
  <c r="O304" i="1"/>
  <c r="P304" i="1"/>
  <c r="Q304" i="1"/>
  <c r="B305" i="1"/>
  <c r="C305" i="1"/>
  <c r="D305" i="1"/>
  <c r="E305" i="1"/>
  <c r="F305" i="1"/>
  <c r="G305" i="1"/>
  <c r="H305" i="1"/>
  <c r="I305" i="1"/>
  <c r="J305" i="1"/>
  <c r="K305" i="1"/>
  <c r="O305" i="1"/>
  <c r="P305" i="1"/>
  <c r="Q305" i="1"/>
  <c r="B306" i="1"/>
  <c r="C306" i="1"/>
  <c r="D306" i="1"/>
  <c r="E306" i="1"/>
  <c r="F306" i="1"/>
  <c r="G306" i="1"/>
  <c r="H306" i="1"/>
  <c r="I306" i="1"/>
  <c r="J306" i="1"/>
  <c r="K306" i="1"/>
  <c r="O306" i="1"/>
  <c r="P306" i="1"/>
  <c r="Q306" i="1"/>
  <c r="B307" i="1"/>
  <c r="C307" i="1"/>
  <c r="D307" i="1"/>
  <c r="E307" i="1"/>
  <c r="F307" i="1"/>
  <c r="G307" i="1"/>
  <c r="H307" i="1"/>
  <c r="I307" i="1"/>
  <c r="J307" i="1"/>
  <c r="K307" i="1"/>
  <c r="O307" i="1"/>
  <c r="P307" i="1"/>
  <c r="Q307" i="1"/>
  <c r="B308" i="1"/>
  <c r="C308" i="1"/>
  <c r="D308" i="1"/>
  <c r="E308" i="1"/>
  <c r="F308" i="1"/>
  <c r="G308" i="1"/>
  <c r="H308" i="1"/>
  <c r="I308" i="1"/>
  <c r="J308" i="1"/>
  <c r="K308" i="1"/>
  <c r="O308" i="1"/>
  <c r="P308" i="1"/>
  <c r="Q308" i="1"/>
  <c r="B309" i="1"/>
  <c r="C309" i="1"/>
  <c r="D309" i="1"/>
  <c r="E309" i="1"/>
  <c r="F309" i="1"/>
  <c r="G309" i="1"/>
  <c r="H309" i="1"/>
  <c r="I309" i="1"/>
  <c r="J309" i="1"/>
  <c r="K309" i="1"/>
  <c r="O309" i="1"/>
  <c r="P309" i="1"/>
  <c r="Q309" i="1"/>
  <c r="B310" i="1"/>
  <c r="C310" i="1"/>
  <c r="D310" i="1"/>
  <c r="E310" i="1"/>
  <c r="F310" i="1"/>
  <c r="G310" i="1"/>
  <c r="H310" i="1"/>
  <c r="I310" i="1"/>
  <c r="J310" i="1"/>
  <c r="K310" i="1"/>
  <c r="O310" i="1"/>
  <c r="P310" i="1"/>
  <c r="Q310" i="1"/>
  <c r="B311" i="1"/>
  <c r="C311" i="1"/>
  <c r="D311" i="1"/>
  <c r="E311" i="1"/>
  <c r="F311" i="1"/>
  <c r="G311" i="1"/>
  <c r="H311" i="1"/>
  <c r="I311" i="1"/>
  <c r="J311" i="1"/>
  <c r="K311" i="1"/>
  <c r="O311" i="1"/>
  <c r="P311" i="1"/>
  <c r="Q311" i="1"/>
  <c r="B312" i="1"/>
  <c r="C312" i="1"/>
  <c r="D312" i="1"/>
  <c r="E312" i="1"/>
  <c r="F312" i="1"/>
  <c r="G312" i="1"/>
  <c r="H312" i="1"/>
  <c r="I312" i="1"/>
  <c r="J312" i="1"/>
  <c r="K312" i="1"/>
  <c r="O312" i="1"/>
  <c r="P312" i="1"/>
  <c r="Q312" i="1"/>
  <c r="B313" i="1"/>
  <c r="C313" i="1"/>
  <c r="D313" i="1"/>
  <c r="E313" i="1"/>
  <c r="F313" i="1"/>
  <c r="G313" i="1"/>
  <c r="H313" i="1"/>
  <c r="I313" i="1"/>
  <c r="J313" i="1"/>
  <c r="K313" i="1"/>
  <c r="O313" i="1"/>
  <c r="P313" i="1"/>
  <c r="Q313" i="1"/>
  <c r="B314" i="1"/>
  <c r="C314" i="1"/>
  <c r="D314" i="1"/>
  <c r="E314" i="1"/>
  <c r="F314" i="1"/>
  <c r="G314" i="1"/>
  <c r="H314" i="1"/>
  <c r="I314" i="1"/>
  <c r="J314" i="1"/>
  <c r="K314" i="1"/>
  <c r="O314" i="1"/>
  <c r="P314" i="1"/>
  <c r="Q314" i="1"/>
  <c r="B315" i="1"/>
  <c r="C315" i="1"/>
  <c r="D315" i="1"/>
  <c r="E315" i="1"/>
  <c r="F315" i="1"/>
  <c r="G315" i="1"/>
  <c r="H315" i="1"/>
  <c r="I315" i="1"/>
  <c r="J315" i="1"/>
  <c r="K315" i="1"/>
  <c r="O315" i="1"/>
  <c r="P315" i="1"/>
  <c r="Q315" i="1"/>
  <c r="B316" i="1"/>
  <c r="C316" i="1"/>
  <c r="D316" i="1"/>
  <c r="E316" i="1"/>
  <c r="F316" i="1"/>
  <c r="G316" i="1"/>
  <c r="H316" i="1"/>
  <c r="I316" i="1"/>
  <c r="J316" i="1"/>
  <c r="K316" i="1"/>
  <c r="O316" i="1"/>
  <c r="P316" i="1"/>
  <c r="Q316" i="1"/>
  <c r="B317" i="1"/>
  <c r="C317" i="1"/>
  <c r="D317" i="1"/>
  <c r="E317" i="1"/>
  <c r="F317" i="1"/>
  <c r="G317" i="1"/>
  <c r="H317" i="1"/>
  <c r="I317" i="1"/>
  <c r="J317" i="1"/>
  <c r="K317" i="1"/>
  <c r="O317" i="1"/>
  <c r="P317" i="1"/>
  <c r="Q317" i="1"/>
  <c r="B318" i="1"/>
  <c r="C318" i="1"/>
  <c r="D318" i="1"/>
  <c r="E318" i="1"/>
  <c r="F318" i="1"/>
  <c r="G318" i="1"/>
  <c r="H318" i="1"/>
  <c r="I318" i="1"/>
  <c r="J318" i="1"/>
  <c r="K318" i="1"/>
  <c r="O318" i="1"/>
  <c r="P318" i="1"/>
  <c r="Q318" i="1"/>
  <c r="B319" i="1"/>
  <c r="C319" i="1"/>
  <c r="D319" i="1"/>
  <c r="E319" i="1"/>
  <c r="F319" i="1"/>
  <c r="G319" i="1"/>
  <c r="H319" i="1"/>
  <c r="I319" i="1"/>
  <c r="J319" i="1"/>
  <c r="K319" i="1"/>
  <c r="O319" i="1"/>
  <c r="P319" i="1"/>
  <c r="Q319" i="1"/>
  <c r="B320" i="1"/>
  <c r="C320" i="1"/>
  <c r="D320" i="1"/>
  <c r="E320" i="1"/>
  <c r="F320" i="1"/>
  <c r="G320" i="1"/>
  <c r="H320" i="1"/>
  <c r="I320" i="1"/>
  <c r="J320" i="1"/>
  <c r="K320" i="1"/>
  <c r="O320" i="1"/>
  <c r="P320" i="1"/>
  <c r="Q320" i="1"/>
  <c r="B321" i="1"/>
  <c r="C321" i="1"/>
  <c r="D321" i="1"/>
  <c r="E321" i="1"/>
  <c r="F321" i="1"/>
  <c r="G321" i="1"/>
  <c r="H321" i="1"/>
  <c r="I321" i="1"/>
  <c r="J321" i="1"/>
  <c r="K321" i="1"/>
  <c r="O321" i="1"/>
  <c r="P321" i="1"/>
  <c r="Q321" i="1"/>
  <c r="B322" i="1"/>
  <c r="C322" i="1"/>
  <c r="D322" i="1"/>
  <c r="E322" i="1"/>
  <c r="F322" i="1"/>
  <c r="G322" i="1"/>
  <c r="H322" i="1"/>
  <c r="I322" i="1"/>
  <c r="J322" i="1"/>
  <c r="K322" i="1"/>
  <c r="O322" i="1"/>
  <c r="P322" i="1"/>
  <c r="Q322" i="1"/>
  <c r="B323" i="1"/>
  <c r="C323" i="1"/>
  <c r="D323" i="1"/>
  <c r="E323" i="1"/>
  <c r="F323" i="1"/>
  <c r="G323" i="1"/>
  <c r="H323" i="1"/>
  <c r="I323" i="1"/>
  <c r="J323" i="1"/>
  <c r="K323" i="1"/>
  <c r="O323" i="1"/>
  <c r="P323" i="1"/>
  <c r="Q323" i="1"/>
  <c r="B324" i="1"/>
  <c r="C324" i="1"/>
  <c r="D324" i="1"/>
  <c r="E324" i="1"/>
  <c r="F324" i="1"/>
  <c r="G324" i="1"/>
  <c r="H324" i="1"/>
  <c r="I324" i="1"/>
  <c r="J324" i="1"/>
  <c r="K324" i="1"/>
  <c r="O324" i="1"/>
  <c r="P324" i="1"/>
  <c r="Q324" i="1"/>
  <c r="B325" i="1"/>
  <c r="C325" i="1"/>
  <c r="D325" i="1"/>
  <c r="E325" i="1"/>
  <c r="F325" i="1"/>
  <c r="G325" i="1"/>
  <c r="H325" i="1"/>
  <c r="I325" i="1"/>
  <c r="J325" i="1"/>
  <c r="K325" i="1"/>
  <c r="O325" i="1"/>
  <c r="P325" i="1"/>
  <c r="Q325" i="1"/>
  <c r="B326" i="1"/>
  <c r="C326" i="1"/>
  <c r="D326" i="1"/>
  <c r="E326" i="1"/>
  <c r="F326" i="1"/>
  <c r="G326" i="1"/>
  <c r="H326" i="1"/>
  <c r="I326" i="1"/>
  <c r="J326" i="1"/>
  <c r="K326" i="1"/>
  <c r="O326" i="1"/>
  <c r="P326" i="1"/>
  <c r="Q326" i="1"/>
  <c r="B327" i="1"/>
  <c r="C327" i="1"/>
  <c r="D327" i="1"/>
  <c r="E327" i="1"/>
  <c r="F327" i="1"/>
  <c r="G327" i="1"/>
  <c r="H327" i="1"/>
  <c r="I327" i="1"/>
  <c r="J327" i="1"/>
  <c r="K327" i="1"/>
  <c r="O327" i="1"/>
  <c r="P327" i="1"/>
  <c r="Q327" i="1"/>
  <c r="B328" i="1"/>
  <c r="C328" i="1"/>
  <c r="D328" i="1"/>
  <c r="E328" i="1"/>
  <c r="F328" i="1"/>
  <c r="G328" i="1"/>
  <c r="H328" i="1"/>
  <c r="I328" i="1"/>
  <c r="J328" i="1"/>
  <c r="K328" i="1"/>
  <c r="O328" i="1"/>
  <c r="P328" i="1"/>
  <c r="Q328" i="1"/>
  <c r="B329" i="1"/>
  <c r="C329" i="1"/>
  <c r="D329" i="1"/>
  <c r="E329" i="1"/>
  <c r="F329" i="1"/>
  <c r="G329" i="1"/>
  <c r="H329" i="1"/>
  <c r="I329" i="1"/>
  <c r="J329" i="1"/>
  <c r="K329" i="1"/>
  <c r="O329" i="1"/>
  <c r="P329" i="1"/>
  <c r="Q329" i="1"/>
  <c r="B330" i="1"/>
  <c r="C330" i="1"/>
  <c r="D330" i="1"/>
  <c r="E330" i="1"/>
  <c r="F330" i="1"/>
  <c r="G330" i="1"/>
  <c r="H330" i="1"/>
  <c r="I330" i="1"/>
  <c r="J330" i="1"/>
  <c r="K330" i="1"/>
  <c r="O330" i="1"/>
  <c r="P330" i="1"/>
  <c r="Q330" i="1"/>
  <c r="B331" i="1"/>
  <c r="C331" i="1"/>
  <c r="D331" i="1"/>
  <c r="E331" i="1"/>
  <c r="F331" i="1"/>
  <c r="G331" i="1"/>
  <c r="H331" i="1"/>
  <c r="I331" i="1"/>
  <c r="J331" i="1"/>
  <c r="K331" i="1"/>
  <c r="O331" i="1"/>
  <c r="P331" i="1"/>
  <c r="Q331" i="1"/>
  <c r="B332" i="1"/>
  <c r="C332" i="1"/>
  <c r="D332" i="1"/>
  <c r="E332" i="1"/>
  <c r="F332" i="1"/>
  <c r="G332" i="1"/>
  <c r="H332" i="1"/>
  <c r="I332" i="1"/>
  <c r="J332" i="1"/>
  <c r="K332" i="1"/>
  <c r="O332" i="1"/>
  <c r="P332" i="1"/>
  <c r="Q332" i="1"/>
  <c r="B333" i="1"/>
  <c r="C333" i="1"/>
  <c r="D333" i="1"/>
  <c r="E333" i="1"/>
  <c r="F333" i="1"/>
  <c r="G333" i="1"/>
  <c r="H333" i="1"/>
  <c r="I333" i="1"/>
  <c r="J333" i="1"/>
  <c r="K333" i="1"/>
  <c r="O333" i="1"/>
  <c r="P333" i="1"/>
  <c r="Q333" i="1"/>
  <c r="B334" i="1"/>
  <c r="C334" i="1"/>
  <c r="D334" i="1"/>
  <c r="E334" i="1"/>
  <c r="F334" i="1"/>
  <c r="G334" i="1"/>
  <c r="H334" i="1"/>
  <c r="I334" i="1"/>
  <c r="J334" i="1"/>
  <c r="K334" i="1"/>
  <c r="O334" i="1"/>
  <c r="P334" i="1"/>
  <c r="Q334" i="1"/>
  <c r="B335" i="1"/>
  <c r="C335" i="1"/>
  <c r="D335" i="1"/>
  <c r="E335" i="1"/>
  <c r="F335" i="1"/>
  <c r="G335" i="1"/>
  <c r="H335" i="1"/>
  <c r="I335" i="1"/>
  <c r="J335" i="1"/>
  <c r="K335" i="1"/>
  <c r="O335" i="1"/>
  <c r="P335" i="1"/>
  <c r="Q335" i="1"/>
  <c r="B336" i="1"/>
  <c r="C336" i="1"/>
  <c r="D336" i="1"/>
  <c r="E336" i="1"/>
  <c r="F336" i="1"/>
  <c r="G336" i="1"/>
  <c r="H336" i="1"/>
  <c r="I336" i="1"/>
  <c r="J336" i="1"/>
  <c r="K336" i="1"/>
  <c r="O336" i="1"/>
  <c r="P336" i="1"/>
  <c r="Q336" i="1"/>
  <c r="B337" i="1"/>
  <c r="C337" i="1"/>
  <c r="D337" i="1"/>
  <c r="E337" i="1"/>
  <c r="F337" i="1"/>
  <c r="G337" i="1"/>
  <c r="H337" i="1"/>
  <c r="I337" i="1"/>
  <c r="J337" i="1"/>
  <c r="K337" i="1"/>
  <c r="O337" i="1"/>
  <c r="P337" i="1"/>
  <c r="Q337" i="1"/>
  <c r="B338" i="1"/>
  <c r="C338" i="1"/>
  <c r="D338" i="1"/>
  <c r="E338" i="1"/>
  <c r="F338" i="1"/>
  <c r="G338" i="1"/>
  <c r="H338" i="1"/>
  <c r="I338" i="1"/>
  <c r="J338" i="1"/>
  <c r="K338" i="1"/>
  <c r="O338" i="1"/>
  <c r="P338" i="1"/>
  <c r="Q338" i="1"/>
  <c r="B339" i="1"/>
  <c r="C339" i="1"/>
  <c r="D339" i="1"/>
  <c r="E339" i="1"/>
  <c r="F339" i="1"/>
  <c r="G339" i="1"/>
  <c r="H339" i="1"/>
  <c r="I339" i="1"/>
  <c r="J339" i="1"/>
  <c r="K339" i="1"/>
  <c r="O339" i="1"/>
  <c r="P339" i="1"/>
  <c r="Q339" i="1"/>
  <c r="B340" i="1"/>
  <c r="C340" i="1"/>
  <c r="D340" i="1"/>
  <c r="E340" i="1"/>
  <c r="F340" i="1"/>
  <c r="G340" i="1"/>
  <c r="H340" i="1"/>
  <c r="I340" i="1"/>
  <c r="J340" i="1"/>
  <c r="K340" i="1"/>
  <c r="O340" i="1"/>
  <c r="P340" i="1"/>
  <c r="Q340" i="1"/>
  <c r="B341" i="1"/>
  <c r="C341" i="1"/>
  <c r="D341" i="1"/>
  <c r="E341" i="1"/>
  <c r="F341" i="1"/>
  <c r="G341" i="1"/>
  <c r="H341" i="1"/>
  <c r="I341" i="1"/>
  <c r="J341" i="1"/>
  <c r="K341" i="1"/>
  <c r="O341" i="1"/>
  <c r="P341" i="1"/>
  <c r="Q341" i="1"/>
  <c r="B342" i="1"/>
  <c r="C342" i="1"/>
  <c r="D342" i="1"/>
  <c r="E342" i="1"/>
  <c r="F342" i="1"/>
  <c r="G342" i="1"/>
  <c r="H342" i="1"/>
  <c r="I342" i="1"/>
  <c r="J342" i="1"/>
  <c r="K342" i="1"/>
  <c r="O342" i="1"/>
  <c r="P342" i="1"/>
  <c r="Q342" i="1"/>
  <c r="B343" i="1"/>
  <c r="C343" i="1"/>
  <c r="D343" i="1"/>
  <c r="E343" i="1"/>
  <c r="F343" i="1"/>
  <c r="G343" i="1"/>
  <c r="H343" i="1"/>
  <c r="I343" i="1"/>
  <c r="J343" i="1"/>
  <c r="K343" i="1"/>
  <c r="O343" i="1"/>
  <c r="P343" i="1"/>
  <c r="Q343" i="1"/>
  <c r="B344" i="1"/>
  <c r="C344" i="1"/>
  <c r="D344" i="1"/>
  <c r="E344" i="1"/>
  <c r="F344" i="1"/>
  <c r="G344" i="1"/>
  <c r="H344" i="1"/>
  <c r="I344" i="1"/>
  <c r="J344" i="1"/>
  <c r="K344" i="1"/>
  <c r="O344" i="1"/>
  <c r="P344" i="1"/>
  <c r="Q344" i="1"/>
  <c r="B345" i="1"/>
  <c r="C345" i="1"/>
  <c r="D345" i="1"/>
  <c r="E345" i="1"/>
  <c r="F345" i="1"/>
  <c r="G345" i="1"/>
  <c r="H345" i="1"/>
  <c r="I345" i="1"/>
  <c r="J345" i="1"/>
  <c r="K345" i="1"/>
  <c r="O345" i="1"/>
  <c r="P345" i="1"/>
  <c r="Q345" i="1"/>
  <c r="B346" i="1"/>
  <c r="C346" i="1"/>
  <c r="D346" i="1"/>
  <c r="E346" i="1"/>
  <c r="F346" i="1"/>
  <c r="G346" i="1"/>
  <c r="H346" i="1"/>
  <c r="I346" i="1"/>
  <c r="J346" i="1"/>
  <c r="K346" i="1"/>
  <c r="O346" i="1"/>
  <c r="P346" i="1"/>
  <c r="Q346" i="1"/>
  <c r="B347" i="1"/>
  <c r="C347" i="1"/>
  <c r="D347" i="1"/>
  <c r="E347" i="1"/>
  <c r="F347" i="1"/>
  <c r="G347" i="1"/>
  <c r="H347" i="1"/>
  <c r="I347" i="1"/>
  <c r="J347" i="1"/>
  <c r="K347" i="1"/>
  <c r="O347" i="1"/>
  <c r="P347" i="1"/>
  <c r="Q347" i="1"/>
  <c r="B348" i="1"/>
  <c r="C348" i="1"/>
  <c r="D348" i="1"/>
  <c r="E348" i="1"/>
  <c r="F348" i="1"/>
  <c r="G348" i="1"/>
  <c r="H348" i="1"/>
  <c r="I348" i="1"/>
  <c r="J348" i="1"/>
  <c r="K348" i="1"/>
  <c r="O348" i="1"/>
  <c r="P348" i="1"/>
  <c r="Q348" i="1"/>
  <c r="B349" i="1"/>
  <c r="C349" i="1"/>
  <c r="D349" i="1"/>
  <c r="E349" i="1"/>
  <c r="F349" i="1"/>
  <c r="G349" i="1"/>
  <c r="H349" i="1"/>
  <c r="I349" i="1"/>
  <c r="J349" i="1"/>
  <c r="K349" i="1"/>
  <c r="O349" i="1"/>
  <c r="P349" i="1"/>
  <c r="Q349" i="1"/>
  <c r="B350" i="1"/>
  <c r="C350" i="1"/>
  <c r="D350" i="1"/>
  <c r="E350" i="1"/>
  <c r="F350" i="1"/>
  <c r="G350" i="1"/>
  <c r="H350" i="1"/>
  <c r="I350" i="1"/>
  <c r="J350" i="1"/>
  <c r="K350" i="1"/>
  <c r="O350" i="1"/>
  <c r="P350" i="1"/>
  <c r="Q350" i="1"/>
  <c r="B351" i="1"/>
  <c r="C351" i="1"/>
  <c r="D351" i="1"/>
  <c r="E351" i="1"/>
  <c r="F351" i="1"/>
  <c r="G351" i="1"/>
  <c r="H351" i="1"/>
  <c r="I351" i="1"/>
  <c r="J351" i="1"/>
  <c r="K351" i="1"/>
  <c r="O351" i="1"/>
  <c r="P351" i="1"/>
  <c r="Q351" i="1"/>
  <c r="B352" i="1"/>
  <c r="C352" i="1"/>
  <c r="D352" i="1"/>
  <c r="E352" i="1"/>
  <c r="F352" i="1"/>
  <c r="G352" i="1"/>
  <c r="H352" i="1"/>
  <c r="I352" i="1"/>
  <c r="J352" i="1"/>
  <c r="K352" i="1"/>
  <c r="O352" i="1"/>
  <c r="P352" i="1"/>
  <c r="Q352" i="1"/>
  <c r="B353" i="1"/>
  <c r="C353" i="1"/>
  <c r="D353" i="1"/>
  <c r="E353" i="1"/>
  <c r="F353" i="1"/>
  <c r="G353" i="1"/>
  <c r="H353" i="1"/>
  <c r="I353" i="1"/>
  <c r="J353" i="1"/>
  <c r="K353" i="1"/>
  <c r="O353" i="1"/>
  <c r="P353" i="1"/>
  <c r="Q353" i="1"/>
  <c r="B354" i="1"/>
  <c r="C354" i="1"/>
  <c r="D354" i="1"/>
  <c r="E354" i="1"/>
  <c r="F354" i="1"/>
  <c r="G354" i="1"/>
  <c r="H354" i="1"/>
  <c r="I354" i="1"/>
  <c r="J354" i="1"/>
  <c r="K354" i="1"/>
  <c r="O354" i="1"/>
  <c r="P354" i="1"/>
  <c r="Q354" i="1"/>
  <c r="B355" i="1"/>
  <c r="C355" i="1"/>
  <c r="D355" i="1"/>
  <c r="E355" i="1"/>
  <c r="F355" i="1"/>
  <c r="G355" i="1"/>
  <c r="H355" i="1"/>
  <c r="I355" i="1"/>
  <c r="J355" i="1"/>
  <c r="K355" i="1"/>
  <c r="O355" i="1"/>
  <c r="P355" i="1"/>
  <c r="Q355" i="1"/>
  <c r="B356" i="1"/>
  <c r="C356" i="1"/>
  <c r="D356" i="1"/>
  <c r="E356" i="1"/>
  <c r="F356" i="1"/>
  <c r="G356" i="1"/>
  <c r="H356" i="1"/>
  <c r="I356" i="1"/>
  <c r="J356" i="1"/>
  <c r="K356" i="1"/>
  <c r="O356" i="1"/>
  <c r="P356" i="1"/>
  <c r="Q356" i="1"/>
  <c r="B357" i="1"/>
  <c r="C357" i="1"/>
  <c r="D357" i="1"/>
  <c r="E357" i="1"/>
  <c r="F357" i="1"/>
  <c r="G357" i="1"/>
  <c r="H357" i="1"/>
  <c r="I357" i="1"/>
  <c r="J357" i="1"/>
  <c r="K357" i="1"/>
  <c r="O357" i="1"/>
  <c r="P357" i="1"/>
  <c r="Q357" i="1"/>
  <c r="B358" i="1"/>
  <c r="C358" i="1"/>
  <c r="D358" i="1"/>
  <c r="E358" i="1"/>
  <c r="F358" i="1"/>
  <c r="G358" i="1"/>
  <c r="H358" i="1"/>
  <c r="I358" i="1"/>
  <c r="J358" i="1"/>
  <c r="K358" i="1"/>
  <c r="O358" i="1"/>
  <c r="P358" i="1"/>
  <c r="Q358" i="1"/>
  <c r="B359" i="1"/>
  <c r="C359" i="1"/>
  <c r="D359" i="1"/>
  <c r="E359" i="1"/>
  <c r="F359" i="1"/>
  <c r="G359" i="1"/>
  <c r="H359" i="1"/>
  <c r="I359" i="1"/>
  <c r="J359" i="1"/>
  <c r="K359" i="1"/>
  <c r="O359" i="1"/>
  <c r="P359" i="1"/>
  <c r="Q359" i="1"/>
  <c r="B360" i="1"/>
  <c r="C360" i="1"/>
  <c r="D360" i="1"/>
  <c r="E360" i="1"/>
  <c r="F360" i="1"/>
  <c r="G360" i="1"/>
  <c r="H360" i="1"/>
  <c r="I360" i="1"/>
  <c r="J360" i="1"/>
  <c r="K360" i="1"/>
  <c r="O360" i="1"/>
  <c r="P360" i="1"/>
  <c r="Q360" i="1"/>
  <c r="B361" i="1"/>
  <c r="C361" i="1"/>
  <c r="D361" i="1"/>
  <c r="E361" i="1"/>
  <c r="F361" i="1"/>
  <c r="G361" i="1"/>
  <c r="H361" i="1"/>
  <c r="I361" i="1"/>
  <c r="J361" i="1"/>
  <c r="K361" i="1"/>
  <c r="O361" i="1"/>
  <c r="P361" i="1"/>
  <c r="Q361" i="1"/>
  <c r="B362" i="1"/>
  <c r="C362" i="1"/>
  <c r="D362" i="1"/>
  <c r="E362" i="1"/>
  <c r="F362" i="1"/>
  <c r="G362" i="1"/>
  <c r="H362" i="1"/>
  <c r="I362" i="1"/>
  <c r="J362" i="1"/>
  <c r="K362" i="1"/>
  <c r="O362" i="1"/>
  <c r="P362" i="1"/>
  <c r="Q362" i="1"/>
  <c r="B363" i="1"/>
  <c r="C363" i="1"/>
  <c r="D363" i="1"/>
  <c r="E363" i="1"/>
  <c r="F363" i="1"/>
  <c r="G363" i="1"/>
  <c r="H363" i="1"/>
  <c r="I363" i="1"/>
  <c r="J363" i="1"/>
  <c r="K363" i="1"/>
  <c r="O363" i="1"/>
  <c r="P363" i="1"/>
  <c r="Q363" i="1"/>
  <c r="B364" i="1"/>
  <c r="C364" i="1"/>
  <c r="D364" i="1"/>
  <c r="E364" i="1"/>
  <c r="F364" i="1"/>
  <c r="G364" i="1"/>
  <c r="H364" i="1"/>
  <c r="I364" i="1"/>
  <c r="J364" i="1"/>
  <c r="K364" i="1"/>
  <c r="O364" i="1"/>
  <c r="P364" i="1"/>
  <c r="Q364" i="1"/>
  <c r="B365" i="1"/>
  <c r="C365" i="1"/>
  <c r="D365" i="1"/>
  <c r="E365" i="1"/>
  <c r="F365" i="1"/>
  <c r="G365" i="1"/>
  <c r="H365" i="1"/>
  <c r="I365" i="1"/>
  <c r="J365" i="1"/>
  <c r="K365" i="1"/>
  <c r="O365" i="1"/>
  <c r="P365" i="1"/>
  <c r="Q365" i="1"/>
  <c r="B366" i="1"/>
  <c r="C366" i="1"/>
  <c r="D366" i="1"/>
  <c r="E366" i="1"/>
  <c r="F366" i="1"/>
  <c r="G366" i="1"/>
  <c r="H366" i="1"/>
  <c r="I366" i="1"/>
  <c r="J366" i="1"/>
  <c r="K366" i="1"/>
  <c r="O366" i="1"/>
  <c r="P366" i="1"/>
  <c r="Q366" i="1"/>
  <c r="B367" i="1"/>
  <c r="C367" i="1"/>
  <c r="D367" i="1"/>
  <c r="E367" i="1"/>
  <c r="F367" i="1"/>
  <c r="G367" i="1"/>
  <c r="H367" i="1"/>
  <c r="I367" i="1"/>
  <c r="J367" i="1"/>
  <c r="K367" i="1"/>
  <c r="O367" i="1"/>
  <c r="P367" i="1"/>
  <c r="Q367" i="1"/>
  <c r="B368" i="1"/>
  <c r="C368" i="1"/>
  <c r="D368" i="1"/>
  <c r="E368" i="1"/>
  <c r="F368" i="1"/>
  <c r="G368" i="1"/>
  <c r="H368" i="1"/>
  <c r="I368" i="1"/>
  <c r="J368" i="1"/>
  <c r="K368" i="1"/>
  <c r="O368" i="1"/>
  <c r="P368" i="1"/>
  <c r="Q368" i="1"/>
  <c r="B369" i="1"/>
  <c r="C369" i="1"/>
  <c r="D369" i="1"/>
  <c r="E369" i="1"/>
  <c r="F369" i="1"/>
  <c r="G369" i="1"/>
  <c r="H369" i="1"/>
  <c r="I369" i="1"/>
  <c r="J369" i="1"/>
  <c r="K369" i="1"/>
  <c r="O369" i="1"/>
  <c r="P369" i="1"/>
  <c r="Q369" i="1"/>
  <c r="B370" i="1"/>
  <c r="C370" i="1"/>
  <c r="D370" i="1"/>
  <c r="E370" i="1"/>
  <c r="F370" i="1"/>
  <c r="G370" i="1"/>
  <c r="H370" i="1"/>
  <c r="I370" i="1"/>
  <c r="J370" i="1"/>
  <c r="K370" i="1"/>
  <c r="O370" i="1"/>
  <c r="P370" i="1"/>
  <c r="Q370" i="1"/>
  <c r="B371" i="1"/>
  <c r="C371" i="1"/>
  <c r="D371" i="1"/>
  <c r="E371" i="1"/>
  <c r="F371" i="1"/>
  <c r="G371" i="1"/>
  <c r="H371" i="1"/>
  <c r="I371" i="1"/>
  <c r="J371" i="1"/>
  <c r="K371" i="1"/>
  <c r="O371" i="1"/>
  <c r="P371" i="1"/>
  <c r="Q371" i="1"/>
  <c r="B372" i="1"/>
  <c r="C372" i="1"/>
  <c r="D372" i="1"/>
  <c r="E372" i="1"/>
  <c r="F372" i="1"/>
  <c r="G372" i="1"/>
  <c r="H372" i="1"/>
  <c r="I372" i="1"/>
  <c r="J372" i="1"/>
  <c r="K372" i="1"/>
  <c r="O372" i="1"/>
  <c r="P372" i="1"/>
  <c r="Q372" i="1"/>
  <c r="B373" i="1"/>
  <c r="C373" i="1"/>
  <c r="D373" i="1"/>
  <c r="E373" i="1"/>
  <c r="F373" i="1"/>
  <c r="G373" i="1"/>
  <c r="H373" i="1"/>
  <c r="I373" i="1"/>
  <c r="J373" i="1"/>
  <c r="K373" i="1"/>
  <c r="O373" i="1"/>
  <c r="P373" i="1"/>
  <c r="Q373" i="1"/>
  <c r="B374" i="1"/>
  <c r="C374" i="1"/>
  <c r="D374" i="1"/>
  <c r="E374" i="1"/>
  <c r="F374" i="1"/>
  <c r="G374" i="1"/>
  <c r="H374" i="1"/>
  <c r="I374" i="1"/>
  <c r="J374" i="1"/>
  <c r="K374" i="1"/>
  <c r="O374" i="1"/>
  <c r="P374" i="1"/>
  <c r="Q374" i="1"/>
  <c r="B375" i="1"/>
  <c r="C375" i="1"/>
  <c r="D375" i="1"/>
  <c r="E375" i="1"/>
  <c r="F375" i="1"/>
  <c r="G375" i="1"/>
  <c r="H375" i="1"/>
  <c r="I375" i="1"/>
  <c r="J375" i="1"/>
  <c r="K375" i="1"/>
  <c r="O375" i="1"/>
  <c r="P375" i="1"/>
  <c r="Q375" i="1"/>
  <c r="B376" i="1"/>
  <c r="C376" i="1"/>
  <c r="D376" i="1"/>
  <c r="E376" i="1"/>
  <c r="F376" i="1"/>
  <c r="G376" i="1"/>
  <c r="H376" i="1"/>
  <c r="I376" i="1"/>
  <c r="J376" i="1"/>
  <c r="K376" i="1"/>
  <c r="O376" i="1"/>
  <c r="P376" i="1"/>
  <c r="Q376" i="1"/>
  <c r="B377" i="1"/>
  <c r="C377" i="1"/>
  <c r="D377" i="1"/>
  <c r="E377" i="1"/>
  <c r="F377" i="1"/>
  <c r="G377" i="1"/>
  <c r="H377" i="1"/>
  <c r="I377" i="1"/>
  <c r="J377" i="1"/>
  <c r="K377" i="1"/>
  <c r="O377" i="1"/>
  <c r="P377" i="1"/>
  <c r="Q377" i="1"/>
  <c r="B378" i="1"/>
  <c r="C378" i="1"/>
  <c r="D378" i="1"/>
  <c r="E378" i="1"/>
  <c r="F378" i="1"/>
  <c r="G378" i="1"/>
  <c r="H378" i="1"/>
  <c r="I378" i="1"/>
  <c r="J378" i="1"/>
  <c r="K378" i="1"/>
  <c r="O378" i="1"/>
  <c r="P378" i="1"/>
  <c r="Q378" i="1"/>
  <c r="B379" i="1"/>
  <c r="C379" i="1"/>
  <c r="D379" i="1"/>
  <c r="E379" i="1"/>
  <c r="F379" i="1"/>
  <c r="G379" i="1"/>
  <c r="H379" i="1"/>
  <c r="I379" i="1"/>
  <c r="J379" i="1"/>
  <c r="K379" i="1"/>
  <c r="O379" i="1"/>
  <c r="P379" i="1"/>
  <c r="Q379" i="1"/>
  <c r="B380" i="1"/>
  <c r="C380" i="1"/>
  <c r="D380" i="1"/>
  <c r="E380" i="1"/>
  <c r="F380" i="1"/>
  <c r="G380" i="1"/>
  <c r="H380" i="1"/>
  <c r="I380" i="1"/>
  <c r="J380" i="1"/>
  <c r="K380" i="1"/>
  <c r="O380" i="1"/>
  <c r="P380" i="1"/>
  <c r="Q380" i="1"/>
  <c r="B381" i="1"/>
  <c r="C381" i="1"/>
  <c r="D381" i="1"/>
  <c r="E381" i="1"/>
  <c r="F381" i="1"/>
  <c r="G381" i="1"/>
  <c r="H381" i="1"/>
  <c r="I381" i="1"/>
  <c r="J381" i="1"/>
  <c r="K381" i="1"/>
  <c r="O381" i="1"/>
  <c r="P381" i="1"/>
  <c r="Q381" i="1"/>
  <c r="B382" i="1"/>
  <c r="C382" i="1"/>
  <c r="D382" i="1"/>
  <c r="E382" i="1"/>
  <c r="F382" i="1"/>
  <c r="G382" i="1"/>
  <c r="H382" i="1"/>
  <c r="I382" i="1"/>
  <c r="J382" i="1"/>
  <c r="K382" i="1"/>
  <c r="O382" i="1"/>
  <c r="P382" i="1"/>
  <c r="Q382" i="1"/>
  <c r="B383" i="1"/>
  <c r="C383" i="1"/>
  <c r="D383" i="1"/>
  <c r="E383" i="1"/>
  <c r="F383" i="1"/>
  <c r="G383" i="1"/>
  <c r="H383" i="1"/>
  <c r="I383" i="1"/>
  <c r="J383" i="1"/>
  <c r="K383" i="1"/>
  <c r="O383" i="1"/>
  <c r="P383" i="1"/>
  <c r="Q383" i="1"/>
  <c r="B384" i="1"/>
  <c r="C384" i="1"/>
  <c r="D384" i="1"/>
  <c r="E384" i="1"/>
  <c r="F384" i="1"/>
  <c r="G384" i="1"/>
  <c r="H384" i="1"/>
  <c r="I384" i="1"/>
  <c r="J384" i="1"/>
  <c r="K384" i="1"/>
  <c r="O384" i="1"/>
  <c r="P384" i="1"/>
  <c r="Q384" i="1"/>
  <c r="B385" i="1"/>
  <c r="C385" i="1"/>
  <c r="D385" i="1"/>
  <c r="E385" i="1"/>
  <c r="F385" i="1"/>
  <c r="G385" i="1"/>
  <c r="H385" i="1"/>
  <c r="I385" i="1"/>
  <c r="J385" i="1"/>
  <c r="K385" i="1"/>
  <c r="O385" i="1"/>
  <c r="P385" i="1"/>
  <c r="Q385" i="1"/>
  <c r="B386" i="1"/>
  <c r="C386" i="1"/>
  <c r="D386" i="1"/>
  <c r="E386" i="1"/>
  <c r="F386" i="1"/>
  <c r="G386" i="1"/>
  <c r="H386" i="1"/>
  <c r="I386" i="1"/>
  <c r="J386" i="1"/>
  <c r="K386" i="1"/>
  <c r="O386" i="1"/>
  <c r="P386" i="1"/>
  <c r="Q386" i="1"/>
  <c r="B387" i="1"/>
  <c r="C387" i="1"/>
  <c r="D387" i="1"/>
  <c r="E387" i="1"/>
  <c r="F387" i="1"/>
  <c r="G387" i="1"/>
  <c r="H387" i="1"/>
  <c r="I387" i="1"/>
  <c r="J387" i="1"/>
  <c r="K387" i="1"/>
  <c r="O387" i="1"/>
  <c r="P387" i="1"/>
  <c r="Q387" i="1"/>
  <c r="B388" i="1"/>
  <c r="C388" i="1"/>
  <c r="D388" i="1"/>
  <c r="E388" i="1"/>
  <c r="F388" i="1"/>
  <c r="G388" i="1"/>
  <c r="H388" i="1"/>
  <c r="I388" i="1"/>
  <c r="J388" i="1"/>
  <c r="K388" i="1"/>
  <c r="O388" i="1"/>
  <c r="P388" i="1"/>
  <c r="Q388" i="1"/>
  <c r="B389" i="1"/>
  <c r="C389" i="1"/>
  <c r="D389" i="1"/>
  <c r="E389" i="1"/>
  <c r="F389" i="1"/>
  <c r="G389" i="1"/>
  <c r="H389" i="1"/>
  <c r="I389" i="1"/>
  <c r="J389" i="1"/>
  <c r="K389" i="1"/>
  <c r="O389" i="1"/>
  <c r="P389" i="1"/>
  <c r="Q389" i="1"/>
  <c r="B390" i="1"/>
  <c r="C390" i="1"/>
  <c r="D390" i="1"/>
  <c r="E390" i="1"/>
  <c r="F390" i="1"/>
  <c r="G390" i="1"/>
  <c r="H390" i="1"/>
  <c r="I390" i="1"/>
  <c r="J390" i="1"/>
  <c r="K390" i="1"/>
  <c r="O390" i="1"/>
  <c r="P390" i="1"/>
  <c r="Q390" i="1"/>
  <c r="B391" i="1"/>
  <c r="C391" i="1"/>
  <c r="D391" i="1"/>
  <c r="E391" i="1"/>
  <c r="F391" i="1"/>
  <c r="G391" i="1"/>
  <c r="H391" i="1"/>
  <c r="I391" i="1"/>
  <c r="J391" i="1"/>
  <c r="K391" i="1"/>
  <c r="O391" i="1"/>
  <c r="P391" i="1"/>
  <c r="Q391" i="1"/>
  <c r="B392" i="1"/>
  <c r="C392" i="1"/>
  <c r="D392" i="1"/>
  <c r="E392" i="1"/>
  <c r="F392" i="1"/>
  <c r="G392" i="1"/>
  <c r="H392" i="1"/>
  <c r="I392" i="1"/>
  <c r="J392" i="1"/>
  <c r="K392" i="1"/>
  <c r="O392" i="1"/>
  <c r="P392" i="1"/>
  <c r="Q392" i="1"/>
  <c r="B393" i="1"/>
  <c r="C393" i="1"/>
  <c r="D393" i="1"/>
  <c r="E393" i="1"/>
  <c r="F393" i="1"/>
  <c r="G393" i="1"/>
  <c r="H393" i="1"/>
  <c r="I393" i="1"/>
  <c r="J393" i="1"/>
  <c r="K393" i="1"/>
  <c r="O393" i="1"/>
  <c r="P393" i="1"/>
  <c r="Q393" i="1"/>
  <c r="B394" i="1"/>
  <c r="C394" i="1"/>
  <c r="D394" i="1"/>
  <c r="E394" i="1"/>
  <c r="F394" i="1"/>
  <c r="G394" i="1"/>
  <c r="H394" i="1"/>
  <c r="I394" i="1"/>
  <c r="J394" i="1"/>
  <c r="K394" i="1"/>
  <c r="O394" i="1"/>
  <c r="P394" i="1"/>
  <c r="Q394" i="1"/>
  <c r="B395" i="1"/>
  <c r="C395" i="1"/>
  <c r="D395" i="1"/>
  <c r="E395" i="1"/>
  <c r="F395" i="1"/>
  <c r="G395" i="1"/>
  <c r="H395" i="1"/>
  <c r="I395" i="1"/>
  <c r="J395" i="1"/>
  <c r="K395" i="1"/>
  <c r="O395" i="1"/>
  <c r="P395" i="1"/>
  <c r="Q395" i="1"/>
  <c r="B396" i="1"/>
  <c r="C396" i="1"/>
  <c r="D396" i="1"/>
  <c r="E396" i="1"/>
  <c r="F396" i="1"/>
  <c r="G396" i="1"/>
  <c r="H396" i="1"/>
  <c r="I396" i="1"/>
  <c r="J396" i="1"/>
  <c r="K396" i="1"/>
  <c r="O396" i="1"/>
  <c r="P396" i="1"/>
  <c r="Q396" i="1"/>
  <c r="B397" i="1"/>
  <c r="C397" i="1"/>
  <c r="D397" i="1"/>
  <c r="E397" i="1"/>
  <c r="F397" i="1"/>
  <c r="G397" i="1"/>
  <c r="H397" i="1"/>
  <c r="I397" i="1"/>
  <c r="J397" i="1"/>
  <c r="K397" i="1"/>
  <c r="O397" i="1"/>
  <c r="P397" i="1"/>
  <c r="Q397" i="1"/>
  <c r="B398" i="1"/>
  <c r="C398" i="1"/>
  <c r="D398" i="1"/>
  <c r="E398" i="1"/>
  <c r="F398" i="1"/>
  <c r="G398" i="1"/>
  <c r="H398" i="1"/>
  <c r="I398" i="1"/>
  <c r="J398" i="1"/>
  <c r="K398" i="1"/>
  <c r="O398" i="1"/>
  <c r="P398" i="1"/>
  <c r="Q398" i="1"/>
  <c r="B399" i="1"/>
  <c r="C399" i="1"/>
  <c r="D399" i="1"/>
  <c r="E399" i="1"/>
  <c r="F399" i="1"/>
  <c r="G399" i="1"/>
  <c r="H399" i="1"/>
  <c r="I399" i="1"/>
  <c r="J399" i="1"/>
  <c r="K399" i="1"/>
  <c r="O399" i="1"/>
  <c r="P399" i="1"/>
  <c r="Q399" i="1"/>
  <c r="B400" i="1"/>
  <c r="C400" i="1"/>
  <c r="D400" i="1"/>
  <c r="E400" i="1"/>
  <c r="F400" i="1"/>
  <c r="G400" i="1"/>
  <c r="H400" i="1"/>
  <c r="I400" i="1"/>
  <c r="J400" i="1"/>
  <c r="K400" i="1"/>
  <c r="O400" i="1"/>
  <c r="P400" i="1"/>
  <c r="Q400" i="1"/>
  <c r="B401" i="1"/>
  <c r="C401" i="1"/>
  <c r="D401" i="1"/>
  <c r="E401" i="1"/>
  <c r="F401" i="1"/>
  <c r="G401" i="1"/>
  <c r="H401" i="1"/>
  <c r="I401" i="1"/>
  <c r="J401" i="1"/>
  <c r="K401" i="1"/>
  <c r="O401" i="1"/>
  <c r="P401" i="1"/>
  <c r="Q401" i="1"/>
  <c r="B402" i="1"/>
  <c r="C402" i="1"/>
  <c r="D402" i="1"/>
  <c r="E402" i="1"/>
  <c r="F402" i="1"/>
  <c r="G402" i="1"/>
  <c r="H402" i="1"/>
  <c r="I402" i="1"/>
  <c r="J402" i="1"/>
  <c r="K402" i="1"/>
  <c r="O402" i="1"/>
  <c r="P402" i="1"/>
  <c r="Q402" i="1"/>
  <c r="B403" i="1"/>
  <c r="C403" i="1"/>
  <c r="D403" i="1"/>
  <c r="E403" i="1"/>
  <c r="F403" i="1"/>
  <c r="G403" i="1"/>
  <c r="H403" i="1"/>
  <c r="I403" i="1"/>
  <c r="J403" i="1"/>
  <c r="K403" i="1"/>
  <c r="O403" i="1"/>
  <c r="P403" i="1"/>
  <c r="Q403" i="1"/>
  <c r="B404" i="1"/>
  <c r="C404" i="1"/>
  <c r="D404" i="1"/>
  <c r="E404" i="1"/>
  <c r="F404" i="1"/>
  <c r="G404" i="1"/>
  <c r="H404" i="1"/>
  <c r="I404" i="1"/>
  <c r="J404" i="1"/>
  <c r="K404" i="1"/>
  <c r="O404" i="1"/>
  <c r="P404" i="1"/>
  <c r="Q404" i="1"/>
  <c r="B405" i="1"/>
  <c r="C405" i="1"/>
  <c r="D405" i="1"/>
  <c r="E405" i="1"/>
  <c r="F405" i="1"/>
  <c r="G405" i="1"/>
  <c r="H405" i="1"/>
  <c r="I405" i="1"/>
  <c r="J405" i="1"/>
  <c r="K405" i="1"/>
  <c r="O405" i="1"/>
  <c r="P405" i="1"/>
  <c r="Q405" i="1"/>
  <c r="B406" i="1"/>
  <c r="C406" i="1"/>
  <c r="D406" i="1"/>
  <c r="E406" i="1"/>
  <c r="F406" i="1"/>
  <c r="G406" i="1"/>
  <c r="H406" i="1"/>
  <c r="I406" i="1"/>
  <c r="J406" i="1"/>
  <c r="K406" i="1"/>
  <c r="O406" i="1"/>
  <c r="P406" i="1"/>
  <c r="Q406" i="1"/>
  <c r="B407" i="1"/>
  <c r="C407" i="1"/>
  <c r="D407" i="1"/>
  <c r="E407" i="1"/>
  <c r="F407" i="1"/>
  <c r="G407" i="1"/>
  <c r="H407" i="1"/>
  <c r="I407" i="1"/>
  <c r="J407" i="1"/>
  <c r="K407" i="1"/>
  <c r="O407" i="1"/>
  <c r="P407" i="1"/>
  <c r="Q407" i="1"/>
  <c r="B408" i="1"/>
  <c r="C408" i="1"/>
  <c r="D408" i="1"/>
  <c r="E408" i="1"/>
  <c r="F408" i="1"/>
  <c r="G408" i="1"/>
  <c r="H408" i="1"/>
  <c r="I408" i="1"/>
  <c r="J408" i="1"/>
  <c r="K408" i="1"/>
  <c r="O408" i="1"/>
  <c r="P408" i="1"/>
  <c r="Q408" i="1"/>
  <c r="B409" i="1"/>
  <c r="C409" i="1"/>
  <c r="D409" i="1"/>
  <c r="E409" i="1"/>
  <c r="F409" i="1"/>
  <c r="G409" i="1"/>
  <c r="H409" i="1"/>
  <c r="I409" i="1"/>
  <c r="J409" i="1"/>
  <c r="K409" i="1"/>
  <c r="O409" i="1"/>
  <c r="P409" i="1"/>
  <c r="Q409" i="1"/>
  <c r="B410" i="1"/>
  <c r="C410" i="1"/>
  <c r="D410" i="1"/>
  <c r="E410" i="1"/>
  <c r="F410" i="1"/>
  <c r="G410" i="1"/>
  <c r="H410" i="1"/>
  <c r="I410" i="1"/>
  <c r="J410" i="1"/>
  <c r="K410" i="1"/>
  <c r="O410" i="1"/>
  <c r="P410" i="1"/>
  <c r="Q410" i="1"/>
  <c r="B411" i="1"/>
  <c r="C411" i="1"/>
  <c r="D411" i="1"/>
  <c r="E411" i="1"/>
  <c r="F411" i="1"/>
  <c r="G411" i="1"/>
  <c r="H411" i="1"/>
  <c r="I411" i="1"/>
  <c r="J411" i="1"/>
  <c r="K411" i="1"/>
  <c r="O411" i="1"/>
  <c r="P411" i="1"/>
  <c r="Q411" i="1"/>
  <c r="B412" i="1"/>
  <c r="C412" i="1"/>
  <c r="D412" i="1"/>
  <c r="E412" i="1"/>
  <c r="F412" i="1"/>
  <c r="G412" i="1"/>
  <c r="H412" i="1"/>
  <c r="I412" i="1"/>
  <c r="J412" i="1"/>
  <c r="K412" i="1"/>
  <c r="O412" i="1"/>
  <c r="P412" i="1"/>
  <c r="Q412" i="1"/>
  <c r="B413" i="1"/>
  <c r="C413" i="1"/>
  <c r="D413" i="1"/>
  <c r="E413" i="1"/>
  <c r="F413" i="1"/>
  <c r="G413" i="1"/>
  <c r="H413" i="1"/>
  <c r="I413" i="1"/>
  <c r="J413" i="1"/>
  <c r="K413" i="1"/>
  <c r="O413" i="1"/>
  <c r="P413" i="1"/>
  <c r="Q413" i="1"/>
  <c r="B414" i="1"/>
  <c r="C414" i="1"/>
  <c r="D414" i="1"/>
  <c r="E414" i="1"/>
  <c r="F414" i="1"/>
  <c r="G414" i="1"/>
  <c r="H414" i="1"/>
  <c r="I414" i="1"/>
  <c r="J414" i="1"/>
  <c r="K414" i="1"/>
  <c r="O414" i="1"/>
  <c r="P414" i="1"/>
  <c r="Q414" i="1"/>
  <c r="B415" i="1"/>
  <c r="C415" i="1"/>
  <c r="D415" i="1"/>
  <c r="E415" i="1"/>
  <c r="F415" i="1"/>
  <c r="G415" i="1"/>
  <c r="H415" i="1"/>
  <c r="I415" i="1"/>
  <c r="J415" i="1"/>
  <c r="K415" i="1"/>
  <c r="O415" i="1"/>
  <c r="P415" i="1"/>
  <c r="Q415" i="1"/>
  <c r="B416" i="1"/>
  <c r="C416" i="1"/>
  <c r="D416" i="1"/>
  <c r="E416" i="1"/>
  <c r="F416" i="1"/>
  <c r="G416" i="1"/>
  <c r="H416" i="1"/>
  <c r="I416" i="1"/>
  <c r="J416" i="1"/>
  <c r="K416" i="1"/>
  <c r="O416" i="1"/>
  <c r="P416" i="1"/>
  <c r="Q416" i="1"/>
  <c r="B417" i="1"/>
  <c r="C417" i="1"/>
  <c r="D417" i="1"/>
  <c r="E417" i="1"/>
  <c r="F417" i="1"/>
  <c r="G417" i="1"/>
  <c r="H417" i="1"/>
  <c r="I417" i="1"/>
  <c r="J417" i="1"/>
  <c r="K417" i="1"/>
  <c r="O417" i="1"/>
  <c r="P417" i="1"/>
  <c r="Q417" i="1"/>
  <c r="B418" i="1"/>
  <c r="C418" i="1"/>
  <c r="D418" i="1"/>
  <c r="E418" i="1"/>
  <c r="F418" i="1"/>
  <c r="G418" i="1"/>
  <c r="H418" i="1"/>
  <c r="I418" i="1"/>
  <c r="J418" i="1"/>
  <c r="K418" i="1"/>
  <c r="O418" i="1"/>
  <c r="P418" i="1"/>
  <c r="Q418" i="1"/>
  <c r="B419" i="1"/>
  <c r="C419" i="1"/>
  <c r="D419" i="1"/>
  <c r="E419" i="1"/>
  <c r="F419" i="1"/>
  <c r="G419" i="1"/>
  <c r="H419" i="1"/>
  <c r="I419" i="1"/>
  <c r="J419" i="1"/>
  <c r="K419" i="1"/>
  <c r="O419" i="1"/>
  <c r="P419" i="1"/>
  <c r="Q419" i="1"/>
  <c r="B420" i="1"/>
  <c r="C420" i="1"/>
  <c r="D420" i="1"/>
  <c r="E420" i="1"/>
  <c r="F420" i="1"/>
  <c r="G420" i="1"/>
  <c r="H420" i="1"/>
  <c r="I420" i="1"/>
  <c r="J420" i="1"/>
  <c r="K420" i="1"/>
  <c r="O420" i="1"/>
  <c r="P420" i="1"/>
  <c r="Q420" i="1"/>
  <c r="B421" i="1"/>
  <c r="C421" i="1"/>
  <c r="D421" i="1"/>
  <c r="E421" i="1"/>
  <c r="F421" i="1"/>
  <c r="G421" i="1"/>
  <c r="H421" i="1"/>
  <c r="I421" i="1"/>
  <c r="J421" i="1"/>
  <c r="K421" i="1"/>
  <c r="O421" i="1"/>
  <c r="P421" i="1"/>
  <c r="Q421" i="1"/>
  <c r="B422" i="1"/>
  <c r="C422" i="1"/>
  <c r="D422" i="1"/>
  <c r="E422" i="1"/>
  <c r="F422" i="1"/>
  <c r="G422" i="1"/>
  <c r="H422" i="1"/>
  <c r="I422" i="1"/>
  <c r="J422" i="1"/>
  <c r="K422" i="1"/>
  <c r="O422" i="1"/>
  <c r="P422" i="1"/>
  <c r="Q422" i="1"/>
  <c r="B423" i="1"/>
  <c r="C423" i="1"/>
  <c r="D423" i="1"/>
  <c r="E423" i="1"/>
  <c r="F423" i="1"/>
  <c r="G423" i="1"/>
  <c r="H423" i="1"/>
  <c r="I423" i="1"/>
  <c r="J423" i="1"/>
  <c r="K423" i="1"/>
  <c r="O423" i="1"/>
  <c r="P423" i="1"/>
  <c r="Q423" i="1"/>
  <c r="B424" i="1"/>
  <c r="C424" i="1"/>
  <c r="D424" i="1"/>
  <c r="E424" i="1"/>
  <c r="F424" i="1"/>
  <c r="G424" i="1"/>
  <c r="H424" i="1"/>
  <c r="I424" i="1"/>
  <c r="J424" i="1"/>
  <c r="K424" i="1"/>
  <c r="O424" i="1"/>
  <c r="P424" i="1"/>
  <c r="Q424" i="1"/>
  <c r="B425" i="1"/>
  <c r="C425" i="1"/>
  <c r="D425" i="1"/>
  <c r="E425" i="1"/>
  <c r="F425" i="1"/>
  <c r="G425" i="1"/>
  <c r="H425" i="1"/>
  <c r="I425" i="1"/>
  <c r="J425" i="1"/>
  <c r="K425" i="1"/>
  <c r="O425" i="1"/>
  <c r="P425" i="1"/>
  <c r="Q425" i="1"/>
  <c r="B426" i="1"/>
  <c r="C426" i="1"/>
  <c r="D426" i="1"/>
  <c r="E426" i="1"/>
  <c r="F426" i="1"/>
  <c r="G426" i="1"/>
  <c r="H426" i="1"/>
  <c r="I426" i="1"/>
  <c r="J426" i="1"/>
  <c r="K426" i="1"/>
  <c r="O426" i="1"/>
  <c r="P426" i="1"/>
  <c r="Q426" i="1"/>
  <c r="B427" i="1"/>
  <c r="C427" i="1"/>
  <c r="D427" i="1"/>
  <c r="E427" i="1"/>
  <c r="F427" i="1"/>
  <c r="G427" i="1"/>
  <c r="H427" i="1"/>
  <c r="I427" i="1"/>
  <c r="J427" i="1"/>
  <c r="K427" i="1"/>
  <c r="O427" i="1"/>
  <c r="P427" i="1"/>
  <c r="Q427" i="1"/>
  <c r="B428" i="1"/>
  <c r="C428" i="1"/>
  <c r="D428" i="1"/>
  <c r="E428" i="1"/>
  <c r="F428" i="1"/>
  <c r="G428" i="1"/>
  <c r="H428" i="1"/>
  <c r="I428" i="1"/>
  <c r="J428" i="1"/>
  <c r="K428" i="1"/>
  <c r="O428" i="1"/>
  <c r="P428" i="1"/>
  <c r="Q428" i="1"/>
  <c r="B429" i="1"/>
  <c r="C429" i="1"/>
  <c r="D429" i="1"/>
  <c r="E429" i="1"/>
  <c r="F429" i="1"/>
  <c r="G429" i="1"/>
  <c r="H429" i="1"/>
  <c r="I429" i="1"/>
  <c r="J429" i="1"/>
  <c r="K429" i="1"/>
  <c r="O429" i="1"/>
  <c r="P429" i="1"/>
  <c r="Q429" i="1"/>
  <c r="B430" i="1"/>
  <c r="C430" i="1"/>
  <c r="D430" i="1"/>
  <c r="E430" i="1"/>
  <c r="F430" i="1"/>
  <c r="G430" i="1"/>
  <c r="H430" i="1"/>
  <c r="I430" i="1"/>
  <c r="J430" i="1"/>
  <c r="K430" i="1"/>
  <c r="O430" i="1"/>
  <c r="P430" i="1"/>
  <c r="Q430" i="1"/>
  <c r="B431" i="1"/>
  <c r="C431" i="1"/>
  <c r="D431" i="1"/>
  <c r="E431" i="1"/>
  <c r="F431" i="1"/>
  <c r="G431" i="1"/>
  <c r="H431" i="1"/>
  <c r="I431" i="1"/>
  <c r="J431" i="1"/>
  <c r="K431" i="1"/>
  <c r="O431" i="1"/>
  <c r="P431" i="1"/>
  <c r="Q431" i="1"/>
  <c r="B432" i="1"/>
  <c r="C432" i="1"/>
  <c r="D432" i="1"/>
  <c r="E432" i="1"/>
  <c r="F432" i="1"/>
  <c r="G432" i="1"/>
  <c r="H432" i="1"/>
  <c r="I432" i="1"/>
  <c r="J432" i="1"/>
  <c r="K432" i="1"/>
  <c r="O432" i="1"/>
  <c r="P432" i="1"/>
  <c r="Q432" i="1"/>
  <c r="B433" i="1"/>
  <c r="C433" i="1"/>
  <c r="D433" i="1"/>
  <c r="E433" i="1"/>
  <c r="F433" i="1"/>
  <c r="G433" i="1"/>
  <c r="H433" i="1"/>
  <c r="I433" i="1"/>
  <c r="J433" i="1"/>
  <c r="K433" i="1"/>
  <c r="O433" i="1"/>
  <c r="P433" i="1"/>
  <c r="Q433" i="1"/>
  <c r="B434" i="1"/>
  <c r="C434" i="1"/>
  <c r="D434" i="1"/>
  <c r="E434" i="1"/>
  <c r="F434" i="1"/>
  <c r="G434" i="1"/>
  <c r="H434" i="1"/>
  <c r="I434" i="1"/>
  <c r="J434" i="1"/>
  <c r="K434" i="1"/>
  <c r="O434" i="1"/>
  <c r="P434" i="1"/>
  <c r="Q434" i="1"/>
  <c r="B435" i="1"/>
  <c r="C435" i="1"/>
  <c r="D435" i="1"/>
  <c r="E435" i="1"/>
  <c r="F435" i="1"/>
  <c r="G435" i="1"/>
  <c r="H435" i="1"/>
  <c r="I435" i="1"/>
  <c r="J435" i="1"/>
  <c r="K435" i="1"/>
  <c r="O435" i="1"/>
  <c r="P435" i="1"/>
  <c r="Q435" i="1"/>
  <c r="B436" i="1"/>
  <c r="C436" i="1"/>
  <c r="D436" i="1"/>
  <c r="E436" i="1"/>
  <c r="F436" i="1"/>
  <c r="G436" i="1"/>
  <c r="H436" i="1"/>
  <c r="I436" i="1"/>
  <c r="J436" i="1"/>
  <c r="K436" i="1"/>
  <c r="O436" i="1"/>
  <c r="P436" i="1"/>
  <c r="Q436" i="1"/>
  <c r="B437" i="1"/>
  <c r="C437" i="1"/>
  <c r="D437" i="1"/>
  <c r="E437" i="1"/>
  <c r="F437" i="1"/>
  <c r="G437" i="1"/>
  <c r="H437" i="1"/>
  <c r="I437" i="1"/>
  <c r="J437" i="1"/>
  <c r="K437" i="1"/>
  <c r="O437" i="1"/>
  <c r="P437" i="1"/>
  <c r="Q437" i="1"/>
  <c r="B438" i="1"/>
  <c r="C438" i="1"/>
  <c r="D438" i="1"/>
  <c r="E438" i="1"/>
  <c r="F438" i="1"/>
  <c r="G438" i="1"/>
  <c r="H438" i="1"/>
  <c r="I438" i="1"/>
  <c r="J438" i="1"/>
  <c r="K438" i="1"/>
  <c r="O438" i="1"/>
  <c r="P438" i="1"/>
  <c r="Q438" i="1"/>
  <c r="B439" i="1"/>
  <c r="C439" i="1"/>
  <c r="D439" i="1"/>
  <c r="E439" i="1"/>
  <c r="F439" i="1"/>
  <c r="G439" i="1"/>
  <c r="H439" i="1"/>
  <c r="I439" i="1"/>
  <c r="J439" i="1"/>
  <c r="K439" i="1"/>
  <c r="O439" i="1"/>
  <c r="P439" i="1"/>
  <c r="Q439" i="1"/>
  <c r="B440" i="1"/>
  <c r="C440" i="1"/>
  <c r="D440" i="1"/>
  <c r="E440" i="1"/>
  <c r="F440" i="1"/>
  <c r="G440" i="1"/>
  <c r="H440" i="1"/>
  <c r="I440" i="1"/>
  <c r="J440" i="1"/>
  <c r="K440" i="1"/>
  <c r="O440" i="1"/>
  <c r="P440" i="1"/>
  <c r="Q440" i="1"/>
  <c r="B441" i="1"/>
  <c r="C441" i="1"/>
  <c r="D441" i="1"/>
  <c r="E441" i="1"/>
  <c r="F441" i="1"/>
  <c r="G441" i="1"/>
  <c r="H441" i="1"/>
  <c r="I441" i="1"/>
  <c r="J441" i="1"/>
  <c r="K441" i="1"/>
  <c r="O441" i="1"/>
  <c r="P441" i="1"/>
  <c r="Q441" i="1"/>
  <c r="B442" i="1"/>
  <c r="C442" i="1"/>
  <c r="D442" i="1"/>
  <c r="E442" i="1"/>
  <c r="F442" i="1"/>
  <c r="G442" i="1"/>
  <c r="H442" i="1"/>
  <c r="I442" i="1"/>
  <c r="J442" i="1"/>
  <c r="K442" i="1"/>
  <c r="O442" i="1"/>
  <c r="P442" i="1"/>
  <c r="Q442" i="1"/>
  <c r="B443" i="1"/>
  <c r="C443" i="1"/>
  <c r="D443" i="1"/>
  <c r="E443" i="1"/>
  <c r="F443" i="1"/>
  <c r="G443" i="1"/>
  <c r="H443" i="1"/>
  <c r="I443" i="1"/>
  <c r="J443" i="1"/>
  <c r="K443" i="1"/>
  <c r="O443" i="1"/>
  <c r="P443" i="1"/>
  <c r="Q443" i="1"/>
  <c r="B444" i="1"/>
  <c r="C444" i="1"/>
  <c r="D444" i="1"/>
  <c r="E444" i="1"/>
  <c r="F444" i="1"/>
  <c r="G444" i="1"/>
  <c r="H444" i="1"/>
  <c r="I444" i="1"/>
  <c r="J444" i="1"/>
  <c r="K444" i="1"/>
  <c r="O444" i="1"/>
  <c r="P444" i="1"/>
  <c r="Q444" i="1"/>
  <c r="B445" i="1"/>
  <c r="C445" i="1"/>
  <c r="D445" i="1"/>
  <c r="E445" i="1"/>
  <c r="F445" i="1"/>
  <c r="G445" i="1"/>
  <c r="H445" i="1"/>
  <c r="I445" i="1"/>
  <c r="J445" i="1"/>
  <c r="K445" i="1"/>
  <c r="O445" i="1"/>
  <c r="P445" i="1"/>
  <c r="Q445" i="1"/>
  <c r="B446" i="1"/>
  <c r="C446" i="1"/>
  <c r="D446" i="1"/>
  <c r="E446" i="1"/>
  <c r="F446" i="1"/>
  <c r="G446" i="1"/>
  <c r="H446" i="1"/>
  <c r="I446" i="1"/>
  <c r="J446" i="1"/>
  <c r="K446" i="1"/>
  <c r="O446" i="1"/>
  <c r="P446" i="1"/>
  <c r="Q446" i="1"/>
  <c r="B447" i="1"/>
  <c r="C447" i="1"/>
  <c r="D447" i="1"/>
  <c r="E447" i="1"/>
  <c r="F447" i="1"/>
  <c r="G447" i="1"/>
  <c r="H447" i="1"/>
  <c r="I447" i="1"/>
  <c r="J447" i="1"/>
  <c r="K447" i="1"/>
  <c r="O447" i="1"/>
  <c r="P447" i="1"/>
  <c r="Q447" i="1"/>
  <c r="B448" i="1"/>
  <c r="C448" i="1"/>
  <c r="D448" i="1"/>
  <c r="E448" i="1"/>
  <c r="F448" i="1"/>
  <c r="G448" i="1"/>
  <c r="H448" i="1"/>
  <c r="I448" i="1"/>
  <c r="J448" i="1"/>
  <c r="K448" i="1"/>
  <c r="O448" i="1"/>
  <c r="P448" i="1"/>
  <c r="Q448" i="1"/>
  <c r="B449" i="1"/>
  <c r="C449" i="1"/>
  <c r="D449" i="1"/>
  <c r="E449" i="1"/>
  <c r="F449" i="1"/>
  <c r="G449" i="1"/>
  <c r="H449" i="1"/>
  <c r="I449" i="1"/>
  <c r="J449" i="1"/>
  <c r="K449" i="1"/>
  <c r="O449" i="1"/>
  <c r="P449" i="1"/>
  <c r="Q449" i="1"/>
  <c r="B450" i="1"/>
  <c r="C450" i="1"/>
  <c r="D450" i="1"/>
  <c r="E450" i="1"/>
  <c r="F450" i="1"/>
  <c r="G450" i="1"/>
  <c r="H450" i="1"/>
  <c r="I450" i="1"/>
  <c r="J450" i="1"/>
  <c r="K450" i="1"/>
  <c r="O450" i="1"/>
  <c r="P450" i="1"/>
  <c r="Q450" i="1"/>
  <c r="B451" i="1"/>
  <c r="C451" i="1"/>
  <c r="D451" i="1"/>
  <c r="E451" i="1"/>
  <c r="F451" i="1"/>
  <c r="G451" i="1"/>
  <c r="H451" i="1"/>
  <c r="I451" i="1"/>
  <c r="J451" i="1"/>
  <c r="K451" i="1"/>
  <c r="O451" i="1"/>
  <c r="P451" i="1"/>
  <c r="Q451" i="1"/>
  <c r="B452" i="1"/>
  <c r="C452" i="1"/>
  <c r="D452" i="1"/>
  <c r="E452" i="1"/>
  <c r="F452" i="1"/>
  <c r="G452" i="1"/>
  <c r="H452" i="1"/>
  <c r="I452" i="1"/>
  <c r="J452" i="1"/>
  <c r="K452" i="1"/>
  <c r="O452" i="1"/>
  <c r="P452" i="1"/>
  <c r="Q452" i="1"/>
  <c r="B453" i="1"/>
  <c r="C453" i="1"/>
  <c r="D453" i="1"/>
  <c r="E453" i="1"/>
  <c r="F453" i="1"/>
  <c r="G453" i="1"/>
  <c r="H453" i="1"/>
  <c r="I453" i="1"/>
  <c r="J453" i="1"/>
  <c r="K453" i="1"/>
  <c r="O453" i="1"/>
  <c r="P453" i="1"/>
  <c r="Q453" i="1"/>
  <c r="B454" i="1"/>
  <c r="C454" i="1"/>
  <c r="D454" i="1"/>
  <c r="E454" i="1"/>
  <c r="F454" i="1"/>
  <c r="G454" i="1"/>
  <c r="H454" i="1"/>
  <c r="I454" i="1"/>
  <c r="J454" i="1"/>
  <c r="K454" i="1"/>
  <c r="O454" i="1"/>
  <c r="P454" i="1"/>
  <c r="Q454" i="1"/>
  <c r="B455" i="1"/>
  <c r="C455" i="1"/>
  <c r="D455" i="1"/>
  <c r="E455" i="1"/>
  <c r="F455" i="1"/>
  <c r="G455" i="1"/>
  <c r="H455" i="1"/>
  <c r="I455" i="1"/>
  <c r="J455" i="1"/>
  <c r="K455" i="1"/>
  <c r="O455" i="1"/>
  <c r="P455" i="1"/>
  <c r="Q455" i="1"/>
  <c r="B456" i="1"/>
  <c r="C456" i="1"/>
  <c r="D456" i="1"/>
  <c r="E456" i="1"/>
  <c r="F456" i="1"/>
  <c r="G456" i="1"/>
  <c r="H456" i="1"/>
  <c r="I456" i="1"/>
  <c r="J456" i="1"/>
  <c r="K456" i="1"/>
  <c r="O456" i="1"/>
  <c r="P456" i="1"/>
  <c r="Q456" i="1"/>
  <c r="B457" i="1"/>
  <c r="C457" i="1"/>
  <c r="D457" i="1"/>
  <c r="E457" i="1"/>
  <c r="F457" i="1"/>
  <c r="G457" i="1"/>
  <c r="H457" i="1"/>
  <c r="I457" i="1"/>
  <c r="J457" i="1"/>
  <c r="K457" i="1"/>
  <c r="O457" i="1"/>
  <c r="P457" i="1"/>
  <c r="Q457" i="1"/>
  <c r="B458" i="1"/>
  <c r="C458" i="1"/>
  <c r="D458" i="1"/>
  <c r="E458" i="1"/>
  <c r="F458" i="1"/>
  <c r="G458" i="1"/>
  <c r="H458" i="1"/>
  <c r="I458" i="1"/>
  <c r="J458" i="1"/>
  <c r="K458" i="1"/>
  <c r="O458" i="1"/>
  <c r="P458" i="1"/>
  <c r="Q458" i="1"/>
  <c r="B459" i="1"/>
  <c r="C459" i="1"/>
  <c r="D459" i="1"/>
  <c r="E459" i="1"/>
  <c r="F459" i="1"/>
  <c r="G459" i="1"/>
  <c r="H459" i="1"/>
  <c r="I459" i="1"/>
  <c r="J459" i="1"/>
  <c r="K459" i="1"/>
  <c r="O459" i="1"/>
  <c r="P459" i="1"/>
  <c r="Q459" i="1"/>
  <c r="B460" i="1"/>
  <c r="C460" i="1"/>
  <c r="D460" i="1"/>
  <c r="E460" i="1"/>
  <c r="F460" i="1"/>
  <c r="G460" i="1"/>
  <c r="H460" i="1"/>
  <c r="I460" i="1"/>
  <c r="J460" i="1"/>
  <c r="K460" i="1"/>
  <c r="O460" i="1"/>
  <c r="P460" i="1"/>
  <c r="Q460" i="1"/>
  <c r="B461" i="1"/>
  <c r="C461" i="1"/>
  <c r="D461" i="1"/>
  <c r="E461" i="1"/>
  <c r="F461" i="1"/>
  <c r="G461" i="1"/>
  <c r="H461" i="1"/>
  <c r="I461" i="1"/>
  <c r="J461" i="1"/>
  <c r="K461" i="1"/>
  <c r="O461" i="1"/>
  <c r="P461" i="1"/>
  <c r="Q461" i="1"/>
  <c r="B462" i="1"/>
  <c r="C462" i="1"/>
  <c r="D462" i="1"/>
  <c r="E462" i="1"/>
  <c r="F462" i="1"/>
  <c r="G462" i="1"/>
  <c r="H462" i="1"/>
  <c r="I462" i="1"/>
  <c r="J462" i="1"/>
  <c r="K462" i="1"/>
  <c r="O462" i="1"/>
  <c r="P462" i="1"/>
  <c r="Q462" i="1"/>
  <c r="B463" i="1"/>
  <c r="C463" i="1"/>
  <c r="D463" i="1"/>
  <c r="E463" i="1"/>
  <c r="F463" i="1"/>
  <c r="G463" i="1"/>
  <c r="H463" i="1"/>
  <c r="I463" i="1"/>
  <c r="J463" i="1"/>
  <c r="K463" i="1"/>
  <c r="O463" i="1"/>
  <c r="P463" i="1"/>
  <c r="Q463" i="1"/>
  <c r="B464" i="1"/>
  <c r="C464" i="1"/>
  <c r="D464" i="1"/>
  <c r="E464" i="1"/>
  <c r="F464" i="1"/>
  <c r="G464" i="1"/>
  <c r="H464" i="1"/>
  <c r="I464" i="1"/>
  <c r="J464" i="1"/>
  <c r="K464" i="1"/>
  <c r="O464" i="1"/>
  <c r="P464" i="1"/>
  <c r="Q464" i="1"/>
  <c r="B465" i="1"/>
  <c r="C465" i="1"/>
  <c r="D465" i="1"/>
  <c r="E465" i="1"/>
  <c r="F465" i="1"/>
  <c r="G465" i="1"/>
  <c r="H465" i="1"/>
  <c r="I465" i="1"/>
  <c r="J465" i="1"/>
  <c r="K465" i="1"/>
  <c r="O465" i="1"/>
  <c r="P465" i="1"/>
  <c r="Q465" i="1"/>
  <c r="B466" i="1"/>
  <c r="C466" i="1"/>
  <c r="D466" i="1"/>
  <c r="E466" i="1"/>
  <c r="F466" i="1"/>
  <c r="G466" i="1"/>
  <c r="H466" i="1"/>
  <c r="I466" i="1"/>
  <c r="J466" i="1"/>
  <c r="K466" i="1"/>
  <c r="O466" i="1"/>
  <c r="P466" i="1"/>
  <c r="Q466" i="1"/>
  <c r="B467" i="1"/>
  <c r="C467" i="1"/>
  <c r="D467" i="1"/>
  <c r="E467" i="1"/>
  <c r="F467" i="1"/>
  <c r="G467" i="1"/>
  <c r="H467" i="1"/>
  <c r="I467" i="1"/>
  <c r="J467" i="1"/>
  <c r="K467" i="1"/>
  <c r="O467" i="1"/>
  <c r="P467" i="1"/>
  <c r="Q467" i="1"/>
  <c r="B468" i="1"/>
  <c r="C468" i="1"/>
  <c r="D468" i="1"/>
  <c r="E468" i="1"/>
  <c r="F468" i="1"/>
  <c r="G468" i="1"/>
  <c r="H468" i="1"/>
  <c r="I468" i="1"/>
  <c r="J468" i="1"/>
  <c r="K468" i="1"/>
  <c r="O468" i="1"/>
  <c r="P468" i="1"/>
  <c r="Q468" i="1"/>
  <c r="B469" i="1"/>
  <c r="C469" i="1"/>
  <c r="D469" i="1"/>
  <c r="E469" i="1"/>
  <c r="F469" i="1"/>
  <c r="G469" i="1"/>
  <c r="H469" i="1"/>
  <c r="I469" i="1"/>
  <c r="J469" i="1"/>
  <c r="K469" i="1"/>
  <c r="O469" i="1"/>
  <c r="P469" i="1"/>
  <c r="Q469" i="1"/>
  <c r="B470" i="1"/>
  <c r="C470" i="1"/>
  <c r="D470" i="1"/>
  <c r="E470" i="1"/>
  <c r="F470" i="1"/>
  <c r="G470" i="1"/>
  <c r="H470" i="1"/>
  <c r="I470" i="1"/>
  <c r="J470" i="1"/>
  <c r="K470" i="1"/>
  <c r="O470" i="1"/>
  <c r="P470" i="1"/>
  <c r="Q470" i="1"/>
  <c r="B471" i="1"/>
  <c r="C471" i="1"/>
  <c r="D471" i="1"/>
  <c r="E471" i="1"/>
  <c r="F471" i="1"/>
  <c r="G471" i="1"/>
  <c r="H471" i="1"/>
  <c r="I471" i="1"/>
  <c r="J471" i="1"/>
  <c r="K471" i="1"/>
  <c r="O471" i="1"/>
  <c r="P471" i="1"/>
  <c r="Q471" i="1"/>
  <c r="B472" i="1"/>
  <c r="C472" i="1"/>
  <c r="D472" i="1"/>
  <c r="E472" i="1"/>
  <c r="F472" i="1"/>
  <c r="G472" i="1"/>
  <c r="H472" i="1"/>
  <c r="I472" i="1"/>
  <c r="J472" i="1"/>
  <c r="K472" i="1"/>
  <c r="O472" i="1"/>
  <c r="P472" i="1"/>
  <c r="Q472" i="1"/>
  <c r="B473" i="1"/>
  <c r="C473" i="1"/>
  <c r="D473" i="1"/>
  <c r="E473" i="1"/>
  <c r="F473" i="1"/>
  <c r="G473" i="1"/>
  <c r="H473" i="1"/>
  <c r="I473" i="1"/>
  <c r="J473" i="1"/>
  <c r="K473" i="1"/>
  <c r="O473" i="1"/>
  <c r="P473" i="1"/>
  <c r="Q473" i="1"/>
  <c r="B474" i="1"/>
  <c r="C474" i="1"/>
  <c r="D474" i="1"/>
  <c r="E474" i="1"/>
  <c r="F474" i="1"/>
  <c r="G474" i="1"/>
  <c r="H474" i="1"/>
  <c r="I474" i="1"/>
  <c r="J474" i="1"/>
  <c r="K474" i="1"/>
  <c r="O474" i="1"/>
  <c r="P474" i="1"/>
  <c r="Q474" i="1"/>
  <c r="B475" i="1"/>
  <c r="C475" i="1"/>
  <c r="D475" i="1"/>
  <c r="E475" i="1"/>
  <c r="F475" i="1"/>
  <c r="G475" i="1"/>
  <c r="H475" i="1"/>
  <c r="I475" i="1"/>
  <c r="J475" i="1"/>
  <c r="K475" i="1"/>
  <c r="O475" i="1"/>
  <c r="P475" i="1"/>
  <c r="Q475" i="1"/>
  <c r="B476" i="1"/>
  <c r="C476" i="1"/>
  <c r="D476" i="1"/>
  <c r="E476" i="1"/>
  <c r="F476" i="1"/>
  <c r="G476" i="1"/>
  <c r="H476" i="1"/>
  <c r="I476" i="1"/>
  <c r="J476" i="1"/>
  <c r="K476" i="1"/>
  <c r="O476" i="1"/>
  <c r="P476" i="1"/>
  <c r="Q476" i="1"/>
  <c r="B477" i="1"/>
  <c r="C477" i="1"/>
  <c r="D477" i="1"/>
  <c r="E477" i="1"/>
  <c r="F477" i="1"/>
  <c r="G477" i="1"/>
  <c r="H477" i="1"/>
  <c r="I477" i="1"/>
  <c r="J477" i="1"/>
  <c r="K477" i="1"/>
  <c r="O477" i="1"/>
  <c r="P477" i="1"/>
  <c r="Q477" i="1"/>
  <c r="B478" i="1"/>
  <c r="C478" i="1"/>
  <c r="D478" i="1"/>
  <c r="E478" i="1"/>
  <c r="F478" i="1"/>
  <c r="G478" i="1"/>
  <c r="H478" i="1"/>
  <c r="I478" i="1"/>
  <c r="J478" i="1"/>
  <c r="K478" i="1"/>
  <c r="O478" i="1"/>
  <c r="P478" i="1"/>
  <c r="Q478" i="1"/>
  <c r="B479" i="1"/>
  <c r="C479" i="1"/>
  <c r="D479" i="1"/>
  <c r="E479" i="1"/>
  <c r="F479" i="1"/>
  <c r="G479" i="1"/>
  <c r="H479" i="1"/>
  <c r="I479" i="1"/>
  <c r="J479" i="1"/>
  <c r="K479" i="1"/>
  <c r="O479" i="1"/>
  <c r="P479" i="1"/>
  <c r="Q479" i="1"/>
  <c r="B480" i="1"/>
  <c r="C480" i="1"/>
  <c r="D480" i="1"/>
  <c r="E480" i="1"/>
  <c r="F480" i="1"/>
  <c r="G480" i="1"/>
  <c r="H480" i="1"/>
  <c r="I480" i="1"/>
  <c r="J480" i="1"/>
  <c r="K480" i="1"/>
  <c r="O480" i="1"/>
  <c r="P480" i="1"/>
  <c r="Q480" i="1"/>
  <c r="B481" i="1"/>
  <c r="C481" i="1"/>
  <c r="D481" i="1"/>
  <c r="E481" i="1"/>
  <c r="F481" i="1"/>
  <c r="G481" i="1"/>
  <c r="H481" i="1"/>
  <c r="I481" i="1"/>
  <c r="J481" i="1"/>
  <c r="K481" i="1"/>
  <c r="O481" i="1"/>
  <c r="P481" i="1"/>
  <c r="Q481" i="1"/>
  <c r="B482" i="1"/>
  <c r="C482" i="1"/>
  <c r="D482" i="1"/>
  <c r="E482" i="1"/>
  <c r="F482" i="1"/>
  <c r="G482" i="1"/>
  <c r="H482" i="1"/>
  <c r="I482" i="1"/>
  <c r="J482" i="1"/>
  <c r="K482" i="1"/>
  <c r="O482" i="1"/>
  <c r="P482" i="1"/>
  <c r="Q482" i="1"/>
  <c r="B483" i="1"/>
  <c r="C483" i="1"/>
  <c r="D483" i="1"/>
  <c r="E483" i="1"/>
  <c r="F483" i="1"/>
  <c r="G483" i="1"/>
  <c r="H483" i="1"/>
  <c r="I483" i="1"/>
  <c r="J483" i="1"/>
  <c r="K483" i="1"/>
  <c r="O483" i="1"/>
  <c r="P483" i="1"/>
  <c r="Q483" i="1"/>
  <c r="B484" i="1"/>
  <c r="C484" i="1"/>
  <c r="D484" i="1"/>
  <c r="E484" i="1"/>
  <c r="F484" i="1"/>
  <c r="G484" i="1"/>
  <c r="H484" i="1"/>
  <c r="I484" i="1"/>
  <c r="J484" i="1"/>
  <c r="K484" i="1"/>
  <c r="O484" i="1"/>
  <c r="P484" i="1"/>
  <c r="Q484" i="1"/>
  <c r="B485" i="1"/>
  <c r="C485" i="1"/>
  <c r="D485" i="1"/>
  <c r="E485" i="1"/>
  <c r="F485" i="1"/>
  <c r="G485" i="1"/>
  <c r="H485" i="1"/>
  <c r="I485" i="1"/>
  <c r="J485" i="1"/>
  <c r="K485" i="1"/>
  <c r="O485" i="1"/>
  <c r="P485" i="1"/>
  <c r="Q485" i="1"/>
  <c r="B486" i="1"/>
  <c r="C486" i="1"/>
  <c r="D486" i="1"/>
  <c r="E486" i="1"/>
  <c r="F486" i="1"/>
  <c r="G486" i="1"/>
  <c r="H486" i="1"/>
  <c r="I486" i="1"/>
  <c r="J486" i="1"/>
  <c r="K486" i="1"/>
  <c r="O486" i="1"/>
  <c r="P486" i="1"/>
  <c r="Q486" i="1"/>
  <c r="B487" i="1"/>
  <c r="C487" i="1"/>
  <c r="D487" i="1"/>
  <c r="E487" i="1"/>
  <c r="F487" i="1"/>
  <c r="G487" i="1"/>
  <c r="H487" i="1"/>
  <c r="I487" i="1"/>
  <c r="J487" i="1"/>
  <c r="K487" i="1"/>
  <c r="O487" i="1"/>
  <c r="P487" i="1"/>
  <c r="Q487" i="1"/>
  <c r="B488" i="1"/>
  <c r="C488" i="1"/>
  <c r="D488" i="1"/>
  <c r="E488" i="1"/>
  <c r="F488" i="1"/>
  <c r="G488" i="1"/>
  <c r="H488" i="1"/>
  <c r="I488" i="1"/>
  <c r="J488" i="1"/>
  <c r="K488" i="1"/>
  <c r="O488" i="1"/>
  <c r="P488" i="1"/>
  <c r="Q488" i="1"/>
  <c r="B489" i="1"/>
  <c r="C489" i="1"/>
  <c r="D489" i="1"/>
  <c r="E489" i="1"/>
  <c r="F489" i="1"/>
  <c r="G489" i="1"/>
  <c r="H489" i="1"/>
  <c r="I489" i="1"/>
  <c r="J489" i="1"/>
  <c r="K489" i="1"/>
  <c r="O489" i="1"/>
  <c r="P489" i="1"/>
  <c r="Q489" i="1"/>
  <c r="B490" i="1"/>
  <c r="C490" i="1"/>
  <c r="D490" i="1"/>
  <c r="E490" i="1"/>
  <c r="F490" i="1"/>
  <c r="G490" i="1"/>
  <c r="H490" i="1"/>
  <c r="I490" i="1"/>
  <c r="J490" i="1"/>
  <c r="K490" i="1"/>
  <c r="O490" i="1"/>
  <c r="P490" i="1"/>
  <c r="Q490" i="1"/>
  <c r="B491" i="1"/>
  <c r="C491" i="1"/>
  <c r="D491" i="1"/>
  <c r="E491" i="1"/>
  <c r="F491" i="1"/>
  <c r="G491" i="1"/>
  <c r="H491" i="1"/>
  <c r="I491" i="1"/>
  <c r="J491" i="1"/>
  <c r="K491" i="1"/>
  <c r="O491" i="1"/>
  <c r="P491" i="1"/>
  <c r="Q491" i="1"/>
  <c r="B492" i="1"/>
  <c r="C492" i="1"/>
  <c r="D492" i="1"/>
  <c r="E492" i="1"/>
  <c r="F492" i="1"/>
  <c r="G492" i="1"/>
  <c r="H492" i="1"/>
  <c r="I492" i="1"/>
  <c r="J492" i="1"/>
  <c r="K492" i="1"/>
  <c r="O492" i="1"/>
  <c r="P492" i="1"/>
  <c r="Q492" i="1"/>
  <c r="B493" i="1"/>
  <c r="C493" i="1"/>
  <c r="D493" i="1"/>
  <c r="E493" i="1"/>
  <c r="F493" i="1"/>
  <c r="G493" i="1"/>
  <c r="H493" i="1"/>
  <c r="I493" i="1"/>
  <c r="J493" i="1"/>
  <c r="K493" i="1"/>
  <c r="O493" i="1"/>
  <c r="P493" i="1"/>
  <c r="Q493" i="1"/>
  <c r="B494" i="1"/>
  <c r="C494" i="1"/>
  <c r="D494" i="1"/>
  <c r="E494" i="1"/>
  <c r="F494" i="1"/>
  <c r="G494" i="1"/>
  <c r="H494" i="1"/>
  <c r="I494" i="1"/>
  <c r="J494" i="1"/>
  <c r="K494" i="1"/>
  <c r="O494" i="1"/>
  <c r="P494" i="1"/>
  <c r="Q494" i="1"/>
  <c r="B495" i="1"/>
  <c r="C495" i="1"/>
  <c r="D495" i="1"/>
  <c r="E495" i="1"/>
  <c r="F495" i="1"/>
  <c r="G495" i="1"/>
  <c r="H495" i="1"/>
  <c r="I495" i="1"/>
  <c r="J495" i="1"/>
  <c r="K495" i="1"/>
  <c r="O495" i="1"/>
  <c r="P495" i="1"/>
  <c r="Q495" i="1"/>
  <c r="B496" i="1"/>
  <c r="C496" i="1"/>
  <c r="D496" i="1"/>
  <c r="E496" i="1"/>
  <c r="F496" i="1"/>
  <c r="G496" i="1"/>
  <c r="H496" i="1"/>
  <c r="I496" i="1"/>
  <c r="J496" i="1"/>
  <c r="K496" i="1"/>
  <c r="O496" i="1"/>
  <c r="P496" i="1"/>
  <c r="Q496" i="1"/>
  <c r="B497" i="1"/>
  <c r="C497" i="1"/>
  <c r="D497" i="1"/>
  <c r="E497" i="1"/>
  <c r="F497" i="1"/>
  <c r="G497" i="1"/>
  <c r="H497" i="1"/>
  <c r="I497" i="1"/>
  <c r="J497" i="1"/>
  <c r="K497" i="1"/>
  <c r="O497" i="1"/>
  <c r="P497" i="1"/>
  <c r="Q497" i="1"/>
  <c r="B498" i="1"/>
  <c r="C498" i="1"/>
  <c r="D498" i="1"/>
  <c r="E498" i="1"/>
  <c r="F498" i="1"/>
  <c r="G498" i="1"/>
  <c r="H498" i="1"/>
  <c r="I498" i="1"/>
  <c r="J498" i="1"/>
  <c r="K498" i="1"/>
  <c r="O498" i="1"/>
  <c r="P498" i="1"/>
  <c r="Q498" i="1"/>
  <c r="B499" i="1"/>
  <c r="C499" i="1"/>
  <c r="D499" i="1"/>
  <c r="E499" i="1"/>
  <c r="F499" i="1"/>
  <c r="G499" i="1"/>
  <c r="H499" i="1"/>
  <c r="I499" i="1"/>
  <c r="J499" i="1"/>
  <c r="K499" i="1"/>
  <c r="O499" i="1"/>
  <c r="P499" i="1"/>
  <c r="Q499" i="1"/>
  <c r="B500" i="1"/>
  <c r="C500" i="1"/>
  <c r="D500" i="1"/>
  <c r="E500" i="1"/>
  <c r="F500" i="1"/>
  <c r="G500" i="1"/>
  <c r="H500" i="1"/>
  <c r="I500" i="1"/>
  <c r="J500" i="1"/>
  <c r="K500" i="1"/>
  <c r="O500" i="1"/>
  <c r="P500" i="1"/>
  <c r="Q500" i="1"/>
  <c r="B501" i="1"/>
  <c r="C501" i="1"/>
  <c r="D501" i="1"/>
  <c r="E501" i="1"/>
  <c r="F501" i="1"/>
  <c r="G501" i="1"/>
  <c r="H501" i="1"/>
  <c r="I501" i="1"/>
  <c r="J501" i="1"/>
  <c r="K501" i="1"/>
  <c r="O501" i="1"/>
  <c r="P501" i="1"/>
  <c r="Q501" i="1"/>
  <c r="B502" i="1"/>
  <c r="C502" i="1"/>
  <c r="D502" i="1"/>
  <c r="E502" i="1"/>
  <c r="F502" i="1"/>
  <c r="G502" i="1"/>
  <c r="H502" i="1"/>
  <c r="I502" i="1"/>
  <c r="J502" i="1"/>
  <c r="K502" i="1"/>
  <c r="O502" i="1"/>
  <c r="P502" i="1"/>
  <c r="Q502" i="1"/>
  <c r="B503" i="1"/>
  <c r="C503" i="1"/>
  <c r="D503" i="1"/>
  <c r="E503" i="1"/>
  <c r="F503" i="1"/>
  <c r="G503" i="1"/>
  <c r="H503" i="1"/>
  <c r="I503" i="1"/>
  <c r="J503" i="1"/>
  <c r="K503" i="1"/>
  <c r="O503" i="1"/>
  <c r="P503" i="1"/>
  <c r="Q503" i="1"/>
  <c r="B504" i="1"/>
  <c r="C504" i="1"/>
  <c r="D504" i="1"/>
  <c r="E504" i="1"/>
  <c r="F504" i="1"/>
  <c r="G504" i="1"/>
  <c r="H504" i="1"/>
  <c r="I504" i="1"/>
  <c r="J504" i="1"/>
  <c r="K504" i="1"/>
  <c r="O504" i="1"/>
  <c r="P504" i="1"/>
  <c r="Q504" i="1"/>
  <c r="B505" i="1"/>
  <c r="C505" i="1"/>
  <c r="D505" i="1"/>
  <c r="E505" i="1"/>
  <c r="F505" i="1"/>
  <c r="G505" i="1"/>
  <c r="H505" i="1"/>
  <c r="I505" i="1"/>
  <c r="J505" i="1"/>
  <c r="K505" i="1"/>
  <c r="O505" i="1"/>
  <c r="P505" i="1"/>
  <c r="Q505" i="1"/>
  <c r="B506" i="1"/>
  <c r="C506" i="1"/>
  <c r="D506" i="1"/>
  <c r="E506" i="1"/>
  <c r="F506" i="1"/>
  <c r="G506" i="1"/>
  <c r="H506" i="1"/>
  <c r="I506" i="1"/>
  <c r="J506" i="1"/>
  <c r="K506" i="1"/>
  <c r="O506" i="1"/>
  <c r="P506" i="1"/>
  <c r="Q506" i="1"/>
  <c r="B507" i="1"/>
  <c r="C507" i="1"/>
  <c r="D507" i="1"/>
  <c r="E507" i="1"/>
  <c r="F507" i="1"/>
  <c r="G507" i="1"/>
  <c r="H507" i="1"/>
  <c r="I507" i="1"/>
  <c r="J507" i="1"/>
  <c r="K507" i="1"/>
  <c r="O507" i="1"/>
  <c r="P507" i="1"/>
  <c r="Q507" i="1"/>
  <c r="B508" i="1"/>
  <c r="C508" i="1"/>
  <c r="D508" i="1"/>
  <c r="E508" i="1"/>
  <c r="F508" i="1"/>
  <c r="G508" i="1"/>
  <c r="H508" i="1"/>
  <c r="I508" i="1"/>
  <c r="J508" i="1"/>
  <c r="K508" i="1"/>
  <c r="O508" i="1"/>
  <c r="P508" i="1"/>
  <c r="Q508" i="1"/>
  <c r="B509" i="1"/>
  <c r="C509" i="1"/>
  <c r="D509" i="1"/>
  <c r="E509" i="1"/>
  <c r="F509" i="1"/>
  <c r="G509" i="1"/>
  <c r="H509" i="1"/>
  <c r="I509" i="1"/>
  <c r="J509" i="1"/>
  <c r="K509" i="1"/>
  <c r="O509" i="1"/>
  <c r="P509" i="1"/>
  <c r="Q509" i="1"/>
  <c r="B510" i="1"/>
  <c r="C510" i="1"/>
  <c r="D510" i="1"/>
  <c r="E510" i="1"/>
  <c r="F510" i="1"/>
  <c r="G510" i="1"/>
  <c r="H510" i="1"/>
  <c r="I510" i="1"/>
  <c r="J510" i="1"/>
  <c r="K510" i="1"/>
  <c r="O510" i="1"/>
  <c r="P510" i="1"/>
  <c r="Q510" i="1"/>
  <c r="B511" i="1"/>
  <c r="C511" i="1"/>
  <c r="D511" i="1"/>
  <c r="E511" i="1"/>
  <c r="F511" i="1"/>
  <c r="G511" i="1"/>
  <c r="H511" i="1"/>
  <c r="I511" i="1"/>
  <c r="J511" i="1"/>
  <c r="K511" i="1"/>
  <c r="O511" i="1"/>
  <c r="P511" i="1"/>
  <c r="Q511" i="1"/>
  <c r="B512" i="1"/>
  <c r="C512" i="1"/>
  <c r="D512" i="1"/>
  <c r="E512" i="1"/>
  <c r="F512" i="1"/>
  <c r="G512" i="1"/>
  <c r="H512" i="1"/>
  <c r="I512" i="1"/>
  <c r="J512" i="1"/>
  <c r="K512" i="1"/>
  <c r="O512" i="1"/>
  <c r="P512" i="1"/>
  <c r="Q512" i="1"/>
  <c r="B513" i="1"/>
  <c r="C513" i="1"/>
  <c r="D513" i="1"/>
  <c r="E513" i="1"/>
  <c r="F513" i="1"/>
  <c r="G513" i="1"/>
  <c r="H513" i="1"/>
  <c r="I513" i="1"/>
  <c r="J513" i="1"/>
  <c r="K513" i="1"/>
  <c r="O513" i="1"/>
  <c r="P513" i="1"/>
  <c r="Q513" i="1"/>
  <c r="B514" i="1"/>
  <c r="C514" i="1"/>
  <c r="D514" i="1"/>
  <c r="E514" i="1"/>
  <c r="F514" i="1"/>
  <c r="G514" i="1"/>
  <c r="H514" i="1"/>
  <c r="I514" i="1"/>
  <c r="J514" i="1"/>
  <c r="K514" i="1"/>
  <c r="O514" i="1"/>
  <c r="P514" i="1"/>
  <c r="Q514" i="1"/>
  <c r="B515" i="1"/>
  <c r="C515" i="1"/>
  <c r="D515" i="1"/>
  <c r="E515" i="1"/>
  <c r="F515" i="1"/>
  <c r="G515" i="1"/>
  <c r="H515" i="1"/>
  <c r="I515" i="1"/>
  <c r="J515" i="1"/>
  <c r="K515" i="1"/>
  <c r="O515" i="1"/>
  <c r="P515" i="1"/>
  <c r="Q515" i="1"/>
  <c r="B516" i="1"/>
  <c r="C516" i="1"/>
  <c r="D516" i="1"/>
  <c r="E516" i="1"/>
  <c r="F516" i="1"/>
  <c r="G516" i="1"/>
  <c r="H516" i="1"/>
  <c r="I516" i="1"/>
  <c r="J516" i="1"/>
  <c r="K516" i="1"/>
  <c r="O516" i="1"/>
  <c r="P516" i="1"/>
  <c r="Q516" i="1"/>
  <c r="B517" i="1"/>
  <c r="C517" i="1"/>
  <c r="D517" i="1"/>
  <c r="E517" i="1"/>
  <c r="F517" i="1"/>
  <c r="G517" i="1"/>
  <c r="H517" i="1"/>
  <c r="I517" i="1"/>
  <c r="J517" i="1"/>
  <c r="K517" i="1"/>
  <c r="O517" i="1"/>
  <c r="P517" i="1"/>
  <c r="Q517" i="1"/>
  <c r="B518" i="1"/>
  <c r="C518" i="1"/>
  <c r="D518" i="1"/>
  <c r="E518" i="1"/>
  <c r="F518" i="1"/>
  <c r="G518" i="1"/>
  <c r="H518" i="1"/>
  <c r="I518" i="1"/>
  <c r="J518" i="1"/>
  <c r="K518" i="1"/>
  <c r="O518" i="1"/>
  <c r="P518" i="1"/>
  <c r="Q518" i="1"/>
  <c r="B519" i="1"/>
  <c r="C519" i="1"/>
  <c r="D519" i="1"/>
  <c r="E519" i="1"/>
  <c r="F519" i="1"/>
  <c r="G519" i="1"/>
  <c r="H519" i="1"/>
  <c r="I519" i="1"/>
  <c r="J519" i="1"/>
  <c r="K519" i="1"/>
  <c r="O519" i="1"/>
  <c r="P519" i="1"/>
  <c r="Q519" i="1"/>
  <c r="B520" i="1"/>
  <c r="C520" i="1"/>
  <c r="D520" i="1"/>
  <c r="E520" i="1"/>
  <c r="F520" i="1"/>
  <c r="G520" i="1"/>
  <c r="H520" i="1"/>
  <c r="I520" i="1"/>
  <c r="J520" i="1"/>
  <c r="K520" i="1"/>
  <c r="O520" i="1"/>
  <c r="P520" i="1"/>
  <c r="Q520" i="1"/>
  <c r="B521" i="1"/>
  <c r="C521" i="1"/>
  <c r="D521" i="1"/>
  <c r="E521" i="1"/>
  <c r="F521" i="1"/>
  <c r="G521" i="1"/>
  <c r="H521" i="1"/>
  <c r="I521" i="1"/>
  <c r="J521" i="1"/>
  <c r="K521" i="1"/>
  <c r="O521" i="1"/>
  <c r="P521" i="1"/>
  <c r="Q521" i="1"/>
  <c r="B522" i="1"/>
  <c r="C522" i="1"/>
  <c r="D522" i="1"/>
  <c r="E522" i="1"/>
  <c r="F522" i="1"/>
  <c r="G522" i="1"/>
  <c r="H522" i="1"/>
  <c r="I522" i="1"/>
  <c r="J522" i="1"/>
  <c r="K522" i="1"/>
  <c r="O522" i="1"/>
  <c r="P522" i="1"/>
  <c r="Q522" i="1"/>
  <c r="B523" i="1"/>
  <c r="C523" i="1"/>
  <c r="D523" i="1"/>
  <c r="E523" i="1"/>
  <c r="F523" i="1"/>
  <c r="G523" i="1"/>
  <c r="H523" i="1"/>
  <c r="I523" i="1"/>
  <c r="J523" i="1"/>
  <c r="K523" i="1"/>
  <c r="O523" i="1"/>
  <c r="P523" i="1"/>
  <c r="Q523" i="1"/>
  <c r="B524" i="1"/>
  <c r="C524" i="1"/>
  <c r="D524" i="1"/>
  <c r="E524" i="1"/>
  <c r="F524" i="1"/>
  <c r="G524" i="1"/>
  <c r="H524" i="1"/>
  <c r="I524" i="1"/>
  <c r="J524" i="1"/>
  <c r="K524" i="1"/>
  <c r="O524" i="1"/>
  <c r="P524" i="1"/>
  <c r="Q524" i="1"/>
  <c r="B525" i="1"/>
  <c r="C525" i="1"/>
  <c r="D525" i="1"/>
  <c r="E525" i="1"/>
  <c r="F525" i="1"/>
  <c r="G525" i="1"/>
  <c r="H525" i="1"/>
  <c r="I525" i="1"/>
  <c r="J525" i="1"/>
  <c r="K525" i="1"/>
  <c r="O525" i="1"/>
  <c r="P525" i="1"/>
  <c r="Q525" i="1"/>
  <c r="B526" i="1"/>
  <c r="C526" i="1"/>
  <c r="D526" i="1"/>
  <c r="E526" i="1"/>
  <c r="F526" i="1"/>
  <c r="G526" i="1"/>
  <c r="H526" i="1"/>
  <c r="I526" i="1"/>
  <c r="J526" i="1"/>
  <c r="K526" i="1"/>
  <c r="O526" i="1"/>
  <c r="P526" i="1"/>
  <c r="Q526" i="1"/>
  <c r="B527" i="1"/>
  <c r="C527" i="1"/>
  <c r="D527" i="1"/>
  <c r="E527" i="1"/>
  <c r="F527" i="1"/>
  <c r="G527" i="1"/>
  <c r="H527" i="1"/>
  <c r="I527" i="1"/>
  <c r="J527" i="1"/>
  <c r="K527" i="1"/>
  <c r="O527" i="1"/>
  <c r="P527" i="1"/>
  <c r="Q527" i="1"/>
  <c r="B528" i="1"/>
  <c r="C528" i="1"/>
  <c r="D528" i="1"/>
  <c r="E528" i="1"/>
  <c r="F528" i="1"/>
  <c r="G528" i="1"/>
  <c r="H528" i="1"/>
  <c r="I528" i="1"/>
  <c r="J528" i="1"/>
  <c r="K528" i="1"/>
  <c r="O528" i="1"/>
  <c r="P528" i="1"/>
  <c r="Q528" i="1"/>
  <c r="B529" i="1"/>
  <c r="C529" i="1"/>
  <c r="D529" i="1"/>
  <c r="E529" i="1"/>
  <c r="F529" i="1"/>
  <c r="G529" i="1"/>
  <c r="H529" i="1"/>
  <c r="I529" i="1"/>
  <c r="J529" i="1"/>
  <c r="K529" i="1"/>
  <c r="O529" i="1"/>
  <c r="P529" i="1"/>
  <c r="Q529" i="1"/>
  <c r="B530" i="1"/>
  <c r="C530" i="1"/>
  <c r="D530" i="1"/>
  <c r="E530" i="1"/>
  <c r="F530" i="1"/>
  <c r="G530" i="1"/>
  <c r="H530" i="1"/>
  <c r="I530" i="1"/>
  <c r="J530" i="1"/>
  <c r="K530" i="1"/>
  <c r="O530" i="1"/>
  <c r="P530" i="1"/>
  <c r="Q530" i="1"/>
  <c r="B531" i="1"/>
  <c r="C531" i="1"/>
  <c r="D531" i="1"/>
  <c r="E531" i="1"/>
  <c r="F531" i="1"/>
  <c r="G531" i="1"/>
  <c r="H531" i="1"/>
  <c r="I531" i="1"/>
  <c r="J531" i="1"/>
  <c r="K531" i="1"/>
  <c r="O531" i="1"/>
  <c r="P531" i="1"/>
  <c r="Q531" i="1"/>
  <c r="B532" i="1"/>
  <c r="C532" i="1"/>
  <c r="D532" i="1"/>
  <c r="E532" i="1"/>
  <c r="F532" i="1"/>
  <c r="G532" i="1"/>
  <c r="H532" i="1"/>
  <c r="I532" i="1"/>
  <c r="J532" i="1"/>
  <c r="K532" i="1"/>
  <c r="O532" i="1"/>
  <c r="P532" i="1"/>
  <c r="Q532" i="1"/>
  <c r="B533" i="1"/>
  <c r="C533" i="1"/>
  <c r="D533" i="1"/>
  <c r="E533" i="1"/>
  <c r="F533" i="1"/>
  <c r="G533" i="1"/>
  <c r="H533" i="1"/>
  <c r="I533" i="1"/>
  <c r="J533" i="1"/>
  <c r="K533" i="1"/>
  <c r="O533" i="1"/>
  <c r="P533" i="1"/>
  <c r="Q533" i="1"/>
  <c r="B534" i="1"/>
  <c r="C534" i="1"/>
  <c r="D534" i="1"/>
  <c r="E534" i="1"/>
  <c r="F534" i="1"/>
  <c r="G534" i="1"/>
  <c r="H534" i="1"/>
  <c r="I534" i="1"/>
  <c r="J534" i="1"/>
  <c r="K534" i="1"/>
  <c r="O534" i="1"/>
  <c r="P534" i="1"/>
  <c r="Q534" i="1"/>
  <c r="B535" i="1"/>
  <c r="C535" i="1"/>
  <c r="D535" i="1"/>
  <c r="E535" i="1"/>
  <c r="F535" i="1"/>
  <c r="G535" i="1"/>
  <c r="H535" i="1"/>
  <c r="I535" i="1"/>
  <c r="J535" i="1"/>
  <c r="K535" i="1"/>
  <c r="O535" i="1"/>
  <c r="P535" i="1"/>
  <c r="Q535" i="1"/>
  <c r="B536" i="1"/>
  <c r="C536" i="1"/>
  <c r="D536" i="1"/>
  <c r="E536" i="1"/>
  <c r="F536" i="1"/>
  <c r="G536" i="1"/>
  <c r="H536" i="1"/>
  <c r="I536" i="1"/>
  <c r="J536" i="1"/>
  <c r="K536" i="1"/>
  <c r="O536" i="1"/>
  <c r="P536" i="1"/>
  <c r="Q536" i="1"/>
  <c r="B537" i="1"/>
  <c r="C537" i="1"/>
  <c r="D537" i="1"/>
  <c r="E537" i="1"/>
  <c r="F537" i="1"/>
  <c r="G537" i="1"/>
  <c r="H537" i="1"/>
  <c r="I537" i="1"/>
  <c r="J537" i="1"/>
  <c r="K537" i="1"/>
  <c r="O537" i="1"/>
  <c r="P537" i="1"/>
  <c r="Q537" i="1"/>
  <c r="B538" i="1"/>
  <c r="C538" i="1"/>
  <c r="D538" i="1"/>
  <c r="E538" i="1"/>
  <c r="F538" i="1"/>
  <c r="G538" i="1"/>
  <c r="H538" i="1"/>
  <c r="I538" i="1"/>
  <c r="J538" i="1"/>
  <c r="K538" i="1"/>
  <c r="O538" i="1"/>
  <c r="P538" i="1"/>
  <c r="Q538" i="1"/>
  <c r="B539" i="1"/>
  <c r="C539" i="1"/>
  <c r="D539" i="1"/>
  <c r="E539" i="1"/>
  <c r="F539" i="1"/>
  <c r="G539" i="1"/>
  <c r="H539" i="1"/>
  <c r="I539" i="1"/>
  <c r="J539" i="1"/>
  <c r="K539" i="1"/>
  <c r="O539" i="1"/>
  <c r="P539" i="1"/>
  <c r="Q539" i="1"/>
  <c r="B540" i="1"/>
  <c r="C540" i="1"/>
  <c r="D540" i="1"/>
  <c r="E540" i="1"/>
  <c r="F540" i="1"/>
  <c r="G540" i="1"/>
  <c r="H540" i="1"/>
  <c r="I540" i="1"/>
  <c r="J540" i="1"/>
  <c r="K540" i="1"/>
  <c r="O540" i="1"/>
  <c r="P540" i="1"/>
  <c r="Q540" i="1"/>
  <c r="B541" i="1"/>
  <c r="C541" i="1"/>
  <c r="D541" i="1"/>
  <c r="E541" i="1"/>
  <c r="F541" i="1"/>
  <c r="G541" i="1"/>
  <c r="H541" i="1"/>
  <c r="I541" i="1"/>
  <c r="J541" i="1"/>
  <c r="K541" i="1"/>
  <c r="O541" i="1"/>
  <c r="P541" i="1"/>
  <c r="Q541" i="1"/>
  <c r="B542" i="1"/>
  <c r="C542" i="1"/>
  <c r="D542" i="1"/>
  <c r="E542" i="1"/>
  <c r="F542" i="1"/>
  <c r="G542" i="1"/>
  <c r="H542" i="1"/>
  <c r="I542" i="1"/>
  <c r="J542" i="1"/>
  <c r="K542" i="1"/>
  <c r="O542" i="1"/>
  <c r="P542" i="1"/>
  <c r="Q542" i="1"/>
  <c r="B543" i="1"/>
  <c r="C543" i="1"/>
  <c r="D543" i="1"/>
  <c r="E543" i="1"/>
  <c r="F543" i="1"/>
  <c r="G543" i="1"/>
  <c r="H543" i="1"/>
  <c r="I543" i="1"/>
  <c r="J543" i="1"/>
  <c r="K543" i="1"/>
  <c r="O543" i="1"/>
  <c r="P543" i="1"/>
  <c r="Q543" i="1"/>
  <c r="B544" i="1"/>
  <c r="C544" i="1"/>
  <c r="D544" i="1"/>
  <c r="E544" i="1"/>
  <c r="F544" i="1"/>
  <c r="G544" i="1"/>
  <c r="H544" i="1"/>
  <c r="I544" i="1"/>
  <c r="J544" i="1"/>
  <c r="K544" i="1"/>
  <c r="O544" i="1"/>
  <c r="P544" i="1"/>
  <c r="Q544" i="1"/>
  <c r="B545" i="1"/>
  <c r="C545" i="1"/>
  <c r="D545" i="1"/>
  <c r="E545" i="1"/>
  <c r="F545" i="1"/>
  <c r="G545" i="1"/>
  <c r="H545" i="1"/>
  <c r="I545" i="1"/>
  <c r="J545" i="1"/>
  <c r="K545" i="1"/>
  <c r="O545" i="1"/>
  <c r="P545" i="1"/>
  <c r="Q545" i="1"/>
  <c r="B546" i="1"/>
  <c r="C546" i="1"/>
  <c r="D546" i="1"/>
  <c r="E546" i="1"/>
  <c r="F546" i="1"/>
  <c r="G546" i="1"/>
  <c r="H546" i="1"/>
  <c r="I546" i="1"/>
  <c r="J546" i="1"/>
  <c r="K546" i="1"/>
  <c r="O546" i="1"/>
  <c r="P546" i="1"/>
  <c r="Q546" i="1"/>
  <c r="B547" i="1"/>
  <c r="C547" i="1"/>
  <c r="D547" i="1"/>
  <c r="E547" i="1"/>
  <c r="F547" i="1"/>
  <c r="G547" i="1"/>
  <c r="H547" i="1"/>
  <c r="I547" i="1"/>
  <c r="J547" i="1"/>
  <c r="K547" i="1"/>
  <c r="O547" i="1"/>
  <c r="P547" i="1"/>
  <c r="Q547" i="1"/>
  <c r="B548" i="1"/>
  <c r="C548" i="1"/>
  <c r="D548" i="1"/>
  <c r="E548" i="1"/>
  <c r="F548" i="1"/>
  <c r="G548" i="1"/>
  <c r="H548" i="1"/>
  <c r="I548" i="1"/>
  <c r="J548" i="1"/>
  <c r="K548" i="1"/>
  <c r="O548" i="1"/>
  <c r="P548" i="1"/>
  <c r="Q548" i="1"/>
  <c r="B549" i="1"/>
  <c r="C549" i="1"/>
  <c r="D549" i="1"/>
  <c r="E549" i="1"/>
  <c r="F549" i="1"/>
  <c r="G549" i="1"/>
  <c r="H549" i="1"/>
  <c r="I549" i="1"/>
  <c r="J549" i="1"/>
  <c r="K549" i="1"/>
  <c r="O549" i="1"/>
  <c r="P549" i="1"/>
  <c r="Q549" i="1"/>
  <c r="B550" i="1"/>
  <c r="C550" i="1"/>
  <c r="D550" i="1"/>
  <c r="E550" i="1"/>
  <c r="F550" i="1"/>
  <c r="G550" i="1"/>
  <c r="H550" i="1"/>
  <c r="I550" i="1"/>
  <c r="J550" i="1"/>
  <c r="K550" i="1"/>
  <c r="O550" i="1"/>
  <c r="P550" i="1"/>
  <c r="Q550" i="1"/>
  <c r="B551" i="1"/>
  <c r="C551" i="1"/>
  <c r="D551" i="1"/>
  <c r="E551" i="1"/>
  <c r="F551" i="1"/>
  <c r="G551" i="1"/>
  <c r="H551" i="1"/>
  <c r="I551" i="1"/>
  <c r="J551" i="1"/>
  <c r="K551" i="1"/>
  <c r="O551" i="1"/>
  <c r="P551" i="1"/>
  <c r="Q551" i="1"/>
  <c r="B552" i="1"/>
  <c r="C552" i="1"/>
  <c r="D552" i="1"/>
  <c r="E552" i="1"/>
  <c r="F552" i="1"/>
  <c r="G552" i="1"/>
  <c r="H552" i="1"/>
  <c r="I552" i="1"/>
  <c r="J552" i="1"/>
  <c r="K552" i="1"/>
  <c r="O552" i="1"/>
  <c r="P552" i="1"/>
  <c r="Q552" i="1"/>
  <c r="B553" i="1"/>
  <c r="C553" i="1"/>
  <c r="D553" i="1"/>
  <c r="E553" i="1"/>
  <c r="F553" i="1"/>
  <c r="G553" i="1"/>
  <c r="H553" i="1"/>
  <c r="I553" i="1"/>
  <c r="J553" i="1"/>
  <c r="K553" i="1"/>
  <c r="O553" i="1"/>
  <c r="P553" i="1"/>
  <c r="Q553" i="1"/>
  <c r="B554" i="1"/>
  <c r="C554" i="1"/>
  <c r="D554" i="1"/>
  <c r="E554" i="1"/>
  <c r="F554" i="1"/>
  <c r="G554" i="1"/>
  <c r="H554" i="1"/>
  <c r="I554" i="1"/>
  <c r="J554" i="1"/>
  <c r="K554" i="1"/>
  <c r="O554" i="1"/>
  <c r="P554" i="1"/>
  <c r="Q554" i="1"/>
  <c r="B555" i="1"/>
  <c r="C555" i="1"/>
  <c r="D555" i="1"/>
  <c r="E555" i="1"/>
  <c r="F555" i="1"/>
  <c r="G555" i="1"/>
  <c r="H555" i="1"/>
  <c r="I555" i="1"/>
  <c r="J555" i="1"/>
  <c r="K555" i="1"/>
  <c r="O555" i="1"/>
  <c r="P555" i="1"/>
  <c r="Q555" i="1"/>
  <c r="B556" i="1"/>
  <c r="C556" i="1"/>
  <c r="D556" i="1"/>
  <c r="E556" i="1"/>
  <c r="F556" i="1"/>
  <c r="G556" i="1"/>
  <c r="H556" i="1"/>
  <c r="I556" i="1"/>
  <c r="J556" i="1"/>
  <c r="K556" i="1"/>
  <c r="O556" i="1"/>
  <c r="P556" i="1"/>
  <c r="Q556" i="1"/>
  <c r="B557" i="1"/>
  <c r="C557" i="1"/>
  <c r="D557" i="1"/>
  <c r="E557" i="1"/>
  <c r="F557" i="1"/>
  <c r="G557" i="1"/>
  <c r="H557" i="1"/>
  <c r="I557" i="1"/>
  <c r="J557" i="1"/>
  <c r="K557" i="1"/>
  <c r="O557" i="1"/>
  <c r="P557" i="1"/>
  <c r="Q557" i="1"/>
  <c r="B558" i="1"/>
  <c r="C558" i="1"/>
  <c r="D558" i="1"/>
  <c r="E558" i="1"/>
  <c r="F558" i="1"/>
  <c r="G558" i="1"/>
  <c r="H558" i="1"/>
  <c r="I558" i="1"/>
  <c r="J558" i="1"/>
  <c r="K558" i="1"/>
  <c r="O558" i="1"/>
  <c r="P558" i="1"/>
  <c r="Q558" i="1"/>
  <c r="B559" i="1"/>
  <c r="C559" i="1"/>
  <c r="D559" i="1"/>
  <c r="E559" i="1"/>
  <c r="F559" i="1"/>
  <c r="G559" i="1"/>
  <c r="H559" i="1"/>
  <c r="I559" i="1"/>
  <c r="J559" i="1"/>
  <c r="K559" i="1"/>
  <c r="O559" i="1"/>
  <c r="P559" i="1"/>
  <c r="Q559" i="1"/>
  <c r="B560" i="1"/>
  <c r="C560" i="1"/>
  <c r="D560" i="1"/>
  <c r="E560" i="1"/>
  <c r="F560" i="1"/>
  <c r="G560" i="1"/>
  <c r="H560" i="1"/>
  <c r="I560" i="1"/>
  <c r="J560" i="1"/>
  <c r="K560" i="1"/>
  <c r="O560" i="1"/>
  <c r="P560" i="1"/>
  <c r="Q560" i="1"/>
  <c r="B561" i="1"/>
  <c r="C561" i="1"/>
  <c r="D561" i="1"/>
  <c r="E561" i="1"/>
  <c r="F561" i="1"/>
  <c r="G561" i="1"/>
  <c r="H561" i="1"/>
  <c r="I561" i="1"/>
  <c r="J561" i="1"/>
  <c r="K561" i="1"/>
  <c r="O561" i="1"/>
  <c r="P561" i="1"/>
  <c r="Q561" i="1"/>
  <c r="B562" i="1"/>
  <c r="C562" i="1"/>
  <c r="D562" i="1"/>
  <c r="E562" i="1"/>
  <c r="F562" i="1"/>
  <c r="G562" i="1"/>
  <c r="H562" i="1"/>
  <c r="I562" i="1"/>
  <c r="J562" i="1"/>
  <c r="K562" i="1"/>
  <c r="O562" i="1"/>
  <c r="P562" i="1"/>
  <c r="Q562" i="1"/>
  <c r="B563" i="1"/>
  <c r="C563" i="1"/>
  <c r="D563" i="1"/>
  <c r="E563" i="1"/>
  <c r="F563" i="1"/>
  <c r="G563" i="1"/>
  <c r="H563" i="1"/>
  <c r="I563" i="1"/>
  <c r="J563" i="1"/>
  <c r="K563" i="1"/>
  <c r="O563" i="1"/>
  <c r="P563" i="1"/>
  <c r="Q563" i="1"/>
  <c r="B564" i="1"/>
  <c r="C564" i="1"/>
  <c r="D564" i="1"/>
  <c r="E564" i="1"/>
  <c r="F564" i="1"/>
  <c r="G564" i="1"/>
  <c r="H564" i="1"/>
  <c r="I564" i="1"/>
  <c r="J564" i="1"/>
  <c r="K564" i="1"/>
  <c r="O564" i="1"/>
  <c r="P564" i="1"/>
  <c r="Q564" i="1"/>
  <c r="B565" i="1"/>
  <c r="C565" i="1"/>
  <c r="D565" i="1"/>
  <c r="E565" i="1"/>
  <c r="F565" i="1"/>
  <c r="G565" i="1"/>
  <c r="H565" i="1"/>
  <c r="I565" i="1"/>
  <c r="J565" i="1"/>
  <c r="K565" i="1"/>
  <c r="O565" i="1"/>
  <c r="P565" i="1"/>
  <c r="Q565" i="1"/>
  <c r="B566" i="1"/>
  <c r="C566" i="1"/>
  <c r="D566" i="1"/>
  <c r="E566" i="1"/>
  <c r="F566" i="1"/>
  <c r="G566" i="1"/>
  <c r="H566" i="1"/>
  <c r="I566" i="1"/>
  <c r="J566" i="1"/>
  <c r="K566" i="1"/>
  <c r="O566" i="1"/>
  <c r="P566" i="1"/>
  <c r="Q566" i="1"/>
  <c r="B567" i="1"/>
  <c r="C567" i="1"/>
  <c r="D567" i="1"/>
  <c r="E567" i="1"/>
  <c r="F567" i="1"/>
  <c r="G567" i="1"/>
  <c r="H567" i="1"/>
  <c r="I567" i="1"/>
  <c r="J567" i="1"/>
  <c r="K567" i="1"/>
  <c r="O567" i="1"/>
  <c r="P567" i="1"/>
  <c r="Q567" i="1"/>
  <c r="B568" i="1"/>
  <c r="C568" i="1"/>
  <c r="D568" i="1"/>
  <c r="E568" i="1"/>
  <c r="F568" i="1"/>
  <c r="G568" i="1"/>
  <c r="H568" i="1"/>
  <c r="I568" i="1"/>
  <c r="J568" i="1"/>
  <c r="K568" i="1"/>
  <c r="O568" i="1"/>
  <c r="P568" i="1"/>
  <c r="Q568" i="1"/>
  <c r="B569" i="1"/>
  <c r="C569" i="1"/>
  <c r="D569" i="1"/>
  <c r="E569" i="1"/>
  <c r="F569" i="1"/>
  <c r="G569" i="1"/>
  <c r="H569" i="1"/>
  <c r="I569" i="1"/>
  <c r="J569" i="1"/>
  <c r="K569" i="1"/>
  <c r="O569" i="1"/>
  <c r="P569" i="1"/>
  <c r="Q569" i="1"/>
  <c r="B570" i="1"/>
  <c r="C570" i="1"/>
  <c r="D570" i="1"/>
  <c r="E570" i="1"/>
  <c r="F570" i="1"/>
  <c r="G570" i="1"/>
  <c r="H570" i="1"/>
  <c r="I570" i="1"/>
  <c r="J570" i="1"/>
  <c r="K570" i="1"/>
  <c r="O570" i="1"/>
  <c r="P570" i="1"/>
  <c r="Q570" i="1"/>
  <c r="B571" i="1"/>
  <c r="C571" i="1"/>
  <c r="D571" i="1"/>
  <c r="E571" i="1"/>
  <c r="F571" i="1"/>
  <c r="G571" i="1"/>
  <c r="H571" i="1"/>
  <c r="I571" i="1"/>
  <c r="J571" i="1"/>
  <c r="K571" i="1"/>
  <c r="O571" i="1"/>
  <c r="P571" i="1"/>
  <c r="Q571" i="1"/>
  <c r="B572" i="1"/>
  <c r="C572" i="1"/>
  <c r="D572" i="1"/>
  <c r="E572" i="1"/>
  <c r="F572" i="1"/>
  <c r="G572" i="1"/>
  <c r="H572" i="1"/>
  <c r="I572" i="1"/>
  <c r="J572" i="1"/>
  <c r="K572" i="1"/>
  <c r="O572" i="1"/>
  <c r="P572" i="1"/>
  <c r="Q572" i="1"/>
  <c r="B573" i="1"/>
  <c r="C573" i="1"/>
  <c r="D573" i="1"/>
  <c r="E573" i="1"/>
  <c r="F573" i="1"/>
  <c r="G573" i="1"/>
  <c r="H573" i="1"/>
  <c r="I573" i="1"/>
  <c r="J573" i="1"/>
  <c r="K573" i="1"/>
  <c r="O573" i="1"/>
  <c r="P573" i="1"/>
  <c r="Q573" i="1"/>
  <c r="B574" i="1"/>
  <c r="C574" i="1"/>
  <c r="D574" i="1"/>
  <c r="E574" i="1"/>
  <c r="F574" i="1"/>
  <c r="G574" i="1"/>
  <c r="H574" i="1"/>
  <c r="I574" i="1"/>
  <c r="J574" i="1"/>
  <c r="K574" i="1"/>
  <c r="O574" i="1"/>
  <c r="P574" i="1"/>
  <c r="Q574" i="1"/>
  <c r="B575" i="1"/>
  <c r="C575" i="1"/>
  <c r="D575" i="1"/>
  <c r="E575" i="1"/>
  <c r="F575" i="1"/>
  <c r="G575" i="1"/>
  <c r="H575" i="1"/>
  <c r="I575" i="1"/>
  <c r="J575" i="1"/>
  <c r="K575" i="1"/>
  <c r="O575" i="1"/>
  <c r="P575" i="1"/>
  <c r="Q575" i="1"/>
  <c r="B576" i="1"/>
  <c r="C576" i="1"/>
  <c r="D576" i="1"/>
  <c r="E576" i="1"/>
  <c r="F576" i="1"/>
  <c r="G576" i="1"/>
  <c r="H576" i="1"/>
  <c r="I576" i="1"/>
  <c r="J576" i="1"/>
  <c r="K576" i="1"/>
  <c r="O576" i="1"/>
  <c r="P576" i="1"/>
  <c r="Q576" i="1"/>
  <c r="B577" i="1"/>
  <c r="C577" i="1"/>
  <c r="D577" i="1"/>
  <c r="E577" i="1"/>
  <c r="F577" i="1"/>
  <c r="G577" i="1"/>
  <c r="H577" i="1"/>
  <c r="I577" i="1"/>
  <c r="J577" i="1"/>
  <c r="K577" i="1"/>
  <c r="O577" i="1"/>
  <c r="P577" i="1"/>
  <c r="Q577" i="1"/>
  <c r="B578" i="1"/>
  <c r="C578" i="1"/>
  <c r="D578" i="1"/>
  <c r="E578" i="1"/>
  <c r="F578" i="1"/>
  <c r="G578" i="1"/>
  <c r="H578" i="1"/>
  <c r="I578" i="1"/>
  <c r="J578" i="1"/>
  <c r="K578" i="1"/>
  <c r="O578" i="1"/>
  <c r="P578" i="1"/>
  <c r="Q578" i="1"/>
  <c r="B579" i="1"/>
  <c r="C579" i="1"/>
  <c r="D579" i="1"/>
  <c r="E579" i="1"/>
  <c r="F579" i="1"/>
  <c r="G579" i="1"/>
  <c r="H579" i="1"/>
  <c r="I579" i="1"/>
  <c r="J579" i="1"/>
  <c r="K579" i="1"/>
  <c r="O579" i="1"/>
  <c r="P579" i="1"/>
  <c r="Q579" i="1"/>
  <c r="B580" i="1"/>
  <c r="C580" i="1"/>
  <c r="D580" i="1"/>
  <c r="E580" i="1"/>
  <c r="F580" i="1"/>
  <c r="G580" i="1"/>
  <c r="H580" i="1"/>
  <c r="I580" i="1"/>
  <c r="J580" i="1"/>
  <c r="K580" i="1"/>
  <c r="O580" i="1"/>
  <c r="P580" i="1"/>
  <c r="Q580" i="1"/>
  <c r="B581" i="1"/>
  <c r="C581" i="1"/>
  <c r="D581" i="1"/>
  <c r="E581" i="1"/>
  <c r="F581" i="1"/>
  <c r="G581" i="1"/>
  <c r="H581" i="1"/>
  <c r="I581" i="1"/>
  <c r="J581" i="1"/>
  <c r="K581" i="1"/>
  <c r="O581" i="1"/>
  <c r="P581" i="1"/>
  <c r="Q581" i="1"/>
  <c r="B582" i="1"/>
  <c r="C582" i="1"/>
  <c r="D582" i="1"/>
  <c r="E582" i="1"/>
  <c r="F582" i="1"/>
  <c r="G582" i="1"/>
  <c r="H582" i="1"/>
  <c r="I582" i="1"/>
  <c r="J582" i="1"/>
  <c r="K582" i="1"/>
  <c r="O582" i="1"/>
  <c r="P582" i="1"/>
  <c r="Q582" i="1"/>
  <c r="B583" i="1"/>
  <c r="C583" i="1"/>
  <c r="D583" i="1"/>
  <c r="E583" i="1"/>
  <c r="F583" i="1"/>
  <c r="G583" i="1"/>
  <c r="H583" i="1"/>
  <c r="I583" i="1"/>
  <c r="J583" i="1"/>
  <c r="K583" i="1"/>
  <c r="O583" i="1"/>
  <c r="P583" i="1"/>
  <c r="Q583" i="1"/>
  <c r="B584" i="1"/>
  <c r="C584" i="1"/>
  <c r="D584" i="1"/>
  <c r="E584" i="1"/>
  <c r="F584" i="1"/>
  <c r="G584" i="1"/>
  <c r="H584" i="1"/>
  <c r="I584" i="1"/>
  <c r="J584" i="1"/>
  <c r="K584" i="1"/>
  <c r="O584" i="1"/>
  <c r="P584" i="1"/>
  <c r="Q584" i="1"/>
  <c r="B585" i="1"/>
  <c r="C585" i="1"/>
  <c r="D585" i="1"/>
  <c r="E585" i="1"/>
  <c r="F585" i="1"/>
  <c r="G585" i="1"/>
  <c r="H585" i="1"/>
  <c r="I585" i="1"/>
  <c r="J585" i="1"/>
  <c r="K585" i="1"/>
  <c r="O585" i="1"/>
  <c r="P585" i="1"/>
  <c r="Q585" i="1"/>
  <c r="B586" i="1"/>
  <c r="C586" i="1"/>
  <c r="D586" i="1"/>
  <c r="E586" i="1"/>
  <c r="F586" i="1"/>
  <c r="G586" i="1"/>
  <c r="H586" i="1"/>
  <c r="I586" i="1"/>
  <c r="J586" i="1"/>
  <c r="K586" i="1"/>
  <c r="O586" i="1"/>
  <c r="P586" i="1"/>
  <c r="Q586" i="1"/>
  <c r="B587" i="1"/>
  <c r="C587" i="1"/>
  <c r="D587" i="1"/>
  <c r="E587" i="1"/>
  <c r="F587" i="1"/>
  <c r="G587" i="1"/>
  <c r="H587" i="1"/>
  <c r="I587" i="1"/>
  <c r="J587" i="1"/>
  <c r="K587" i="1"/>
  <c r="O587" i="1"/>
  <c r="P587" i="1"/>
  <c r="Q587" i="1"/>
  <c r="B588" i="1"/>
  <c r="C588" i="1"/>
  <c r="D588" i="1"/>
  <c r="E588" i="1"/>
  <c r="F588" i="1"/>
  <c r="G588" i="1"/>
  <c r="H588" i="1"/>
  <c r="I588" i="1"/>
  <c r="J588" i="1"/>
  <c r="K588" i="1"/>
  <c r="O588" i="1"/>
  <c r="P588" i="1"/>
  <c r="Q588" i="1"/>
  <c r="B589" i="1"/>
  <c r="C589" i="1"/>
  <c r="D589" i="1"/>
  <c r="E589" i="1"/>
  <c r="F589" i="1"/>
  <c r="G589" i="1"/>
  <c r="H589" i="1"/>
  <c r="I589" i="1"/>
  <c r="J589" i="1"/>
  <c r="K589" i="1"/>
  <c r="O589" i="1"/>
  <c r="P589" i="1"/>
  <c r="Q589" i="1"/>
  <c r="B590" i="1"/>
  <c r="C590" i="1"/>
  <c r="D590" i="1"/>
  <c r="E590" i="1"/>
  <c r="F590" i="1"/>
  <c r="G590" i="1"/>
  <c r="H590" i="1"/>
  <c r="I590" i="1"/>
  <c r="J590" i="1"/>
  <c r="K590" i="1"/>
  <c r="O590" i="1"/>
  <c r="P590" i="1"/>
  <c r="Q590" i="1"/>
  <c r="B591" i="1"/>
  <c r="C591" i="1"/>
  <c r="D591" i="1"/>
  <c r="E591" i="1"/>
  <c r="F591" i="1"/>
  <c r="G591" i="1"/>
  <c r="H591" i="1"/>
  <c r="I591" i="1"/>
  <c r="J591" i="1"/>
  <c r="K591" i="1"/>
  <c r="O591" i="1"/>
  <c r="P591" i="1"/>
  <c r="Q591" i="1"/>
  <c r="B592" i="1"/>
  <c r="C592" i="1"/>
  <c r="D592" i="1"/>
  <c r="E592" i="1"/>
  <c r="F592" i="1"/>
  <c r="G592" i="1"/>
  <c r="H592" i="1"/>
  <c r="I592" i="1"/>
  <c r="J592" i="1"/>
  <c r="K592" i="1"/>
  <c r="O592" i="1"/>
  <c r="P592" i="1"/>
  <c r="Q592" i="1"/>
  <c r="B593" i="1"/>
  <c r="C593" i="1"/>
  <c r="D593" i="1"/>
  <c r="E593" i="1"/>
  <c r="F593" i="1"/>
  <c r="G593" i="1"/>
  <c r="H593" i="1"/>
  <c r="I593" i="1"/>
  <c r="J593" i="1"/>
  <c r="K593" i="1"/>
  <c r="O593" i="1"/>
  <c r="P593" i="1"/>
  <c r="Q593" i="1"/>
  <c r="B594" i="1"/>
  <c r="C594" i="1"/>
  <c r="D594" i="1"/>
  <c r="E594" i="1"/>
  <c r="F594" i="1"/>
  <c r="G594" i="1"/>
  <c r="H594" i="1"/>
  <c r="I594" i="1"/>
  <c r="J594" i="1"/>
  <c r="K594" i="1"/>
  <c r="O594" i="1"/>
  <c r="P594" i="1"/>
  <c r="Q594" i="1"/>
  <c r="B595" i="1"/>
  <c r="C595" i="1"/>
  <c r="D595" i="1"/>
  <c r="E595" i="1"/>
  <c r="F595" i="1"/>
  <c r="G595" i="1"/>
  <c r="H595" i="1"/>
  <c r="I595" i="1"/>
  <c r="J595" i="1"/>
  <c r="K595" i="1"/>
  <c r="O595" i="1"/>
  <c r="P595" i="1"/>
  <c r="Q595" i="1"/>
  <c r="B596" i="1"/>
  <c r="C596" i="1"/>
  <c r="D596" i="1"/>
  <c r="E596" i="1"/>
  <c r="F596" i="1"/>
  <c r="G596" i="1"/>
  <c r="H596" i="1"/>
  <c r="I596" i="1"/>
  <c r="J596" i="1"/>
  <c r="K596" i="1"/>
  <c r="O596" i="1"/>
  <c r="P596" i="1"/>
  <c r="Q596" i="1"/>
  <c r="B597" i="1"/>
  <c r="C597" i="1"/>
  <c r="D597" i="1"/>
  <c r="E597" i="1"/>
  <c r="F597" i="1"/>
  <c r="G597" i="1"/>
  <c r="H597" i="1"/>
  <c r="I597" i="1"/>
  <c r="J597" i="1"/>
  <c r="K597" i="1"/>
  <c r="O597" i="1"/>
  <c r="P597" i="1"/>
  <c r="Q597" i="1"/>
  <c r="B598" i="1"/>
  <c r="C598" i="1"/>
  <c r="D598" i="1"/>
  <c r="E598" i="1"/>
  <c r="F598" i="1"/>
  <c r="G598" i="1"/>
  <c r="H598" i="1"/>
  <c r="I598" i="1"/>
  <c r="J598" i="1"/>
  <c r="K598" i="1"/>
  <c r="O598" i="1"/>
  <c r="P598" i="1"/>
  <c r="Q598" i="1"/>
  <c r="B599" i="1"/>
  <c r="C599" i="1"/>
  <c r="D599" i="1"/>
  <c r="E599" i="1"/>
  <c r="F599" i="1"/>
  <c r="G599" i="1"/>
  <c r="H599" i="1"/>
  <c r="I599" i="1"/>
  <c r="J599" i="1"/>
  <c r="K599" i="1"/>
  <c r="O599" i="1"/>
  <c r="P599" i="1"/>
  <c r="Q599" i="1"/>
  <c r="B600" i="1"/>
  <c r="C600" i="1"/>
  <c r="D600" i="1"/>
  <c r="E600" i="1"/>
  <c r="F600" i="1"/>
  <c r="G600" i="1"/>
  <c r="H600" i="1"/>
  <c r="I600" i="1"/>
  <c r="J600" i="1"/>
  <c r="K600" i="1"/>
  <c r="O600" i="1"/>
  <c r="P600" i="1"/>
  <c r="Q600" i="1"/>
  <c r="B601" i="1"/>
  <c r="C601" i="1"/>
  <c r="D601" i="1"/>
  <c r="E601" i="1"/>
  <c r="F601" i="1"/>
  <c r="G601" i="1"/>
  <c r="H601" i="1"/>
  <c r="I601" i="1"/>
  <c r="J601" i="1"/>
  <c r="K601" i="1"/>
  <c r="O601" i="1"/>
  <c r="P601" i="1"/>
  <c r="Q601" i="1"/>
  <c r="B602" i="1"/>
  <c r="C602" i="1"/>
  <c r="D602" i="1"/>
  <c r="E602" i="1"/>
  <c r="F602" i="1"/>
  <c r="G602" i="1"/>
  <c r="H602" i="1"/>
  <c r="I602" i="1"/>
  <c r="J602" i="1"/>
  <c r="K602" i="1"/>
  <c r="O602" i="1"/>
  <c r="P602" i="1"/>
  <c r="Q602" i="1"/>
  <c r="B603" i="1"/>
  <c r="C603" i="1"/>
  <c r="D603" i="1"/>
  <c r="E603" i="1"/>
  <c r="F603" i="1"/>
  <c r="G603" i="1"/>
  <c r="H603" i="1"/>
  <c r="I603" i="1"/>
  <c r="J603" i="1"/>
  <c r="K603" i="1"/>
  <c r="O603" i="1"/>
  <c r="P603" i="1"/>
  <c r="Q603" i="1"/>
  <c r="B604" i="1"/>
  <c r="C604" i="1"/>
  <c r="D604" i="1"/>
  <c r="E604" i="1"/>
  <c r="F604" i="1"/>
  <c r="G604" i="1"/>
  <c r="H604" i="1"/>
  <c r="I604" i="1"/>
  <c r="J604" i="1"/>
  <c r="K604" i="1"/>
  <c r="O604" i="1"/>
  <c r="P604" i="1"/>
  <c r="Q604" i="1"/>
  <c r="B605" i="1"/>
  <c r="C605" i="1"/>
  <c r="D605" i="1"/>
  <c r="E605" i="1"/>
  <c r="F605" i="1"/>
  <c r="G605" i="1"/>
  <c r="H605" i="1"/>
  <c r="I605" i="1"/>
  <c r="J605" i="1"/>
  <c r="K605" i="1"/>
  <c r="O605" i="1"/>
  <c r="P605" i="1"/>
  <c r="Q605" i="1"/>
  <c r="B606" i="1"/>
  <c r="C606" i="1"/>
  <c r="D606" i="1"/>
  <c r="E606" i="1"/>
  <c r="F606" i="1"/>
  <c r="G606" i="1"/>
  <c r="H606" i="1"/>
  <c r="I606" i="1"/>
  <c r="J606" i="1"/>
  <c r="K606" i="1"/>
  <c r="O606" i="1"/>
  <c r="P606" i="1"/>
  <c r="Q606" i="1"/>
  <c r="B607" i="1"/>
  <c r="C607" i="1"/>
  <c r="D607" i="1"/>
  <c r="E607" i="1"/>
  <c r="F607" i="1"/>
  <c r="G607" i="1"/>
  <c r="H607" i="1"/>
  <c r="I607" i="1"/>
  <c r="J607" i="1"/>
  <c r="K607" i="1"/>
  <c r="O607" i="1"/>
  <c r="P607" i="1"/>
  <c r="Q607" i="1"/>
  <c r="B608" i="1"/>
  <c r="C608" i="1"/>
  <c r="D608" i="1"/>
  <c r="E608" i="1"/>
  <c r="F608" i="1"/>
  <c r="G608" i="1"/>
  <c r="H608" i="1"/>
  <c r="I608" i="1"/>
  <c r="J608" i="1"/>
  <c r="K608" i="1"/>
  <c r="O608" i="1"/>
  <c r="P608" i="1"/>
  <c r="Q608" i="1"/>
  <c r="B609" i="1"/>
  <c r="C609" i="1"/>
  <c r="D609" i="1"/>
  <c r="E609" i="1"/>
  <c r="F609" i="1"/>
  <c r="G609" i="1"/>
  <c r="H609" i="1"/>
  <c r="I609" i="1"/>
  <c r="J609" i="1"/>
  <c r="K609" i="1"/>
  <c r="O609" i="1"/>
  <c r="P609" i="1"/>
  <c r="Q609" i="1"/>
  <c r="B610" i="1"/>
  <c r="C610" i="1"/>
  <c r="D610" i="1"/>
  <c r="E610" i="1"/>
  <c r="F610" i="1"/>
  <c r="G610" i="1"/>
  <c r="H610" i="1"/>
  <c r="I610" i="1"/>
  <c r="J610" i="1"/>
  <c r="K610" i="1"/>
  <c r="O610" i="1"/>
  <c r="P610" i="1"/>
  <c r="Q610" i="1"/>
  <c r="B611" i="1"/>
  <c r="C611" i="1"/>
  <c r="D611" i="1"/>
  <c r="E611" i="1"/>
  <c r="F611" i="1"/>
  <c r="G611" i="1"/>
  <c r="H611" i="1"/>
  <c r="I611" i="1"/>
  <c r="J611" i="1"/>
  <c r="K611" i="1"/>
  <c r="O611" i="1"/>
  <c r="P611" i="1"/>
  <c r="Q611" i="1"/>
  <c r="B612" i="1"/>
  <c r="C612" i="1"/>
  <c r="D612" i="1"/>
  <c r="E612" i="1"/>
  <c r="F612" i="1"/>
  <c r="G612" i="1"/>
  <c r="H612" i="1"/>
  <c r="I612" i="1"/>
  <c r="J612" i="1"/>
  <c r="K612" i="1"/>
  <c r="O612" i="1"/>
  <c r="P612" i="1"/>
  <c r="Q612" i="1"/>
  <c r="B613" i="1"/>
  <c r="C613" i="1"/>
  <c r="D613" i="1"/>
  <c r="E613" i="1"/>
  <c r="F613" i="1"/>
  <c r="G613" i="1"/>
  <c r="H613" i="1"/>
  <c r="I613" i="1"/>
  <c r="J613" i="1"/>
  <c r="K613" i="1"/>
  <c r="O613" i="1"/>
  <c r="P613" i="1"/>
  <c r="Q613" i="1"/>
  <c r="B614" i="1"/>
  <c r="C614" i="1"/>
  <c r="D614" i="1"/>
  <c r="E614" i="1"/>
  <c r="F614" i="1"/>
  <c r="G614" i="1"/>
  <c r="H614" i="1"/>
  <c r="I614" i="1"/>
  <c r="J614" i="1"/>
  <c r="K614" i="1"/>
  <c r="O614" i="1"/>
  <c r="P614" i="1"/>
  <c r="Q614" i="1"/>
  <c r="B615" i="1"/>
  <c r="C615" i="1"/>
  <c r="D615" i="1"/>
  <c r="E615" i="1"/>
  <c r="F615" i="1"/>
  <c r="G615" i="1"/>
  <c r="H615" i="1"/>
  <c r="I615" i="1"/>
  <c r="J615" i="1"/>
  <c r="K615" i="1"/>
  <c r="O615" i="1"/>
  <c r="P615" i="1"/>
  <c r="Q615" i="1"/>
  <c r="B616" i="1"/>
  <c r="C616" i="1"/>
  <c r="D616" i="1"/>
  <c r="E616" i="1"/>
  <c r="F616" i="1"/>
  <c r="G616" i="1"/>
  <c r="H616" i="1"/>
  <c r="I616" i="1"/>
  <c r="J616" i="1"/>
  <c r="K616" i="1"/>
  <c r="O616" i="1"/>
  <c r="P616" i="1"/>
  <c r="Q616" i="1"/>
  <c r="B617" i="1"/>
  <c r="C617" i="1"/>
  <c r="D617" i="1"/>
  <c r="E617" i="1"/>
  <c r="F617" i="1"/>
  <c r="G617" i="1"/>
  <c r="H617" i="1"/>
  <c r="I617" i="1"/>
  <c r="J617" i="1"/>
  <c r="K617" i="1"/>
  <c r="O617" i="1"/>
  <c r="P617" i="1"/>
  <c r="Q617" i="1"/>
  <c r="B618" i="1"/>
  <c r="C618" i="1"/>
  <c r="D618" i="1"/>
  <c r="E618" i="1"/>
  <c r="F618" i="1"/>
  <c r="G618" i="1"/>
  <c r="H618" i="1"/>
  <c r="I618" i="1"/>
  <c r="J618" i="1"/>
  <c r="K618" i="1"/>
  <c r="O618" i="1"/>
  <c r="P618" i="1"/>
  <c r="Q618" i="1"/>
  <c r="B619" i="1"/>
  <c r="C619" i="1"/>
  <c r="D619" i="1"/>
  <c r="E619" i="1"/>
  <c r="F619" i="1"/>
  <c r="G619" i="1"/>
  <c r="H619" i="1"/>
  <c r="I619" i="1"/>
  <c r="J619" i="1"/>
  <c r="K619" i="1"/>
  <c r="O619" i="1"/>
  <c r="P619" i="1"/>
  <c r="Q619" i="1"/>
  <c r="B620" i="1"/>
  <c r="C620" i="1"/>
  <c r="D620" i="1"/>
  <c r="E620" i="1"/>
  <c r="F620" i="1"/>
  <c r="G620" i="1"/>
  <c r="H620" i="1"/>
  <c r="I620" i="1"/>
  <c r="J620" i="1"/>
  <c r="K620" i="1"/>
  <c r="O620" i="1"/>
  <c r="P620" i="1"/>
  <c r="Q620" i="1"/>
  <c r="B621" i="1"/>
  <c r="C621" i="1"/>
  <c r="D621" i="1"/>
  <c r="E621" i="1"/>
  <c r="F621" i="1"/>
  <c r="G621" i="1"/>
  <c r="H621" i="1"/>
  <c r="I621" i="1"/>
  <c r="J621" i="1"/>
  <c r="K621" i="1"/>
  <c r="O621" i="1"/>
  <c r="P621" i="1"/>
  <c r="Q621" i="1"/>
  <c r="B622" i="1"/>
  <c r="C622" i="1"/>
  <c r="D622" i="1"/>
  <c r="E622" i="1"/>
  <c r="F622" i="1"/>
  <c r="G622" i="1"/>
  <c r="H622" i="1"/>
  <c r="I622" i="1"/>
  <c r="J622" i="1"/>
  <c r="K622" i="1"/>
  <c r="O622" i="1"/>
  <c r="P622" i="1"/>
  <c r="Q622" i="1"/>
  <c r="B623" i="1"/>
  <c r="C623" i="1"/>
  <c r="D623" i="1"/>
  <c r="E623" i="1"/>
  <c r="F623" i="1"/>
  <c r="G623" i="1"/>
  <c r="H623" i="1"/>
  <c r="I623" i="1"/>
  <c r="J623" i="1"/>
  <c r="K623" i="1"/>
  <c r="O623" i="1"/>
  <c r="P623" i="1"/>
  <c r="Q623" i="1"/>
  <c r="B624" i="1"/>
  <c r="C624" i="1"/>
  <c r="D624" i="1"/>
  <c r="E624" i="1"/>
  <c r="F624" i="1"/>
  <c r="G624" i="1"/>
  <c r="H624" i="1"/>
  <c r="I624" i="1"/>
  <c r="J624" i="1"/>
  <c r="K624" i="1"/>
  <c r="O624" i="1"/>
  <c r="P624" i="1"/>
  <c r="Q624" i="1"/>
  <c r="B625" i="1"/>
  <c r="C625" i="1"/>
  <c r="D625" i="1"/>
  <c r="E625" i="1"/>
  <c r="F625" i="1"/>
  <c r="G625" i="1"/>
  <c r="H625" i="1"/>
  <c r="I625" i="1"/>
  <c r="J625" i="1"/>
  <c r="K625" i="1"/>
  <c r="O625" i="1"/>
  <c r="P625" i="1"/>
  <c r="Q625" i="1"/>
  <c r="B626" i="1"/>
  <c r="C626" i="1"/>
  <c r="D626" i="1"/>
  <c r="E626" i="1"/>
  <c r="F626" i="1"/>
  <c r="G626" i="1"/>
  <c r="H626" i="1"/>
  <c r="I626" i="1"/>
  <c r="J626" i="1"/>
  <c r="K626" i="1"/>
  <c r="O626" i="1"/>
  <c r="P626" i="1"/>
  <c r="Q626" i="1"/>
  <c r="B627" i="1"/>
  <c r="C627" i="1"/>
  <c r="D627" i="1"/>
  <c r="E627" i="1"/>
  <c r="F627" i="1"/>
  <c r="G627" i="1"/>
  <c r="H627" i="1"/>
  <c r="I627" i="1"/>
  <c r="J627" i="1"/>
  <c r="K627" i="1"/>
  <c r="O627" i="1"/>
  <c r="P627" i="1"/>
  <c r="Q627" i="1"/>
  <c r="B628" i="1"/>
  <c r="C628" i="1"/>
  <c r="D628" i="1"/>
  <c r="E628" i="1"/>
  <c r="F628" i="1"/>
  <c r="G628" i="1"/>
  <c r="H628" i="1"/>
  <c r="I628" i="1"/>
  <c r="J628" i="1"/>
  <c r="K628" i="1"/>
  <c r="O628" i="1"/>
  <c r="P628" i="1"/>
  <c r="Q628" i="1"/>
  <c r="B629" i="1"/>
  <c r="C629" i="1"/>
  <c r="D629" i="1"/>
  <c r="E629" i="1"/>
  <c r="F629" i="1"/>
  <c r="G629" i="1"/>
  <c r="H629" i="1"/>
  <c r="I629" i="1"/>
  <c r="J629" i="1"/>
  <c r="K629" i="1"/>
  <c r="O629" i="1"/>
  <c r="P629" i="1"/>
  <c r="Q629" i="1"/>
  <c r="B630" i="1"/>
  <c r="C630" i="1"/>
  <c r="D630" i="1"/>
  <c r="E630" i="1"/>
  <c r="F630" i="1"/>
  <c r="G630" i="1"/>
  <c r="H630" i="1"/>
  <c r="I630" i="1"/>
  <c r="J630" i="1"/>
  <c r="K630" i="1"/>
  <c r="O630" i="1"/>
  <c r="P630" i="1"/>
  <c r="Q630" i="1"/>
  <c r="B631" i="1"/>
  <c r="C631" i="1"/>
  <c r="D631" i="1"/>
  <c r="E631" i="1"/>
  <c r="F631" i="1"/>
  <c r="G631" i="1"/>
  <c r="H631" i="1"/>
  <c r="I631" i="1"/>
  <c r="J631" i="1"/>
  <c r="K631" i="1"/>
  <c r="O631" i="1"/>
  <c r="P631" i="1"/>
  <c r="Q631" i="1"/>
  <c r="B632" i="1"/>
  <c r="C632" i="1"/>
  <c r="D632" i="1"/>
  <c r="E632" i="1"/>
  <c r="F632" i="1"/>
  <c r="G632" i="1"/>
  <c r="H632" i="1"/>
  <c r="I632" i="1"/>
  <c r="J632" i="1"/>
  <c r="K632" i="1"/>
  <c r="O632" i="1"/>
  <c r="P632" i="1"/>
  <c r="Q632" i="1"/>
  <c r="B633" i="1"/>
  <c r="C633" i="1"/>
  <c r="D633" i="1"/>
  <c r="E633" i="1"/>
  <c r="F633" i="1"/>
  <c r="G633" i="1"/>
  <c r="H633" i="1"/>
  <c r="I633" i="1"/>
  <c r="J633" i="1"/>
  <c r="K633" i="1"/>
  <c r="O633" i="1"/>
  <c r="P633" i="1"/>
  <c r="Q633" i="1"/>
  <c r="B634" i="1"/>
  <c r="C634" i="1"/>
  <c r="D634" i="1"/>
  <c r="E634" i="1"/>
  <c r="F634" i="1"/>
  <c r="G634" i="1"/>
  <c r="H634" i="1"/>
  <c r="I634" i="1"/>
  <c r="J634" i="1"/>
  <c r="K634" i="1"/>
  <c r="O634" i="1"/>
  <c r="P634" i="1"/>
  <c r="Q634" i="1"/>
  <c r="B635" i="1"/>
  <c r="C635" i="1"/>
  <c r="D635" i="1"/>
  <c r="E635" i="1"/>
  <c r="F635" i="1"/>
  <c r="G635" i="1"/>
  <c r="H635" i="1"/>
  <c r="I635" i="1"/>
  <c r="J635" i="1"/>
  <c r="K635" i="1"/>
  <c r="O635" i="1"/>
  <c r="P635" i="1"/>
  <c r="Q635" i="1"/>
  <c r="B636" i="1"/>
  <c r="C636" i="1"/>
  <c r="D636" i="1"/>
  <c r="E636" i="1"/>
  <c r="F636" i="1"/>
  <c r="G636" i="1"/>
  <c r="H636" i="1"/>
  <c r="I636" i="1"/>
  <c r="J636" i="1"/>
  <c r="K636" i="1"/>
  <c r="O636" i="1"/>
  <c r="P636" i="1"/>
  <c r="Q636" i="1"/>
  <c r="B637" i="1"/>
  <c r="C637" i="1"/>
  <c r="D637" i="1"/>
  <c r="E637" i="1"/>
  <c r="F637" i="1"/>
  <c r="G637" i="1"/>
  <c r="H637" i="1"/>
  <c r="I637" i="1"/>
  <c r="J637" i="1"/>
  <c r="K637" i="1"/>
  <c r="O637" i="1"/>
  <c r="P637" i="1"/>
  <c r="Q637" i="1"/>
  <c r="B638" i="1"/>
  <c r="C638" i="1"/>
  <c r="D638" i="1"/>
  <c r="E638" i="1"/>
  <c r="F638" i="1"/>
  <c r="G638" i="1"/>
  <c r="H638" i="1"/>
  <c r="I638" i="1"/>
  <c r="J638" i="1"/>
  <c r="K638" i="1"/>
  <c r="O638" i="1"/>
  <c r="P638" i="1"/>
  <c r="Q638" i="1"/>
  <c r="B639" i="1"/>
  <c r="C639" i="1"/>
  <c r="D639" i="1"/>
  <c r="E639" i="1"/>
  <c r="F639" i="1"/>
  <c r="G639" i="1"/>
  <c r="H639" i="1"/>
  <c r="I639" i="1"/>
  <c r="J639" i="1"/>
  <c r="K639" i="1"/>
  <c r="O639" i="1"/>
  <c r="P639" i="1"/>
  <c r="Q639" i="1"/>
  <c r="B640" i="1"/>
  <c r="C640" i="1"/>
  <c r="D640" i="1"/>
  <c r="E640" i="1"/>
  <c r="F640" i="1"/>
  <c r="G640" i="1"/>
  <c r="H640" i="1"/>
  <c r="I640" i="1"/>
  <c r="J640" i="1"/>
  <c r="K640" i="1"/>
  <c r="O640" i="1"/>
  <c r="P640" i="1"/>
  <c r="Q640" i="1"/>
  <c r="B641" i="1"/>
  <c r="C641" i="1"/>
  <c r="D641" i="1"/>
  <c r="E641" i="1"/>
  <c r="F641" i="1"/>
  <c r="G641" i="1"/>
  <c r="H641" i="1"/>
  <c r="I641" i="1"/>
  <c r="J641" i="1"/>
  <c r="K641" i="1"/>
  <c r="O641" i="1"/>
  <c r="P641" i="1"/>
  <c r="Q641" i="1"/>
  <c r="B642" i="1"/>
  <c r="C642" i="1"/>
  <c r="D642" i="1"/>
  <c r="E642" i="1"/>
  <c r="F642" i="1"/>
  <c r="G642" i="1"/>
  <c r="H642" i="1"/>
  <c r="I642" i="1"/>
  <c r="J642" i="1"/>
  <c r="K642" i="1"/>
  <c r="O642" i="1"/>
  <c r="P642" i="1"/>
  <c r="Q642" i="1"/>
  <c r="B643" i="1"/>
  <c r="C643" i="1"/>
  <c r="D643" i="1"/>
  <c r="E643" i="1"/>
  <c r="F643" i="1"/>
  <c r="G643" i="1"/>
  <c r="H643" i="1"/>
  <c r="I643" i="1"/>
  <c r="J643" i="1"/>
  <c r="K643" i="1"/>
  <c r="O643" i="1"/>
  <c r="P643" i="1"/>
  <c r="Q643" i="1"/>
  <c r="B644" i="1"/>
  <c r="C644" i="1"/>
  <c r="D644" i="1"/>
  <c r="E644" i="1"/>
  <c r="F644" i="1"/>
  <c r="G644" i="1"/>
  <c r="H644" i="1"/>
  <c r="I644" i="1"/>
  <c r="J644" i="1"/>
  <c r="K644" i="1"/>
  <c r="O644" i="1"/>
  <c r="P644" i="1"/>
  <c r="Q644" i="1"/>
  <c r="B645" i="1"/>
  <c r="C645" i="1"/>
  <c r="D645" i="1"/>
  <c r="E645" i="1"/>
  <c r="F645" i="1"/>
  <c r="G645" i="1"/>
  <c r="H645" i="1"/>
  <c r="I645" i="1"/>
  <c r="J645" i="1"/>
  <c r="K645" i="1"/>
  <c r="O645" i="1"/>
  <c r="P645" i="1"/>
  <c r="Q645" i="1"/>
  <c r="B646" i="1"/>
  <c r="C646" i="1"/>
  <c r="D646" i="1"/>
  <c r="E646" i="1"/>
  <c r="F646" i="1"/>
  <c r="G646" i="1"/>
  <c r="H646" i="1"/>
  <c r="I646" i="1"/>
  <c r="J646" i="1"/>
  <c r="K646" i="1"/>
  <c r="O646" i="1"/>
  <c r="P646" i="1"/>
  <c r="Q646" i="1"/>
  <c r="B647" i="1"/>
  <c r="C647" i="1"/>
  <c r="D647" i="1"/>
  <c r="E647" i="1"/>
  <c r="F647" i="1"/>
  <c r="G647" i="1"/>
  <c r="H647" i="1"/>
  <c r="I647" i="1"/>
  <c r="J647" i="1"/>
  <c r="K647" i="1"/>
  <c r="O647" i="1"/>
  <c r="P647" i="1"/>
  <c r="Q647" i="1"/>
  <c r="B648" i="1"/>
  <c r="C648" i="1"/>
  <c r="D648" i="1"/>
  <c r="E648" i="1"/>
  <c r="F648" i="1"/>
  <c r="G648" i="1"/>
  <c r="H648" i="1"/>
  <c r="I648" i="1"/>
  <c r="J648" i="1"/>
  <c r="K648" i="1"/>
  <c r="O648" i="1"/>
  <c r="P648" i="1"/>
  <c r="Q648" i="1"/>
  <c r="B649" i="1"/>
  <c r="C649" i="1"/>
  <c r="D649" i="1"/>
  <c r="E649" i="1"/>
  <c r="F649" i="1"/>
  <c r="G649" i="1"/>
  <c r="H649" i="1"/>
  <c r="I649" i="1"/>
  <c r="J649" i="1"/>
  <c r="K649" i="1"/>
  <c r="O649" i="1"/>
  <c r="P649" i="1"/>
  <c r="Q649" i="1"/>
  <c r="B650" i="1"/>
  <c r="C650" i="1"/>
  <c r="D650" i="1"/>
  <c r="E650" i="1"/>
  <c r="F650" i="1"/>
  <c r="G650" i="1"/>
  <c r="H650" i="1"/>
  <c r="I650" i="1"/>
  <c r="J650" i="1"/>
  <c r="K650" i="1"/>
  <c r="O650" i="1"/>
  <c r="P650" i="1"/>
  <c r="Q650" i="1"/>
  <c r="B651" i="1"/>
  <c r="C651" i="1"/>
  <c r="D651" i="1"/>
  <c r="E651" i="1"/>
  <c r="F651" i="1"/>
  <c r="G651" i="1"/>
  <c r="H651" i="1"/>
  <c r="I651" i="1"/>
  <c r="J651" i="1"/>
  <c r="K651" i="1"/>
  <c r="O651" i="1"/>
  <c r="P651" i="1"/>
  <c r="Q651" i="1"/>
  <c r="B652" i="1"/>
  <c r="C652" i="1"/>
  <c r="D652" i="1"/>
  <c r="E652" i="1"/>
  <c r="F652" i="1"/>
  <c r="G652" i="1"/>
  <c r="H652" i="1"/>
  <c r="I652" i="1"/>
  <c r="J652" i="1"/>
  <c r="K652" i="1"/>
  <c r="O652" i="1"/>
  <c r="P652" i="1"/>
  <c r="Q652" i="1"/>
  <c r="B653" i="1"/>
  <c r="C653" i="1"/>
  <c r="D653" i="1"/>
  <c r="E653" i="1"/>
  <c r="F653" i="1"/>
  <c r="G653" i="1"/>
  <c r="H653" i="1"/>
  <c r="I653" i="1"/>
  <c r="J653" i="1"/>
  <c r="K653" i="1"/>
  <c r="O653" i="1"/>
  <c r="P653" i="1"/>
  <c r="Q653" i="1"/>
  <c r="B654" i="1"/>
  <c r="C654" i="1"/>
  <c r="D654" i="1"/>
  <c r="E654" i="1"/>
  <c r="F654" i="1"/>
  <c r="G654" i="1"/>
  <c r="H654" i="1"/>
  <c r="I654" i="1"/>
  <c r="J654" i="1"/>
  <c r="K654" i="1"/>
  <c r="O654" i="1"/>
  <c r="P654" i="1"/>
  <c r="Q654" i="1"/>
  <c r="B655" i="1"/>
  <c r="C655" i="1"/>
  <c r="D655" i="1"/>
  <c r="E655" i="1"/>
  <c r="F655" i="1"/>
  <c r="G655" i="1"/>
  <c r="H655" i="1"/>
  <c r="I655" i="1"/>
  <c r="J655" i="1"/>
  <c r="K655" i="1"/>
  <c r="O655" i="1"/>
  <c r="P655" i="1"/>
  <c r="Q655" i="1"/>
  <c r="B656" i="1"/>
  <c r="C656" i="1"/>
  <c r="D656" i="1"/>
  <c r="E656" i="1"/>
  <c r="F656" i="1"/>
  <c r="G656" i="1"/>
  <c r="H656" i="1"/>
  <c r="I656" i="1"/>
  <c r="J656" i="1"/>
  <c r="K656" i="1"/>
  <c r="O656" i="1"/>
  <c r="P656" i="1"/>
  <c r="Q656" i="1"/>
  <c r="B657" i="1"/>
  <c r="C657" i="1"/>
  <c r="D657" i="1"/>
  <c r="E657" i="1"/>
  <c r="F657" i="1"/>
  <c r="G657" i="1"/>
  <c r="H657" i="1"/>
  <c r="I657" i="1"/>
  <c r="J657" i="1"/>
  <c r="K657" i="1"/>
  <c r="O657" i="1"/>
  <c r="P657" i="1"/>
  <c r="Q657" i="1"/>
  <c r="B658" i="1"/>
  <c r="C658" i="1"/>
  <c r="D658" i="1"/>
  <c r="E658" i="1"/>
  <c r="F658" i="1"/>
  <c r="G658" i="1"/>
  <c r="H658" i="1"/>
  <c r="I658" i="1"/>
  <c r="J658" i="1"/>
  <c r="K658" i="1"/>
  <c r="O658" i="1"/>
  <c r="P658" i="1"/>
  <c r="Q658" i="1"/>
  <c r="B659" i="1"/>
  <c r="C659" i="1"/>
  <c r="D659" i="1"/>
  <c r="E659" i="1"/>
  <c r="F659" i="1"/>
  <c r="G659" i="1"/>
  <c r="H659" i="1"/>
  <c r="I659" i="1"/>
  <c r="J659" i="1"/>
  <c r="K659" i="1"/>
  <c r="O659" i="1"/>
  <c r="P659" i="1"/>
  <c r="Q659" i="1"/>
  <c r="B660" i="1"/>
  <c r="C660" i="1"/>
  <c r="D660" i="1"/>
  <c r="E660" i="1"/>
  <c r="F660" i="1"/>
  <c r="G660" i="1"/>
  <c r="H660" i="1"/>
  <c r="I660" i="1"/>
  <c r="J660" i="1"/>
  <c r="K660" i="1"/>
  <c r="O660" i="1"/>
  <c r="P660" i="1"/>
  <c r="Q660" i="1"/>
  <c r="B661" i="1"/>
  <c r="C661" i="1"/>
  <c r="D661" i="1"/>
  <c r="E661" i="1"/>
  <c r="F661" i="1"/>
  <c r="G661" i="1"/>
  <c r="H661" i="1"/>
  <c r="I661" i="1"/>
  <c r="J661" i="1"/>
  <c r="K661" i="1"/>
  <c r="O661" i="1"/>
  <c r="P661" i="1"/>
  <c r="Q661" i="1"/>
  <c r="B662" i="1"/>
  <c r="C662" i="1"/>
  <c r="D662" i="1"/>
  <c r="E662" i="1"/>
  <c r="F662" i="1"/>
  <c r="G662" i="1"/>
  <c r="H662" i="1"/>
  <c r="I662" i="1"/>
  <c r="J662" i="1"/>
  <c r="K662" i="1"/>
  <c r="O662" i="1"/>
  <c r="P662" i="1"/>
  <c r="Q662" i="1"/>
  <c r="B663" i="1"/>
  <c r="C663" i="1"/>
  <c r="D663" i="1"/>
  <c r="E663" i="1"/>
  <c r="F663" i="1"/>
  <c r="G663" i="1"/>
  <c r="H663" i="1"/>
  <c r="I663" i="1"/>
  <c r="J663" i="1"/>
  <c r="K663" i="1"/>
  <c r="O663" i="1"/>
  <c r="P663" i="1"/>
  <c r="Q663" i="1"/>
  <c r="B664" i="1"/>
  <c r="C664" i="1"/>
  <c r="D664" i="1"/>
  <c r="E664" i="1"/>
  <c r="F664" i="1"/>
  <c r="G664" i="1"/>
  <c r="H664" i="1"/>
  <c r="I664" i="1"/>
  <c r="J664" i="1"/>
  <c r="K664" i="1"/>
  <c r="O664" i="1"/>
  <c r="P664" i="1"/>
  <c r="Q664" i="1"/>
  <c r="B665" i="1"/>
  <c r="C665" i="1"/>
  <c r="D665" i="1"/>
  <c r="E665" i="1"/>
  <c r="F665" i="1"/>
  <c r="G665" i="1"/>
  <c r="H665" i="1"/>
  <c r="I665" i="1"/>
  <c r="J665" i="1"/>
  <c r="K665" i="1"/>
  <c r="O665" i="1"/>
  <c r="P665" i="1"/>
  <c r="Q665" i="1"/>
  <c r="B666" i="1"/>
  <c r="C666" i="1"/>
  <c r="D666" i="1"/>
  <c r="E666" i="1"/>
  <c r="F666" i="1"/>
  <c r="G666" i="1"/>
  <c r="H666" i="1"/>
  <c r="I666" i="1"/>
  <c r="J666" i="1"/>
  <c r="K666" i="1"/>
  <c r="O666" i="1"/>
  <c r="P666" i="1"/>
  <c r="Q666" i="1"/>
  <c r="B667" i="1"/>
  <c r="C667" i="1"/>
  <c r="D667" i="1"/>
  <c r="E667" i="1"/>
  <c r="F667" i="1"/>
  <c r="G667" i="1"/>
  <c r="H667" i="1"/>
  <c r="I667" i="1"/>
  <c r="J667" i="1"/>
  <c r="K667" i="1"/>
  <c r="O667" i="1"/>
  <c r="P667" i="1"/>
  <c r="Q667" i="1"/>
  <c r="B668" i="1"/>
  <c r="C668" i="1"/>
  <c r="D668" i="1"/>
  <c r="E668" i="1"/>
  <c r="F668" i="1"/>
  <c r="G668" i="1"/>
  <c r="H668" i="1"/>
  <c r="I668" i="1"/>
  <c r="J668" i="1"/>
  <c r="K668" i="1"/>
  <c r="O668" i="1"/>
  <c r="P668" i="1"/>
  <c r="Q668" i="1"/>
  <c r="B669" i="1"/>
  <c r="C669" i="1"/>
  <c r="D669" i="1"/>
  <c r="E669" i="1"/>
  <c r="F669" i="1"/>
  <c r="G669" i="1"/>
  <c r="H669" i="1"/>
  <c r="I669" i="1"/>
  <c r="J669" i="1"/>
  <c r="K669" i="1"/>
  <c r="O669" i="1"/>
  <c r="P669" i="1"/>
  <c r="Q669" i="1"/>
  <c r="B670" i="1"/>
  <c r="C670" i="1"/>
  <c r="D670" i="1"/>
  <c r="E670" i="1"/>
  <c r="F670" i="1"/>
  <c r="G670" i="1"/>
  <c r="H670" i="1"/>
  <c r="I670" i="1"/>
  <c r="J670" i="1"/>
  <c r="K670" i="1"/>
  <c r="O670" i="1"/>
  <c r="P670" i="1"/>
  <c r="Q670" i="1"/>
  <c r="B671" i="1"/>
  <c r="C671" i="1"/>
  <c r="D671" i="1"/>
  <c r="E671" i="1"/>
  <c r="F671" i="1"/>
  <c r="G671" i="1"/>
  <c r="H671" i="1"/>
  <c r="I671" i="1"/>
  <c r="J671" i="1"/>
  <c r="K671" i="1"/>
  <c r="O671" i="1"/>
  <c r="P671" i="1"/>
  <c r="Q671" i="1"/>
  <c r="B672" i="1"/>
  <c r="C672" i="1"/>
  <c r="D672" i="1"/>
  <c r="E672" i="1"/>
  <c r="F672" i="1"/>
  <c r="G672" i="1"/>
  <c r="H672" i="1"/>
  <c r="I672" i="1"/>
  <c r="J672" i="1"/>
  <c r="K672" i="1"/>
  <c r="O672" i="1"/>
  <c r="P672" i="1"/>
  <c r="Q672" i="1"/>
  <c r="B673" i="1"/>
  <c r="C673" i="1"/>
  <c r="D673" i="1"/>
  <c r="E673" i="1"/>
  <c r="F673" i="1"/>
  <c r="G673" i="1"/>
  <c r="H673" i="1"/>
  <c r="I673" i="1"/>
  <c r="J673" i="1"/>
  <c r="K673" i="1"/>
  <c r="O673" i="1"/>
  <c r="P673" i="1"/>
  <c r="Q673" i="1"/>
  <c r="B674" i="1"/>
  <c r="C674" i="1"/>
  <c r="D674" i="1"/>
  <c r="E674" i="1"/>
  <c r="F674" i="1"/>
  <c r="G674" i="1"/>
  <c r="H674" i="1"/>
  <c r="I674" i="1"/>
  <c r="J674" i="1"/>
  <c r="K674" i="1"/>
  <c r="O674" i="1"/>
  <c r="P674" i="1"/>
  <c r="Q674" i="1"/>
  <c r="B675" i="1"/>
  <c r="C675" i="1"/>
  <c r="D675" i="1"/>
  <c r="E675" i="1"/>
  <c r="F675" i="1"/>
  <c r="G675" i="1"/>
  <c r="H675" i="1"/>
  <c r="I675" i="1"/>
  <c r="J675" i="1"/>
  <c r="K675" i="1"/>
  <c r="O675" i="1"/>
  <c r="P675" i="1"/>
  <c r="Q675" i="1"/>
  <c r="B676" i="1"/>
  <c r="C676" i="1"/>
  <c r="D676" i="1"/>
  <c r="E676" i="1"/>
  <c r="F676" i="1"/>
  <c r="G676" i="1"/>
  <c r="H676" i="1"/>
  <c r="I676" i="1"/>
  <c r="J676" i="1"/>
  <c r="K676" i="1"/>
  <c r="O676" i="1"/>
  <c r="P676" i="1"/>
  <c r="Q676" i="1"/>
  <c r="B677" i="1"/>
  <c r="C677" i="1"/>
  <c r="D677" i="1"/>
  <c r="E677" i="1"/>
  <c r="F677" i="1"/>
  <c r="G677" i="1"/>
  <c r="H677" i="1"/>
  <c r="I677" i="1"/>
  <c r="J677" i="1"/>
  <c r="K677" i="1"/>
  <c r="O677" i="1"/>
  <c r="P677" i="1"/>
  <c r="Q677" i="1"/>
  <c r="B678" i="1"/>
  <c r="C678" i="1"/>
  <c r="D678" i="1"/>
  <c r="E678" i="1"/>
  <c r="F678" i="1"/>
  <c r="G678" i="1"/>
  <c r="H678" i="1"/>
  <c r="I678" i="1"/>
  <c r="J678" i="1"/>
  <c r="K678" i="1"/>
  <c r="O678" i="1"/>
  <c r="P678" i="1"/>
  <c r="Q678" i="1"/>
  <c r="B679" i="1"/>
  <c r="C679" i="1"/>
  <c r="D679" i="1"/>
  <c r="E679" i="1"/>
  <c r="F679" i="1"/>
  <c r="G679" i="1"/>
  <c r="H679" i="1"/>
  <c r="I679" i="1"/>
  <c r="J679" i="1"/>
  <c r="K679" i="1"/>
  <c r="O679" i="1"/>
  <c r="P679" i="1"/>
  <c r="Q679" i="1"/>
  <c r="B680" i="1"/>
  <c r="C680" i="1"/>
  <c r="D680" i="1"/>
  <c r="E680" i="1"/>
  <c r="F680" i="1"/>
  <c r="G680" i="1"/>
  <c r="H680" i="1"/>
  <c r="I680" i="1"/>
  <c r="J680" i="1"/>
  <c r="K680" i="1"/>
  <c r="O680" i="1"/>
  <c r="P680" i="1"/>
  <c r="Q680" i="1"/>
  <c r="B681" i="1"/>
  <c r="C681" i="1"/>
  <c r="D681" i="1"/>
  <c r="E681" i="1"/>
  <c r="F681" i="1"/>
  <c r="G681" i="1"/>
  <c r="H681" i="1"/>
  <c r="I681" i="1"/>
  <c r="J681" i="1"/>
  <c r="K681" i="1"/>
  <c r="O681" i="1"/>
  <c r="P681" i="1"/>
  <c r="Q681" i="1"/>
  <c r="B682" i="1"/>
  <c r="C682" i="1"/>
  <c r="D682" i="1"/>
  <c r="E682" i="1"/>
  <c r="F682" i="1"/>
  <c r="G682" i="1"/>
  <c r="H682" i="1"/>
  <c r="I682" i="1"/>
  <c r="J682" i="1"/>
  <c r="K682" i="1"/>
  <c r="O682" i="1"/>
  <c r="P682" i="1"/>
  <c r="Q682" i="1"/>
  <c r="B683" i="1"/>
  <c r="C683" i="1"/>
  <c r="D683" i="1"/>
  <c r="E683" i="1"/>
  <c r="F683" i="1"/>
  <c r="G683" i="1"/>
  <c r="H683" i="1"/>
  <c r="I683" i="1"/>
  <c r="J683" i="1"/>
  <c r="K683" i="1"/>
  <c r="O683" i="1"/>
  <c r="P683" i="1"/>
  <c r="Q683" i="1"/>
  <c r="B684" i="1"/>
  <c r="C684" i="1"/>
  <c r="D684" i="1"/>
  <c r="E684" i="1"/>
  <c r="F684" i="1"/>
  <c r="G684" i="1"/>
  <c r="H684" i="1"/>
  <c r="I684" i="1"/>
  <c r="J684" i="1"/>
  <c r="K684" i="1"/>
  <c r="O684" i="1"/>
  <c r="P684" i="1"/>
  <c r="Q684" i="1"/>
  <c r="B685" i="1"/>
  <c r="C685" i="1"/>
  <c r="D685" i="1"/>
  <c r="E685" i="1"/>
  <c r="F685" i="1"/>
  <c r="G685" i="1"/>
  <c r="H685" i="1"/>
  <c r="I685" i="1"/>
  <c r="J685" i="1"/>
  <c r="K685" i="1"/>
  <c r="O685" i="1"/>
  <c r="P685" i="1"/>
  <c r="Q685" i="1"/>
  <c r="B686" i="1"/>
  <c r="C686" i="1"/>
  <c r="D686" i="1"/>
  <c r="E686" i="1"/>
  <c r="F686" i="1"/>
  <c r="G686" i="1"/>
  <c r="H686" i="1"/>
  <c r="I686" i="1"/>
  <c r="J686" i="1"/>
  <c r="K686" i="1"/>
  <c r="O686" i="1"/>
  <c r="P686" i="1"/>
  <c r="Q686" i="1"/>
  <c r="B687" i="1"/>
  <c r="C687" i="1"/>
  <c r="D687" i="1"/>
  <c r="E687" i="1"/>
  <c r="F687" i="1"/>
  <c r="G687" i="1"/>
  <c r="H687" i="1"/>
  <c r="I687" i="1"/>
  <c r="J687" i="1"/>
  <c r="K687" i="1"/>
  <c r="O687" i="1"/>
  <c r="P687" i="1"/>
  <c r="Q687" i="1"/>
  <c r="B688" i="1"/>
  <c r="C688" i="1"/>
  <c r="D688" i="1"/>
  <c r="E688" i="1"/>
  <c r="F688" i="1"/>
  <c r="G688" i="1"/>
  <c r="H688" i="1"/>
  <c r="I688" i="1"/>
  <c r="J688" i="1"/>
  <c r="K688" i="1"/>
  <c r="O688" i="1"/>
  <c r="P688" i="1"/>
  <c r="Q688" i="1"/>
  <c r="B689" i="1"/>
  <c r="C689" i="1"/>
  <c r="D689" i="1"/>
  <c r="E689" i="1"/>
  <c r="F689" i="1"/>
  <c r="G689" i="1"/>
  <c r="H689" i="1"/>
  <c r="I689" i="1"/>
  <c r="J689" i="1"/>
  <c r="K689" i="1"/>
  <c r="O689" i="1"/>
  <c r="P689" i="1"/>
  <c r="Q689" i="1"/>
  <c r="B690" i="1"/>
  <c r="C690" i="1"/>
  <c r="D690" i="1"/>
  <c r="E690" i="1"/>
  <c r="F690" i="1"/>
  <c r="G690" i="1"/>
  <c r="H690" i="1"/>
  <c r="I690" i="1"/>
  <c r="J690" i="1"/>
  <c r="K690" i="1"/>
  <c r="O690" i="1"/>
  <c r="P690" i="1"/>
  <c r="Q690" i="1"/>
  <c r="B691" i="1"/>
  <c r="C691" i="1"/>
  <c r="D691" i="1"/>
  <c r="E691" i="1"/>
  <c r="F691" i="1"/>
  <c r="G691" i="1"/>
  <c r="H691" i="1"/>
  <c r="I691" i="1"/>
  <c r="J691" i="1"/>
  <c r="K691" i="1"/>
  <c r="O691" i="1"/>
  <c r="P691" i="1"/>
  <c r="Q691" i="1"/>
  <c r="B692" i="1"/>
  <c r="C692" i="1"/>
  <c r="D692" i="1"/>
  <c r="E692" i="1"/>
  <c r="F692" i="1"/>
  <c r="G692" i="1"/>
  <c r="H692" i="1"/>
  <c r="I692" i="1"/>
  <c r="J692" i="1"/>
  <c r="K692" i="1"/>
  <c r="O692" i="1"/>
  <c r="P692" i="1"/>
  <c r="Q692" i="1"/>
  <c r="B693" i="1"/>
  <c r="C693" i="1"/>
  <c r="D693" i="1"/>
  <c r="E693" i="1"/>
  <c r="F693" i="1"/>
  <c r="G693" i="1"/>
  <c r="H693" i="1"/>
  <c r="I693" i="1"/>
  <c r="J693" i="1"/>
  <c r="K693" i="1"/>
  <c r="O693" i="1"/>
  <c r="P693" i="1"/>
  <c r="Q693" i="1"/>
  <c r="B694" i="1"/>
  <c r="C694" i="1"/>
  <c r="D694" i="1"/>
  <c r="E694" i="1"/>
  <c r="F694" i="1"/>
  <c r="G694" i="1"/>
  <c r="H694" i="1"/>
  <c r="I694" i="1"/>
  <c r="J694" i="1"/>
  <c r="K694" i="1"/>
  <c r="O694" i="1"/>
  <c r="P694" i="1"/>
  <c r="Q694" i="1"/>
  <c r="B695" i="1"/>
  <c r="C695" i="1"/>
  <c r="D695" i="1"/>
  <c r="E695" i="1"/>
  <c r="F695" i="1"/>
  <c r="G695" i="1"/>
  <c r="H695" i="1"/>
  <c r="I695" i="1"/>
  <c r="J695" i="1"/>
  <c r="K695" i="1"/>
  <c r="O695" i="1"/>
  <c r="P695" i="1"/>
  <c r="Q695" i="1"/>
  <c r="B696" i="1"/>
  <c r="C696" i="1"/>
  <c r="D696" i="1"/>
  <c r="E696" i="1"/>
  <c r="F696" i="1"/>
  <c r="G696" i="1"/>
  <c r="H696" i="1"/>
  <c r="I696" i="1"/>
  <c r="J696" i="1"/>
  <c r="K696" i="1"/>
  <c r="O696" i="1"/>
  <c r="P696" i="1"/>
  <c r="Q696" i="1"/>
  <c r="B697" i="1"/>
  <c r="C697" i="1"/>
  <c r="D697" i="1"/>
  <c r="E697" i="1"/>
  <c r="F697" i="1"/>
  <c r="G697" i="1"/>
  <c r="H697" i="1"/>
  <c r="I697" i="1"/>
  <c r="J697" i="1"/>
  <c r="K697" i="1"/>
  <c r="O697" i="1"/>
  <c r="P697" i="1"/>
  <c r="Q697" i="1"/>
  <c r="B698" i="1"/>
  <c r="C698" i="1"/>
  <c r="D698" i="1"/>
  <c r="E698" i="1"/>
  <c r="F698" i="1"/>
  <c r="G698" i="1"/>
  <c r="H698" i="1"/>
  <c r="I698" i="1"/>
  <c r="J698" i="1"/>
  <c r="K698" i="1"/>
  <c r="O698" i="1"/>
  <c r="P698" i="1"/>
  <c r="Q698" i="1"/>
  <c r="B699" i="1"/>
  <c r="C699" i="1"/>
  <c r="D699" i="1"/>
  <c r="E699" i="1"/>
  <c r="F699" i="1"/>
  <c r="G699" i="1"/>
  <c r="H699" i="1"/>
  <c r="I699" i="1"/>
  <c r="J699" i="1"/>
  <c r="K699" i="1"/>
  <c r="O699" i="1"/>
  <c r="P699" i="1"/>
  <c r="Q699" i="1"/>
  <c r="B700" i="1"/>
  <c r="C700" i="1"/>
  <c r="D700" i="1"/>
  <c r="E700" i="1"/>
  <c r="F700" i="1"/>
  <c r="G700" i="1"/>
  <c r="H700" i="1"/>
  <c r="I700" i="1"/>
  <c r="J700" i="1"/>
  <c r="K700" i="1"/>
  <c r="O700" i="1"/>
  <c r="P700" i="1"/>
  <c r="Q700" i="1"/>
  <c r="B701" i="1"/>
  <c r="C701" i="1"/>
  <c r="D701" i="1"/>
  <c r="E701" i="1"/>
  <c r="F701" i="1"/>
  <c r="G701" i="1"/>
  <c r="H701" i="1"/>
  <c r="I701" i="1"/>
  <c r="J701" i="1"/>
  <c r="K701" i="1"/>
  <c r="O701" i="1"/>
  <c r="P701" i="1"/>
  <c r="Q701" i="1"/>
  <c r="B702" i="1"/>
  <c r="C702" i="1"/>
  <c r="D702" i="1"/>
  <c r="E702" i="1"/>
  <c r="F702" i="1"/>
  <c r="G702" i="1"/>
  <c r="H702" i="1"/>
  <c r="I702" i="1"/>
  <c r="J702" i="1"/>
  <c r="K702" i="1"/>
  <c r="O702" i="1"/>
  <c r="P702" i="1"/>
  <c r="Q702" i="1"/>
  <c r="B703" i="1"/>
  <c r="C703" i="1"/>
  <c r="D703" i="1"/>
  <c r="E703" i="1"/>
  <c r="F703" i="1"/>
  <c r="G703" i="1"/>
  <c r="H703" i="1"/>
  <c r="I703" i="1"/>
  <c r="J703" i="1"/>
  <c r="K703" i="1"/>
  <c r="O703" i="1"/>
  <c r="P703" i="1"/>
  <c r="Q703" i="1"/>
  <c r="B704" i="1"/>
  <c r="C704" i="1"/>
  <c r="D704" i="1"/>
  <c r="E704" i="1"/>
  <c r="F704" i="1"/>
  <c r="G704" i="1"/>
  <c r="H704" i="1"/>
  <c r="I704" i="1"/>
  <c r="J704" i="1"/>
  <c r="K704" i="1"/>
  <c r="O704" i="1"/>
  <c r="P704" i="1"/>
  <c r="Q704" i="1"/>
  <c r="B705" i="1"/>
  <c r="C705" i="1"/>
  <c r="D705" i="1"/>
  <c r="E705" i="1"/>
  <c r="F705" i="1"/>
  <c r="G705" i="1"/>
  <c r="H705" i="1"/>
  <c r="I705" i="1"/>
  <c r="J705" i="1"/>
  <c r="K705" i="1"/>
  <c r="O705" i="1"/>
  <c r="P705" i="1"/>
  <c r="Q705" i="1"/>
  <c r="B706" i="1"/>
  <c r="C706" i="1"/>
  <c r="D706" i="1"/>
  <c r="E706" i="1"/>
  <c r="F706" i="1"/>
  <c r="G706" i="1"/>
  <c r="H706" i="1"/>
  <c r="I706" i="1"/>
  <c r="J706" i="1"/>
  <c r="K706" i="1"/>
  <c r="O706" i="1"/>
  <c r="P706" i="1"/>
  <c r="Q706" i="1"/>
  <c r="B707" i="1"/>
  <c r="C707" i="1"/>
  <c r="D707" i="1"/>
  <c r="E707" i="1"/>
  <c r="F707" i="1"/>
  <c r="G707" i="1"/>
  <c r="H707" i="1"/>
  <c r="I707" i="1"/>
  <c r="J707" i="1"/>
  <c r="K707" i="1"/>
  <c r="O707" i="1"/>
  <c r="P707" i="1"/>
  <c r="Q707" i="1"/>
  <c r="B708" i="1"/>
  <c r="C708" i="1"/>
  <c r="D708" i="1"/>
  <c r="E708" i="1"/>
  <c r="F708" i="1"/>
  <c r="G708" i="1"/>
  <c r="H708" i="1"/>
  <c r="I708" i="1"/>
  <c r="J708" i="1"/>
  <c r="K708" i="1"/>
  <c r="O708" i="1"/>
  <c r="P708" i="1"/>
  <c r="Q708" i="1"/>
  <c r="B709" i="1"/>
  <c r="C709" i="1"/>
  <c r="D709" i="1"/>
  <c r="E709" i="1"/>
  <c r="F709" i="1"/>
  <c r="G709" i="1"/>
  <c r="H709" i="1"/>
  <c r="I709" i="1"/>
  <c r="J709" i="1"/>
  <c r="K709" i="1"/>
  <c r="O709" i="1"/>
  <c r="P709" i="1"/>
  <c r="Q709" i="1"/>
  <c r="B710" i="1"/>
  <c r="C710" i="1"/>
  <c r="D710" i="1"/>
  <c r="E710" i="1"/>
  <c r="F710" i="1"/>
  <c r="G710" i="1"/>
  <c r="H710" i="1"/>
  <c r="I710" i="1"/>
  <c r="J710" i="1"/>
  <c r="K710" i="1"/>
  <c r="O710" i="1"/>
  <c r="P710" i="1"/>
  <c r="Q710" i="1"/>
  <c r="B711" i="1"/>
  <c r="C711" i="1"/>
  <c r="D711" i="1"/>
  <c r="E711" i="1"/>
  <c r="F711" i="1"/>
  <c r="G711" i="1"/>
  <c r="H711" i="1"/>
  <c r="I711" i="1"/>
  <c r="J711" i="1"/>
  <c r="K711" i="1"/>
  <c r="O711" i="1"/>
  <c r="P711" i="1"/>
  <c r="Q711" i="1"/>
  <c r="B712" i="1"/>
  <c r="C712" i="1"/>
  <c r="D712" i="1"/>
  <c r="E712" i="1"/>
  <c r="F712" i="1"/>
  <c r="G712" i="1"/>
  <c r="H712" i="1"/>
  <c r="I712" i="1"/>
  <c r="J712" i="1"/>
  <c r="K712" i="1"/>
  <c r="O712" i="1"/>
  <c r="P712" i="1"/>
  <c r="Q712" i="1"/>
  <c r="B713" i="1"/>
  <c r="C713" i="1"/>
  <c r="D713" i="1"/>
  <c r="E713" i="1"/>
  <c r="F713" i="1"/>
  <c r="G713" i="1"/>
  <c r="H713" i="1"/>
  <c r="I713" i="1"/>
  <c r="J713" i="1"/>
  <c r="K713" i="1"/>
  <c r="O713" i="1"/>
  <c r="P713" i="1"/>
  <c r="Q713" i="1"/>
  <c r="B714" i="1"/>
  <c r="C714" i="1"/>
  <c r="D714" i="1"/>
  <c r="E714" i="1"/>
  <c r="F714" i="1"/>
  <c r="G714" i="1"/>
  <c r="H714" i="1"/>
  <c r="I714" i="1"/>
  <c r="J714" i="1"/>
  <c r="K714" i="1"/>
  <c r="O714" i="1"/>
  <c r="P714" i="1"/>
  <c r="Q714" i="1"/>
  <c r="B715" i="1"/>
  <c r="C715" i="1"/>
  <c r="D715" i="1"/>
  <c r="E715" i="1"/>
  <c r="F715" i="1"/>
  <c r="G715" i="1"/>
  <c r="H715" i="1"/>
  <c r="I715" i="1"/>
  <c r="J715" i="1"/>
  <c r="K715" i="1"/>
  <c r="O715" i="1"/>
  <c r="P715" i="1"/>
  <c r="Q715" i="1"/>
  <c r="B716" i="1"/>
  <c r="C716" i="1"/>
  <c r="D716" i="1"/>
  <c r="E716" i="1"/>
  <c r="F716" i="1"/>
  <c r="G716" i="1"/>
  <c r="H716" i="1"/>
  <c r="I716" i="1"/>
  <c r="J716" i="1"/>
  <c r="K716" i="1"/>
  <c r="O716" i="1"/>
  <c r="P716" i="1"/>
  <c r="Q716" i="1"/>
  <c r="B717" i="1"/>
  <c r="C717" i="1"/>
  <c r="D717" i="1"/>
  <c r="E717" i="1"/>
  <c r="F717" i="1"/>
  <c r="G717" i="1"/>
  <c r="H717" i="1"/>
  <c r="I717" i="1"/>
  <c r="J717" i="1"/>
  <c r="K717" i="1"/>
  <c r="O717" i="1"/>
  <c r="P717" i="1"/>
  <c r="Q717" i="1"/>
  <c r="B718" i="1"/>
  <c r="C718" i="1"/>
  <c r="D718" i="1"/>
  <c r="E718" i="1"/>
  <c r="F718" i="1"/>
  <c r="G718" i="1"/>
  <c r="H718" i="1"/>
  <c r="I718" i="1"/>
  <c r="J718" i="1"/>
  <c r="K718" i="1"/>
  <c r="O718" i="1"/>
  <c r="P718" i="1"/>
  <c r="Q718" i="1"/>
  <c r="B719" i="1"/>
  <c r="C719" i="1"/>
  <c r="D719" i="1"/>
  <c r="E719" i="1"/>
  <c r="F719" i="1"/>
  <c r="G719" i="1"/>
  <c r="H719" i="1"/>
  <c r="I719" i="1"/>
  <c r="J719" i="1"/>
  <c r="K719" i="1"/>
  <c r="O719" i="1"/>
  <c r="P719" i="1"/>
  <c r="Q719" i="1"/>
  <c r="B720" i="1"/>
  <c r="C720" i="1"/>
  <c r="D720" i="1"/>
  <c r="E720" i="1"/>
  <c r="F720" i="1"/>
  <c r="G720" i="1"/>
  <c r="H720" i="1"/>
  <c r="I720" i="1"/>
  <c r="J720" i="1"/>
  <c r="K720" i="1"/>
  <c r="O720" i="1"/>
  <c r="P720" i="1"/>
  <c r="Q720" i="1"/>
  <c r="B721" i="1"/>
  <c r="C721" i="1"/>
  <c r="D721" i="1"/>
  <c r="E721" i="1"/>
  <c r="F721" i="1"/>
  <c r="G721" i="1"/>
  <c r="H721" i="1"/>
  <c r="I721" i="1"/>
  <c r="J721" i="1"/>
  <c r="K721" i="1"/>
  <c r="O721" i="1"/>
  <c r="P721" i="1"/>
  <c r="Q721" i="1"/>
  <c r="B722" i="1"/>
  <c r="C722" i="1"/>
  <c r="D722" i="1"/>
  <c r="E722" i="1"/>
  <c r="F722" i="1"/>
  <c r="G722" i="1"/>
  <c r="H722" i="1"/>
  <c r="I722" i="1"/>
  <c r="J722" i="1"/>
  <c r="K722" i="1"/>
  <c r="O722" i="1"/>
  <c r="P722" i="1"/>
  <c r="Q722" i="1"/>
  <c r="B723" i="1"/>
  <c r="C723" i="1"/>
  <c r="D723" i="1"/>
  <c r="E723" i="1"/>
  <c r="F723" i="1"/>
  <c r="G723" i="1"/>
  <c r="H723" i="1"/>
  <c r="I723" i="1"/>
  <c r="J723" i="1"/>
  <c r="K723" i="1"/>
  <c r="O723" i="1"/>
  <c r="P723" i="1"/>
  <c r="Q723" i="1"/>
  <c r="B724" i="1"/>
  <c r="C724" i="1"/>
  <c r="D724" i="1"/>
  <c r="E724" i="1"/>
  <c r="F724" i="1"/>
  <c r="G724" i="1"/>
  <c r="H724" i="1"/>
  <c r="I724" i="1"/>
  <c r="J724" i="1"/>
  <c r="K724" i="1"/>
  <c r="O724" i="1"/>
  <c r="P724" i="1"/>
  <c r="Q724" i="1"/>
  <c r="B725" i="1"/>
  <c r="C725" i="1"/>
  <c r="D725" i="1"/>
  <c r="E725" i="1"/>
  <c r="F725" i="1"/>
  <c r="G725" i="1"/>
  <c r="H725" i="1"/>
  <c r="I725" i="1"/>
  <c r="J725" i="1"/>
  <c r="K725" i="1"/>
  <c r="O725" i="1"/>
  <c r="P725" i="1"/>
  <c r="Q725" i="1"/>
  <c r="B726" i="1"/>
  <c r="C726" i="1"/>
  <c r="D726" i="1"/>
  <c r="E726" i="1"/>
  <c r="F726" i="1"/>
  <c r="G726" i="1"/>
  <c r="H726" i="1"/>
  <c r="I726" i="1"/>
  <c r="J726" i="1"/>
  <c r="K726" i="1"/>
  <c r="O726" i="1"/>
  <c r="P726" i="1"/>
  <c r="Q726" i="1"/>
  <c r="B727" i="1"/>
  <c r="C727" i="1"/>
  <c r="D727" i="1"/>
  <c r="E727" i="1"/>
  <c r="F727" i="1"/>
  <c r="G727" i="1"/>
  <c r="H727" i="1"/>
  <c r="I727" i="1"/>
  <c r="J727" i="1"/>
  <c r="K727" i="1"/>
  <c r="O727" i="1"/>
  <c r="P727" i="1"/>
  <c r="Q727" i="1"/>
  <c r="B728" i="1"/>
  <c r="C728" i="1"/>
  <c r="D728" i="1"/>
  <c r="E728" i="1"/>
  <c r="F728" i="1"/>
  <c r="G728" i="1"/>
  <c r="H728" i="1"/>
  <c r="I728" i="1"/>
  <c r="J728" i="1"/>
  <c r="K728" i="1"/>
  <c r="O728" i="1"/>
  <c r="P728" i="1"/>
  <c r="Q728" i="1"/>
  <c r="B729" i="1"/>
  <c r="C729" i="1"/>
  <c r="D729" i="1"/>
  <c r="E729" i="1"/>
  <c r="F729" i="1"/>
  <c r="G729" i="1"/>
  <c r="H729" i="1"/>
  <c r="I729" i="1"/>
  <c r="J729" i="1"/>
  <c r="K729" i="1"/>
  <c r="O729" i="1"/>
  <c r="P729" i="1"/>
  <c r="Q729" i="1"/>
  <c r="B730" i="1"/>
  <c r="C730" i="1"/>
  <c r="D730" i="1"/>
  <c r="E730" i="1"/>
  <c r="F730" i="1"/>
  <c r="G730" i="1"/>
  <c r="H730" i="1"/>
  <c r="I730" i="1"/>
  <c r="J730" i="1"/>
  <c r="K730" i="1"/>
  <c r="O730" i="1"/>
  <c r="P730" i="1"/>
  <c r="Q730" i="1"/>
  <c r="B731" i="1"/>
  <c r="C731" i="1"/>
  <c r="D731" i="1"/>
  <c r="E731" i="1"/>
  <c r="F731" i="1"/>
  <c r="G731" i="1"/>
  <c r="H731" i="1"/>
  <c r="I731" i="1"/>
  <c r="J731" i="1"/>
  <c r="K731" i="1"/>
  <c r="O731" i="1"/>
  <c r="P731" i="1"/>
  <c r="Q731" i="1"/>
  <c r="B732" i="1"/>
  <c r="C732" i="1"/>
  <c r="D732" i="1"/>
  <c r="E732" i="1"/>
  <c r="F732" i="1"/>
  <c r="G732" i="1"/>
  <c r="H732" i="1"/>
  <c r="I732" i="1"/>
  <c r="J732" i="1"/>
  <c r="K732" i="1"/>
  <c r="O732" i="1"/>
  <c r="P732" i="1"/>
  <c r="Q732" i="1"/>
  <c r="B733" i="1"/>
  <c r="C733" i="1"/>
  <c r="D733" i="1"/>
  <c r="E733" i="1"/>
  <c r="F733" i="1"/>
  <c r="G733" i="1"/>
  <c r="H733" i="1"/>
  <c r="I733" i="1"/>
  <c r="J733" i="1"/>
  <c r="K733" i="1"/>
  <c r="O733" i="1"/>
  <c r="P733" i="1"/>
  <c r="Q733" i="1"/>
  <c r="B734" i="1"/>
  <c r="C734" i="1"/>
  <c r="D734" i="1"/>
  <c r="E734" i="1"/>
  <c r="F734" i="1"/>
  <c r="G734" i="1"/>
  <c r="H734" i="1"/>
  <c r="I734" i="1"/>
  <c r="J734" i="1"/>
  <c r="K734" i="1"/>
  <c r="O734" i="1"/>
  <c r="P734" i="1"/>
  <c r="Q734" i="1"/>
  <c r="B735" i="1"/>
  <c r="C735" i="1"/>
  <c r="D735" i="1"/>
  <c r="E735" i="1"/>
  <c r="F735" i="1"/>
  <c r="G735" i="1"/>
  <c r="H735" i="1"/>
  <c r="I735" i="1"/>
  <c r="J735" i="1"/>
  <c r="K735" i="1"/>
  <c r="O735" i="1"/>
  <c r="P735" i="1"/>
  <c r="Q735" i="1"/>
  <c r="B736" i="1"/>
  <c r="C736" i="1"/>
  <c r="D736" i="1"/>
  <c r="E736" i="1"/>
  <c r="F736" i="1"/>
  <c r="G736" i="1"/>
  <c r="H736" i="1"/>
  <c r="I736" i="1"/>
  <c r="J736" i="1"/>
  <c r="K736" i="1"/>
  <c r="O736" i="1"/>
  <c r="P736" i="1"/>
  <c r="Q736" i="1"/>
  <c r="B737" i="1"/>
  <c r="C737" i="1"/>
  <c r="D737" i="1"/>
  <c r="E737" i="1"/>
  <c r="F737" i="1"/>
  <c r="G737" i="1"/>
  <c r="H737" i="1"/>
  <c r="I737" i="1"/>
  <c r="J737" i="1"/>
  <c r="K737" i="1"/>
  <c r="O737" i="1"/>
  <c r="P737" i="1"/>
  <c r="Q737" i="1"/>
  <c r="B738" i="1"/>
  <c r="C738" i="1"/>
  <c r="D738" i="1"/>
  <c r="E738" i="1"/>
  <c r="F738" i="1"/>
  <c r="G738" i="1"/>
  <c r="H738" i="1"/>
  <c r="I738" i="1"/>
  <c r="J738" i="1"/>
  <c r="K738" i="1"/>
  <c r="O738" i="1"/>
  <c r="P738" i="1"/>
  <c r="Q738" i="1"/>
  <c r="B739" i="1"/>
  <c r="C739" i="1"/>
  <c r="D739" i="1"/>
  <c r="E739" i="1"/>
  <c r="F739" i="1"/>
  <c r="G739" i="1"/>
  <c r="H739" i="1"/>
  <c r="I739" i="1"/>
  <c r="J739" i="1"/>
  <c r="K739" i="1"/>
  <c r="O739" i="1"/>
  <c r="P739" i="1"/>
  <c r="Q739" i="1"/>
  <c r="B740" i="1"/>
  <c r="C740" i="1"/>
  <c r="D740" i="1"/>
  <c r="E740" i="1"/>
  <c r="F740" i="1"/>
  <c r="G740" i="1"/>
  <c r="H740" i="1"/>
  <c r="I740" i="1"/>
  <c r="J740" i="1"/>
  <c r="K740" i="1"/>
  <c r="O740" i="1"/>
  <c r="P740" i="1"/>
  <c r="Q740" i="1"/>
  <c r="B741" i="1"/>
  <c r="C741" i="1"/>
  <c r="D741" i="1"/>
  <c r="E741" i="1"/>
  <c r="F741" i="1"/>
  <c r="G741" i="1"/>
  <c r="H741" i="1"/>
  <c r="I741" i="1"/>
  <c r="J741" i="1"/>
  <c r="K741" i="1"/>
  <c r="O741" i="1"/>
  <c r="P741" i="1"/>
  <c r="Q741" i="1"/>
  <c r="B742" i="1"/>
  <c r="C742" i="1"/>
  <c r="D742" i="1"/>
  <c r="E742" i="1"/>
  <c r="F742" i="1"/>
  <c r="G742" i="1"/>
  <c r="H742" i="1"/>
  <c r="I742" i="1"/>
  <c r="J742" i="1"/>
  <c r="K742" i="1"/>
  <c r="O742" i="1"/>
  <c r="P742" i="1"/>
  <c r="Q742" i="1"/>
  <c r="B743" i="1"/>
  <c r="C743" i="1"/>
  <c r="D743" i="1"/>
  <c r="E743" i="1"/>
  <c r="F743" i="1"/>
  <c r="G743" i="1"/>
  <c r="H743" i="1"/>
  <c r="I743" i="1"/>
  <c r="J743" i="1"/>
  <c r="K743" i="1"/>
  <c r="O743" i="1"/>
  <c r="P743" i="1"/>
  <c r="Q743" i="1"/>
  <c r="B744" i="1"/>
  <c r="C744" i="1"/>
  <c r="D744" i="1"/>
  <c r="E744" i="1"/>
  <c r="F744" i="1"/>
  <c r="G744" i="1"/>
  <c r="H744" i="1"/>
  <c r="I744" i="1"/>
  <c r="J744" i="1"/>
  <c r="K744" i="1"/>
  <c r="O744" i="1"/>
  <c r="P744" i="1"/>
  <c r="Q744" i="1"/>
  <c r="B745" i="1"/>
  <c r="C745" i="1"/>
  <c r="D745" i="1"/>
  <c r="E745" i="1"/>
  <c r="F745" i="1"/>
  <c r="G745" i="1"/>
  <c r="H745" i="1"/>
  <c r="I745" i="1"/>
  <c r="J745" i="1"/>
  <c r="K745" i="1"/>
  <c r="O745" i="1"/>
  <c r="P745" i="1"/>
  <c r="Q745" i="1"/>
  <c r="B746" i="1"/>
  <c r="C746" i="1"/>
  <c r="D746" i="1"/>
  <c r="E746" i="1"/>
  <c r="F746" i="1"/>
  <c r="G746" i="1"/>
  <c r="H746" i="1"/>
  <c r="I746" i="1"/>
  <c r="J746" i="1"/>
  <c r="K746" i="1"/>
  <c r="O746" i="1"/>
  <c r="P746" i="1"/>
  <c r="Q746" i="1"/>
  <c r="B747" i="1"/>
  <c r="C747" i="1"/>
  <c r="D747" i="1"/>
  <c r="E747" i="1"/>
  <c r="F747" i="1"/>
  <c r="G747" i="1"/>
  <c r="H747" i="1"/>
  <c r="I747" i="1"/>
  <c r="J747" i="1"/>
  <c r="K747" i="1"/>
  <c r="O747" i="1"/>
  <c r="P747" i="1"/>
  <c r="Q747" i="1"/>
  <c r="B748" i="1"/>
  <c r="C748" i="1"/>
  <c r="D748" i="1"/>
  <c r="E748" i="1"/>
  <c r="F748" i="1"/>
  <c r="G748" i="1"/>
  <c r="H748" i="1"/>
  <c r="I748" i="1"/>
  <c r="J748" i="1"/>
  <c r="K748" i="1"/>
  <c r="O748" i="1"/>
  <c r="P748" i="1"/>
  <c r="Q748" i="1"/>
  <c r="B749" i="1"/>
  <c r="C749" i="1"/>
  <c r="D749" i="1"/>
  <c r="E749" i="1"/>
  <c r="F749" i="1"/>
  <c r="G749" i="1"/>
  <c r="H749" i="1"/>
  <c r="I749" i="1"/>
  <c r="J749" i="1"/>
  <c r="K749" i="1"/>
  <c r="O749" i="1"/>
  <c r="P749" i="1"/>
  <c r="Q749" i="1"/>
  <c r="B750" i="1"/>
  <c r="C750" i="1"/>
  <c r="D750" i="1"/>
  <c r="E750" i="1"/>
  <c r="F750" i="1"/>
  <c r="G750" i="1"/>
  <c r="H750" i="1"/>
  <c r="I750" i="1"/>
  <c r="J750" i="1"/>
  <c r="K750" i="1"/>
  <c r="O750" i="1"/>
  <c r="P750" i="1"/>
  <c r="Q750" i="1"/>
  <c r="B751" i="1"/>
  <c r="C751" i="1"/>
  <c r="D751" i="1"/>
  <c r="E751" i="1"/>
  <c r="F751" i="1"/>
  <c r="G751" i="1"/>
  <c r="H751" i="1"/>
  <c r="I751" i="1"/>
  <c r="J751" i="1"/>
  <c r="K751" i="1"/>
  <c r="O751" i="1"/>
  <c r="P751" i="1"/>
  <c r="Q751" i="1"/>
  <c r="B752" i="1"/>
  <c r="C752" i="1"/>
  <c r="D752" i="1"/>
  <c r="E752" i="1"/>
  <c r="F752" i="1"/>
  <c r="G752" i="1"/>
  <c r="H752" i="1"/>
  <c r="I752" i="1"/>
  <c r="J752" i="1"/>
  <c r="K752" i="1"/>
  <c r="O752" i="1"/>
  <c r="P752" i="1"/>
  <c r="Q752" i="1"/>
  <c r="B753" i="1"/>
  <c r="C753" i="1"/>
  <c r="D753" i="1"/>
  <c r="E753" i="1"/>
  <c r="F753" i="1"/>
  <c r="G753" i="1"/>
  <c r="H753" i="1"/>
  <c r="I753" i="1"/>
  <c r="J753" i="1"/>
  <c r="K753" i="1"/>
  <c r="O753" i="1"/>
  <c r="P753" i="1"/>
  <c r="Q753" i="1"/>
  <c r="B754" i="1"/>
  <c r="C754" i="1"/>
  <c r="D754" i="1"/>
  <c r="E754" i="1"/>
  <c r="F754" i="1"/>
  <c r="G754" i="1"/>
  <c r="H754" i="1"/>
  <c r="I754" i="1"/>
  <c r="J754" i="1"/>
  <c r="K754" i="1"/>
  <c r="O754" i="1"/>
  <c r="P754" i="1"/>
  <c r="Q754" i="1"/>
  <c r="B755" i="1"/>
  <c r="C755" i="1"/>
  <c r="D755" i="1"/>
  <c r="E755" i="1"/>
  <c r="F755" i="1"/>
  <c r="G755" i="1"/>
  <c r="H755" i="1"/>
  <c r="I755" i="1"/>
  <c r="J755" i="1"/>
  <c r="K755" i="1"/>
  <c r="O755" i="1"/>
  <c r="P755" i="1"/>
  <c r="Q755" i="1"/>
  <c r="B756" i="1"/>
  <c r="C756" i="1"/>
  <c r="D756" i="1"/>
  <c r="E756" i="1"/>
  <c r="F756" i="1"/>
  <c r="G756" i="1"/>
  <c r="H756" i="1"/>
  <c r="I756" i="1"/>
  <c r="J756" i="1"/>
  <c r="K756" i="1"/>
  <c r="O756" i="1"/>
  <c r="P756" i="1"/>
  <c r="Q756" i="1"/>
  <c r="B757" i="1"/>
  <c r="C757" i="1"/>
  <c r="D757" i="1"/>
  <c r="E757" i="1"/>
  <c r="F757" i="1"/>
  <c r="G757" i="1"/>
  <c r="H757" i="1"/>
  <c r="I757" i="1"/>
  <c r="J757" i="1"/>
  <c r="K757" i="1"/>
  <c r="O757" i="1"/>
  <c r="P757" i="1"/>
  <c r="Q757" i="1"/>
  <c r="B758" i="1"/>
  <c r="C758" i="1"/>
  <c r="D758" i="1"/>
  <c r="E758" i="1"/>
  <c r="F758" i="1"/>
  <c r="G758" i="1"/>
  <c r="H758" i="1"/>
  <c r="I758" i="1"/>
  <c r="J758" i="1"/>
  <c r="K758" i="1"/>
  <c r="O758" i="1"/>
  <c r="P758" i="1"/>
  <c r="Q758" i="1"/>
  <c r="B759" i="1"/>
  <c r="C759" i="1"/>
  <c r="D759" i="1"/>
  <c r="E759" i="1"/>
  <c r="F759" i="1"/>
  <c r="G759" i="1"/>
  <c r="H759" i="1"/>
  <c r="I759" i="1"/>
  <c r="J759" i="1"/>
  <c r="K759" i="1"/>
  <c r="O759" i="1"/>
  <c r="P759" i="1"/>
  <c r="Q759" i="1"/>
  <c r="B760" i="1"/>
  <c r="C760" i="1"/>
  <c r="D760" i="1"/>
  <c r="E760" i="1"/>
  <c r="F760" i="1"/>
  <c r="G760" i="1"/>
  <c r="H760" i="1"/>
  <c r="I760" i="1"/>
  <c r="J760" i="1"/>
  <c r="K760" i="1"/>
  <c r="O760" i="1"/>
  <c r="P760" i="1"/>
  <c r="Q760" i="1"/>
  <c r="B761" i="1"/>
  <c r="C761" i="1"/>
  <c r="D761" i="1"/>
  <c r="E761" i="1"/>
  <c r="F761" i="1"/>
  <c r="G761" i="1"/>
  <c r="H761" i="1"/>
  <c r="I761" i="1"/>
  <c r="J761" i="1"/>
  <c r="K761" i="1"/>
  <c r="O761" i="1"/>
  <c r="P761" i="1"/>
  <c r="Q761" i="1"/>
  <c r="B762" i="1"/>
  <c r="C762" i="1"/>
  <c r="D762" i="1"/>
  <c r="E762" i="1"/>
  <c r="F762" i="1"/>
  <c r="G762" i="1"/>
  <c r="H762" i="1"/>
  <c r="I762" i="1"/>
  <c r="J762" i="1"/>
  <c r="K762" i="1"/>
  <c r="O762" i="1"/>
  <c r="P762" i="1"/>
  <c r="Q762" i="1"/>
  <c r="B763" i="1"/>
  <c r="C763" i="1"/>
  <c r="D763" i="1"/>
  <c r="E763" i="1"/>
  <c r="F763" i="1"/>
  <c r="G763" i="1"/>
  <c r="H763" i="1"/>
  <c r="I763" i="1"/>
  <c r="J763" i="1"/>
  <c r="K763" i="1"/>
  <c r="O763" i="1"/>
  <c r="P763" i="1"/>
  <c r="Q763" i="1"/>
  <c r="B764" i="1"/>
  <c r="C764" i="1"/>
  <c r="D764" i="1"/>
  <c r="E764" i="1"/>
  <c r="F764" i="1"/>
  <c r="G764" i="1"/>
  <c r="H764" i="1"/>
  <c r="I764" i="1"/>
  <c r="J764" i="1"/>
  <c r="K764" i="1"/>
  <c r="O764" i="1"/>
  <c r="P764" i="1"/>
  <c r="Q764" i="1"/>
  <c r="B765" i="1"/>
  <c r="C765" i="1"/>
  <c r="D765" i="1"/>
  <c r="E765" i="1"/>
  <c r="F765" i="1"/>
  <c r="G765" i="1"/>
  <c r="H765" i="1"/>
  <c r="I765" i="1"/>
  <c r="J765" i="1"/>
  <c r="K765" i="1"/>
  <c r="O765" i="1"/>
  <c r="P765" i="1"/>
  <c r="Q765" i="1"/>
  <c r="B766" i="1"/>
  <c r="C766" i="1"/>
  <c r="D766" i="1"/>
  <c r="E766" i="1"/>
  <c r="F766" i="1"/>
  <c r="G766" i="1"/>
  <c r="H766" i="1"/>
  <c r="I766" i="1"/>
  <c r="J766" i="1"/>
  <c r="K766" i="1"/>
  <c r="O766" i="1"/>
  <c r="P766" i="1"/>
  <c r="Q766" i="1"/>
  <c r="B767" i="1"/>
  <c r="C767" i="1"/>
  <c r="D767" i="1"/>
  <c r="E767" i="1"/>
  <c r="F767" i="1"/>
  <c r="G767" i="1"/>
  <c r="H767" i="1"/>
  <c r="I767" i="1"/>
  <c r="J767" i="1"/>
  <c r="K767" i="1"/>
  <c r="O767" i="1"/>
  <c r="P767" i="1"/>
  <c r="Q767" i="1"/>
  <c r="B768" i="1"/>
  <c r="C768" i="1"/>
  <c r="D768" i="1"/>
  <c r="E768" i="1"/>
  <c r="F768" i="1"/>
  <c r="G768" i="1"/>
  <c r="H768" i="1"/>
  <c r="I768" i="1"/>
  <c r="J768" i="1"/>
  <c r="K768" i="1"/>
  <c r="O768" i="1"/>
  <c r="P768" i="1"/>
  <c r="Q768" i="1"/>
  <c r="B769" i="1"/>
  <c r="C769" i="1"/>
  <c r="D769" i="1"/>
  <c r="E769" i="1"/>
  <c r="F769" i="1"/>
  <c r="G769" i="1"/>
  <c r="H769" i="1"/>
  <c r="I769" i="1"/>
  <c r="J769" i="1"/>
  <c r="K769" i="1"/>
  <c r="O769" i="1"/>
  <c r="P769" i="1"/>
  <c r="Q769" i="1"/>
  <c r="B770" i="1"/>
  <c r="C770" i="1"/>
  <c r="D770" i="1"/>
  <c r="E770" i="1"/>
  <c r="F770" i="1"/>
  <c r="G770" i="1"/>
  <c r="H770" i="1"/>
  <c r="I770" i="1"/>
  <c r="J770" i="1"/>
  <c r="K770" i="1"/>
  <c r="O770" i="1"/>
  <c r="P770" i="1"/>
  <c r="Q770" i="1"/>
  <c r="B771" i="1"/>
  <c r="C771" i="1"/>
  <c r="D771" i="1"/>
  <c r="E771" i="1"/>
  <c r="F771" i="1"/>
  <c r="G771" i="1"/>
  <c r="H771" i="1"/>
  <c r="I771" i="1"/>
  <c r="J771" i="1"/>
  <c r="K771" i="1"/>
  <c r="O771" i="1"/>
  <c r="P771" i="1"/>
  <c r="Q771" i="1"/>
  <c r="B772" i="1"/>
  <c r="C772" i="1"/>
  <c r="D772" i="1"/>
  <c r="E772" i="1"/>
  <c r="F772" i="1"/>
  <c r="G772" i="1"/>
  <c r="H772" i="1"/>
  <c r="I772" i="1"/>
  <c r="J772" i="1"/>
  <c r="K772" i="1"/>
  <c r="O772" i="1"/>
  <c r="P772" i="1"/>
  <c r="Q772" i="1"/>
  <c r="B773" i="1"/>
  <c r="C773" i="1"/>
  <c r="D773" i="1"/>
  <c r="E773" i="1"/>
  <c r="F773" i="1"/>
  <c r="G773" i="1"/>
  <c r="H773" i="1"/>
  <c r="I773" i="1"/>
  <c r="J773" i="1"/>
  <c r="K773" i="1"/>
  <c r="O773" i="1"/>
  <c r="P773" i="1"/>
  <c r="Q773" i="1"/>
  <c r="B774" i="1"/>
  <c r="C774" i="1"/>
  <c r="D774" i="1"/>
  <c r="E774" i="1"/>
  <c r="F774" i="1"/>
  <c r="G774" i="1"/>
  <c r="H774" i="1"/>
  <c r="I774" i="1"/>
  <c r="J774" i="1"/>
  <c r="K774" i="1"/>
  <c r="O774" i="1"/>
  <c r="P774" i="1"/>
  <c r="Q774" i="1"/>
  <c r="B775" i="1"/>
  <c r="C775" i="1"/>
  <c r="D775" i="1"/>
  <c r="E775" i="1"/>
  <c r="F775" i="1"/>
  <c r="G775" i="1"/>
  <c r="H775" i="1"/>
  <c r="I775" i="1"/>
  <c r="J775" i="1"/>
  <c r="K775" i="1"/>
  <c r="O775" i="1"/>
  <c r="P775" i="1"/>
  <c r="Q775" i="1"/>
  <c r="B776" i="1"/>
  <c r="C776" i="1"/>
  <c r="D776" i="1"/>
  <c r="E776" i="1"/>
  <c r="F776" i="1"/>
  <c r="G776" i="1"/>
  <c r="H776" i="1"/>
  <c r="I776" i="1"/>
  <c r="J776" i="1"/>
  <c r="K776" i="1"/>
  <c r="O776" i="1"/>
  <c r="P776" i="1"/>
  <c r="Q776" i="1"/>
  <c r="B777" i="1"/>
  <c r="C777" i="1"/>
  <c r="D777" i="1"/>
  <c r="E777" i="1"/>
  <c r="F777" i="1"/>
  <c r="G777" i="1"/>
  <c r="H777" i="1"/>
  <c r="I777" i="1"/>
  <c r="J777" i="1"/>
  <c r="K777" i="1"/>
  <c r="O777" i="1"/>
  <c r="P777" i="1"/>
  <c r="Q777" i="1"/>
  <c r="B778" i="1"/>
  <c r="C778" i="1"/>
  <c r="D778" i="1"/>
  <c r="E778" i="1"/>
  <c r="F778" i="1"/>
  <c r="G778" i="1"/>
  <c r="H778" i="1"/>
  <c r="I778" i="1"/>
  <c r="J778" i="1"/>
  <c r="K778" i="1"/>
  <c r="O778" i="1"/>
  <c r="P778" i="1"/>
  <c r="Q778" i="1"/>
  <c r="B779" i="1"/>
  <c r="C779" i="1"/>
  <c r="D779" i="1"/>
  <c r="E779" i="1"/>
  <c r="F779" i="1"/>
  <c r="G779" i="1"/>
  <c r="H779" i="1"/>
  <c r="I779" i="1"/>
  <c r="J779" i="1"/>
  <c r="K779" i="1"/>
  <c r="O779" i="1"/>
  <c r="P779" i="1"/>
  <c r="Q779" i="1"/>
  <c r="B780" i="1"/>
  <c r="C780" i="1"/>
  <c r="D780" i="1"/>
  <c r="E780" i="1"/>
  <c r="F780" i="1"/>
  <c r="G780" i="1"/>
  <c r="H780" i="1"/>
  <c r="I780" i="1"/>
  <c r="J780" i="1"/>
  <c r="K780" i="1"/>
  <c r="O780" i="1"/>
  <c r="P780" i="1"/>
  <c r="Q780" i="1"/>
  <c r="B781" i="1"/>
  <c r="C781" i="1"/>
  <c r="D781" i="1"/>
  <c r="E781" i="1"/>
  <c r="F781" i="1"/>
  <c r="G781" i="1"/>
  <c r="H781" i="1"/>
  <c r="I781" i="1"/>
  <c r="J781" i="1"/>
  <c r="K781" i="1"/>
  <c r="O781" i="1"/>
  <c r="P781" i="1"/>
  <c r="Q781" i="1"/>
  <c r="B782" i="1"/>
  <c r="C782" i="1"/>
  <c r="D782" i="1"/>
  <c r="E782" i="1"/>
  <c r="F782" i="1"/>
  <c r="G782" i="1"/>
  <c r="H782" i="1"/>
  <c r="I782" i="1"/>
  <c r="J782" i="1"/>
  <c r="K782" i="1"/>
  <c r="O782" i="1"/>
  <c r="P782" i="1"/>
  <c r="Q782" i="1"/>
  <c r="B783" i="1"/>
  <c r="C783" i="1"/>
  <c r="D783" i="1"/>
  <c r="E783" i="1"/>
  <c r="F783" i="1"/>
  <c r="G783" i="1"/>
  <c r="H783" i="1"/>
  <c r="I783" i="1"/>
  <c r="J783" i="1"/>
  <c r="K783" i="1"/>
  <c r="O783" i="1"/>
  <c r="P783" i="1"/>
  <c r="Q783" i="1"/>
  <c r="B784" i="1"/>
  <c r="C784" i="1"/>
  <c r="D784" i="1"/>
  <c r="E784" i="1"/>
  <c r="F784" i="1"/>
  <c r="G784" i="1"/>
  <c r="H784" i="1"/>
  <c r="I784" i="1"/>
  <c r="J784" i="1"/>
  <c r="K784" i="1"/>
  <c r="O784" i="1"/>
  <c r="P784" i="1"/>
  <c r="Q784" i="1"/>
  <c r="B785" i="1"/>
  <c r="C785" i="1"/>
  <c r="D785" i="1"/>
  <c r="E785" i="1"/>
  <c r="F785" i="1"/>
  <c r="G785" i="1"/>
  <c r="H785" i="1"/>
  <c r="I785" i="1"/>
  <c r="J785" i="1"/>
  <c r="K785" i="1"/>
  <c r="O785" i="1"/>
  <c r="P785" i="1"/>
  <c r="Q785" i="1"/>
  <c r="B786" i="1"/>
  <c r="C786" i="1"/>
  <c r="D786" i="1"/>
  <c r="E786" i="1"/>
  <c r="F786" i="1"/>
  <c r="G786" i="1"/>
  <c r="H786" i="1"/>
  <c r="I786" i="1"/>
  <c r="J786" i="1"/>
  <c r="K786" i="1"/>
  <c r="O786" i="1"/>
  <c r="P786" i="1"/>
  <c r="Q786" i="1"/>
  <c r="B787" i="1"/>
  <c r="C787" i="1"/>
  <c r="D787" i="1"/>
  <c r="E787" i="1"/>
  <c r="F787" i="1"/>
  <c r="G787" i="1"/>
  <c r="H787" i="1"/>
  <c r="I787" i="1"/>
  <c r="J787" i="1"/>
  <c r="K787" i="1"/>
  <c r="O787" i="1"/>
  <c r="P787" i="1"/>
  <c r="Q787" i="1"/>
  <c r="B788" i="1"/>
  <c r="C788" i="1"/>
  <c r="D788" i="1"/>
  <c r="E788" i="1"/>
  <c r="F788" i="1"/>
  <c r="G788" i="1"/>
  <c r="H788" i="1"/>
  <c r="I788" i="1"/>
  <c r="J788" i="1"/>
  <c r="K788" i="1"/>
  <c r="O788" i="1"/>
  <c r="P788" i="1"/>
  <c r="Q788" i="1"/>
  <c r="B789" i="1"/>
  <c r="C789" i="1"/>
  <c r="D789" i="1"/>
  <c r="E789" i="1"/>
  <c r="F789" i="1"/>
  <c r="G789" i="1"/>
  <c r="H789" i="1"/>
  <c r="I789" i="1"/>
  <c r="J789" i="1"/>
  <c r="K789" i="1"/>
  <c r="O789" i="1"/>
  <c r="P789" i="1"/>
  <c r="Q789" i="1"/>
  <c r="B790" i="1"/>
  <c r="C790" i="1"/>
  <c r="D790" i="1"/>
  <c r="E790" i="1"/>
  <c r="F790" i="1"/>
  <c r="G790" i="1"/>
  <c r="H790" i="1"/>
  <c r="I790" i="1"/>
  <c r="J790" i="1"/>
  <c r="K790" i="1"/>
  <c r="O790" i="1"/>
  <c r="P790" i="1"/>
  <c r="Q790" i="1"/>
  <c r="B791" i="1"/>
  <c r="C791" i="1"/>
  <c r="D791" i="1"/>
  <c r="E791" i="1"/>
  <c r="F791" i="1"/>
  <c r="G791" i="1"/>
  <c r="H791" i="1"/>
  <c r="I791" i="1"/>
  <c r="J791" i="1"/>
  <c r="K791" i="1"/>
  <c r="O791" i="1"/>
  <c r="P791" i="1"/>
  <c r="Q791" i="1"/>
  <c r="B792" i="1"/>
  <c r="C792" i="1"/>
  <c r="D792" i="1"/>
  <c r="E792" i="1"/>
  <c r="F792" i="1"/>
  <c r="G792" i="1"/>
  <c r="H792" i="1"/>
  <c r="I792" i="1"/>
  <c r="J792" i="1"/>
  <c r="K792" i="1"/>
  <c r="O792" i="1"/>
  <c r="P792" i="1"/>
  <c r="Q792" i="1"/>
  <c r="B793" i="1"/>
  <c r="C793" i="1"/>
  <c r="D793" i="1"/>
  <c r="E793" i="1"/>
  <c r="F793" i="1"/>
  <c r="G793" i="1"/>
  <c r="H793" i="1"/>
  <c r="I793" i="1"/>
  <c r="J793" i="1"/>
  <c r="K793" i="1"/>
  <c r="O793" i="1"/>
  <c r="P793" i="1"/>
  <c r="Q793" i="1"/>
  <c r="B794" i="1"/>
  <c r="C794" i="1"/>
  <c r="D794" i="1"/>
  <c r="E794" i="1"/>
  <c r="F794" i="1"/>
  <c r="G794" i="1"/>
  <c r="H794" i="1"/>
  <c r="I794" i="1"/>
  <c r="J794" i="1"/>
  <c r="K794" i="1"/>
  <c r="O794" i="1"/>
  <c r="P794" i="1"/>
  <c r="Q794" i="1"/>
  <c r="B795" i="1"/>
  <c r="C795" i="1"/>
  <c r="D795" i="1"/>
  <c r="E795" i="1"/>
  <c r="F795" i="1"/>
  <c r="G795" i="1"/>
  <c r="H795" i="1"/>
  <c r="I795" i="1"/>
  <c r="J795" i="1"/>
  <c r="K795" i="1"/>
  <c r="O795" i="1"/>
  <c r="P795" i="1"/>
  <c r="Q795" i="1"/>
  <c r="B796" i="1"/>
  <c r="C796" i="1"/>
  <c r="D796" i="1"/>
  <c r="E796" i="1"/>
  <c r="F796" i="1"/>
  <c r="G796" i="1"/>
  <c r="H796" i="1"/>
  <c r="I796" i="1"/>
  <c r="J796" i="1"/>
  <c r="K796" i="1"/>
  <c r="O796" i="1"/>
  <c r="P796" i="1"/>
  <c r="Q796" i="1"/>
  <c r="B797" i="1"/>
  <c r="C797" i="1"/>
  <c r="D797" i="1"/>
  <c r="E797" i="1"/>
  <c r="F797" i="1"/>
  <c r="G797" i="1"/>
  <c r="H797" i="1"/>
  <c r="I797" i="1"/>
  <c r="J797" i="1"/>
  <c r="K797" i="1"/>
  <c r="O797" i="1"/>
  <c r="P797" i="1"/>
  <c r="Q797" i="1"/>
  <c r="B798" i="1"/>
  <c r="C798" i="1"/>
  <c r="D798" i="1"/>
  <c r="E798" i="1"/>
  <c r="F798" i="1"/>
  <c r="G798" i="1"/>
  <c r="H798" i="1"/>
  <c r="I798" i="1"/>
  <c r="J798" i="1"/>
  <c r="K798" i="1"/>
  <c r="O798" i="1"/>
  <c r="P798" i="1"/>
  <c r="Q798" i="1"/>
  <c r="B799" i="1"/>
  <c r="C799" i="1"/>
  <c r="D799" i="1"/>
  <c r="E799" i="1"/>
  <c r="F799" i="1"/>
  <c r="G799" i="1"/>
  <c r="H799" i="1"/>
  <c r="I799" i="1"/>
  <c r="J799" i="1"/>
  <c r="K799" i="1"/>
  <c r="O799" i="1"/>
  <c r="P799" i="1"/>
  <c r="Q799" i="1"/>
  <c r="B800" i="1"/>
  <c r="C800" i="1"/>
  <c r="D800" i="1"/>
  <c r="E800" i="1"/>
  <c r="F800" i="1"/>
  <c r="G800" i="1"/>
  <c r="H800" i="1"/>
  <c r="I800" i="1"/>
  <c r="J800" i="1"/>
  <c r="K800" i="1"/>
  <c r="O800" i="1"/>
  <c r="P800" i="1"/>
  <c r="Q800" i="1"/>
  <c r="B801" i="1"/>
  <c r="C801" i="1"/>
  <c r="D801" i="1"/>
  <c r="E801" i="1"/>
  <c r="F801" i="1"/>
  <c r="G801" i="1"/>
  <c r="H801" i="1"/>
  <c r="I801" i="1"/>
  <c r="J801" i="1"/>
  <c r="K801" i="1"/>
  <c r="O801" i="1"/>
  <c r="P801" i="1"/>
  <c r="Q801" i="1"/>
  <c r="B802" i="1"/>
  <c r="C802" i="1"/>
  <c r="D802" i="1"/>
  <c r="E802" i="1"/>
  <c r="F802" i="1"/>
  <c r="G802" i="1"/>
  <c r="H802" i="1"/>
  <c r="I802" i="1"/>
  <c r="J802" i="1"/>
  <c r="K802" i="1"/>
  <c r="O802" i="1"/>
  <c r="P802" i="1"/>
  <c r="Q802" i="1"/>
  <c r="B803" i="1"/>
  <c r="C803" i="1"/>
  <c r="D803" i="1"/>
  <c r="E803" i="1"/>
  <c r="F803" i="1"/>
  <c r="G803" i="1"/>
  <c r="H803" i="1"/>
  <c r="I803" i="1"/>
  <c r="J803" i="1"/>
  <c r="K803" i="1"/>
  <c r="O803" i="1"/>
  <c r="P803" i="1"/>
  <c r="Q803" i="1"/>
  <c r="B804" i="1"/>
  <c r="C804" i="1"/>
  <c r="D804" i="1"/>
  <c r="E804" i="1"/>
  <c r="F804" i="1"/>
  <c r="G804" i="1"/>
  <c r="H804" i="1"/>
  <c r="I804" i="1"/>
  <c r="J804" i="1"/>
  <c r="K804" i="1"/>
  <c r="O804" i="1"/>
  <c r="P804" i="1"/>
  <c r="Q804" i="1"/>
  <c r="B805" i="1"/>
  <c r="C805" i="1"/>
  <c r="D805" i="1"/>
  <c r="E805" i="1"/>
  <c r="F805" i="1"/>
  <c r="G805" i="1"/>
  <c r="H805" i="1"/>
  <c r="I805" i="1"/>
  <c r="J805" i="1"/>
  <c r="K805" i="1"/>
  <c r="O805" i="1"/>
  <c r="P805" i="1"/>
  <c r="Q805" i="1"/>
  <c r="B806" i="1"/>
  <c r="C806" i="1"/>
  <c r="D806" i="1"/>
  <c r="E806" i="1"/>
  <c r="F806" i="1"/>
  <c r="G806" i="1"/>
  <c r="H806" i="1"/>
  <c r="I806" i="1"/>
  <c r="J806" i="1"/>
  <c r="K806" i="1"/>
  <c r="O806" i="1"/>
  <c r="P806" i="1"/>
  <c r="Q806" i="1"/>
  <c r="B807" i="1"/>
  <c r="C807" i="1"/>
  <c r="D807" i="1"/>
  <c r="E807" i="1"/>
  <c r="F807" i="1"/>
  <c r="G807" i="1"/>
  <c r="H807" i="1"/>
  <c r="I807" i="1"/>
  <c r="J807" i="1"/>
  <c r="K807" i="1"/>
  <c r="O807" i="1"/>
  <c r="P807" i="1"/>
  <c r="Q807" i="1"/>
  <c r="B808" i="1"/>
  <c r="C808" i="1"/>
  <c r="D808" i="1"/>
  <c r="E808" i="1"/>
  <c r="F808" i="1"/>
  <c r="G808" i="1"/>
  <c r="H808" i="1"/>
  <c r="I808" i="1"/>
  <c r="J808" i="1"/>
  <c r="K808" i="1"/>
  <c r="O808" i="1"/>
  <c r="P808" i="1"/>
  <c r="Q808" i="1"/>
  <c r="B809" i="1"/>
  <c r="C809" i="1"/>
  <c r="D809" i="1"/>
  <c r="E809" i="1"/>
  <c r="F809" i="1"/>
  <c r="G809" i="1"/>
  <c r="H809" i="1"/>
  <c r="I809" i="1"/>
  <c r="J809" i="1"/>
  <c r="K809" i="1"/>
  <c r="O809" i="1"/>
  <c r="P809" i="1"/>
  <c r="Q809" i="1"/>
  <c r="B810" i="1"/>
  <c r="C810" i="1"/>
  <c r="D810" i="1"/>
  <c r="E810" i="1"/>
  <c r="F810" i="1"/>
  <c r="G810" i="1"/>
  <c r="H810" i="1"/>
  <c r="I810" i="1"/>
  <c r="J810" i="1"/>
  <c r="K810" i="1"/>
  <c r="O810" i="1"/>
  <c r="P810" i="1"/>
  <c r="Q810" i="1"/>
  <c r="B811" i="1"/>
  <c r="C811" i="1"/>
  <c r="D811" i="1"/>
  <c r="E811" i="1"/>
  <c r="F811" i="1"/>
  <c r="G811" i="1"/>
  <c r="H811" i="1"/>
  <c r="I811" i="1"/>
  <c r="J811" i="1"/>
  <c r="K811" i="1"/>
  <c r="O811" i="1"/>
  <c r="P811" i="1"/>
  <c r="Q811" i="1"/>
  <c r="B812" i="1"/>
  <c r="C812" i="1"/>
  <c r="D812" i="1"/>
  <c r="E812" i="1"/>
  <c r="F812" i="1"/>
  <c r="G812" i="1"/>
  <c r="H812" i="1"/>
  <c r="I812" i="1"/>
  <c r="J812" i="1"/>
  <c r="K812" i="1"/>
  <c r="O812" i="1"/>
  <c r="P812" i="1"/>
  <c r="Q812" i="1"/>
  <c r="B813" i="1"/>
  <c r="C813" i="1"/>
  <c r="D813" i="1"/>
  <c r="E813" i="1"/>
  <c r="F813" i="1"/>
  <c r="G813" i="1"/>
  <c r="H813" i="1"/>
  <c r="I813" i="1"/>
  <c r="J813" i="1"/>
  <c r="K813" i="1"/>
  <c r="O813" i="1"/>
  <c r="P813" i="1"/>
  <c r="Q813" i="1"/>
  <c r="B814" i="1"/>
  <c r="C814" i="1"/>
  <c r="D814" i="1"/>
  <c r="E814" i="1"/>
  <c r="F814" i="1"/>
  <c r="G814" i="1"/>
  <c r="H814" i="1"/>
  <c r="I814" i="1"/>
  <c r="J814" i="1"/>
  <c r="K814" i="1"/>
  <c r="O814" i="1"/>
  <c r="P814" i="1"/>
  <c r="Q814" i="1"/>
  <c r="B815" i="1"/>
  <c r="C815" i="1"/>
  <c r="D815" i="1"/>
  <c r="E815" i="1"/>
  <c r="F815" i="1"/>
  <c r="G815" i="1"/>
  <c r="H815" i="1"/>
  <c r="I815" i="1"/>
  <c r="J815" i="1"/>
  <c r="K815" i="1"/>
  <c r="O815" i="1"/>
  <c r="P815" i="1"/>
  <c r="Q815" i="1"/>
  <c r="B816" i="1"/>
  <c r="C816" i="1"/>
  <c r="D816" i="1"/>
  <c r="E816" i="1"/>
  <c r="F816" i="1"/>
  <c r="G816" i="1"/>
  <c r="H816" i="1"/>
  <c r="I816" i="1"/>
  <c r="J816" i="1"/>
  <c r="K816" i="1"/>
  <c r="O816" i="1"/>
  <c r="P816" i="1"/>
  <c r="Q816" i="1"/>
  <c r="B817" i="1"/>
  <c r="C817" i="1"/>
  <c r="D817" i="1"/>
  <c r="E817" i="1"/>
  <c r="F817" i="1"/>
  <c r="G817" i="1"/>
  <c r="H817" i="1"/>
  <c r="I817" i="1"/>
  <c r="J817" i="1"/>
  <c r="K817" i="1"/>
  <c r="O817" i="1"/>
  <c r="P817" i="1"/>
  <c r="Q817" i="1"/>
  <c r="B818" i="1"/>
  <c r="C818" i="1"/>
  <c r="D818" i="1"/>
  <c r="E818" i="1"/>
  <c r="F818" i="1"/>
  <c r="G818" i="1"/>
  <c r="H818" i="1"/>
  <c r="I818" i="1"/>
  <c r="J818" i="1"/>
  <c r="K818" i="1"/>
  <c r="O818" i="1"/>
  <c r="P818" i="1"/>
  <c r="Q818" i="1"/>
  <c r="B819" i="1"/>
  <c r="C819" i="1"/>
  <c r="D819" i="1"/>
  <c r="E819" i="1"/>
  <c r="F819" i="1"/>
  <c r="G819" i="1"/>
  <c r="H819" i="1"/>
  <c r="I819" i="1"/>
  <c r="J819" i="1"/>
  <c r="K819" i="1"/>
  <c r="O819" i="1"/>
  <c r="P819" i="1"/>
  <c r="Q819" i="1"/>
  <c r="B820" i="1"/>
  <c r="C820" i="1"/>
  <c r="D820" i="1"/>
  <c r="E820" i="1"/>
  <c r="F820" i="1"/>
  <c r="G820" i="1"/>
  <c r="H820" i="1"/>
  <c r="I820" i="1"/>
  <c r="J820" i="1"/>
  <c r="K820" i="1"/>
  <c r="O820" i="1"/>
  <c r="P820" i="1"/>
  <c r="Q820" i="1"/>
  <c r="B821" i="1"/>
  <c r="C821" i="1"/>
  <c r="D821" i="1"/>
  <c r="E821" i="1"/>
  <c r="F821" i="1"/>
  <c r="G821" i="1"/>
  <c r="H821" i="1"/>
  <c r="I821" i="1"/>
  <c r="J821" i="1"/>
  <c r="K821" i="1"/>
  <c r="O821" i="1"/>
  <c r="P821" i="1"/>
  <c r="Q821" i="1"/>
  <c r="B822" i="1"/>
  <c r="C822" i="1"/>
  <c r="D822" i="1"/>
  <c r="E822" i="1"/>
  <c r="F822" i="1"/>
  <c r="G822" i="1"/>
  <c r="H822" i="1"/>
  <c r="I822" i="1"/>
  <c r="J822" i="1"/>
  <c r="K822" i="1"/>
  <c r="O822" i="1"/>
  <c r="P822" i="1"/>
  <c r="Q822" i="1"/>
  <c r="B823" i="1"/>
  <c r="C823" i="1"/>
  <c r="D823" i="1"/>
  <c r="E823" i="1"/>
  <c r="F823" i="1"/>
  <c r="G823" i="1"/>
  <c r="H823" i="1"/>
  <c r="I823" i="1"/>
  <c r="J823" i="1"/>
  <c r="K823" i="1"/>
  <c r="O823" i="1"/>
  <c r="P823" i="1"/>
  <c r="Q823" i="1"/>
  <c r="B824" i="1"/>
  <c r="C824" i="1"/>
  <c r="D824" i="1"/>
  <c r="E824" i="1"/>
  <c r="F824" i="1"/>
  <c r="G824" i="1"/>
  <c r="H824" i="1"/>
  <c r="I824" i="1"/>
  <c r="J824" i="1"/>
  <c r="K824" i="1"/>
  <c r="O824" i="1"/>
  <c r="P824" i="1"/>
  <c r="Q824" i="1"/>
  <c r="B825" i="1"/>
  <c r="C825" i="1"/>
  <c r="D825" i="1"/>
  <c r="E825" i="1"/>
  <c r="F825" i="1"/>
  <c r="G825" i="1"/>
  <c r="H825" i="1"/>
  <c r="I825" i="1"/>
  <c r="J825" i="1"/>
  <c r="K825" i="1"/>
  <c r="O825" i="1"/>
  <c r="P825" i="1"/>
  <c r="Q825" i="1"/>
  <c r="B826" i="1"/>
  <c r="C826" i="1"/>
  <c r="D826" i="1"/>
  <c r="E826" i="1"/>
  <c r="F826" i="1"/>
  <c r="G826" i="1"/>
  <c r="H826" i="1"/>
  <c r="I826" i="1"/>
  <c r="J826" i="1"/>
  <c r="K826" i="1"/>
  <c r="O826" i="1"/>
  <c r="P826" i="1"/>
  <c r="Q826" i="1"/>
  <c r="B827" i="1"/>
  <c r="C827" i="1"/>
  <c r="D827" i="1"/>
  <c r="E827" i="1"/>
  <c r="F827" i="1"/>
  <c r="G827" i="1"/>
  <c r="H827" i="1"/>
  <c r="I827" i="1"/>
  <c r="J827" i="1"/>
  <c r="K827" i="1"/>
  <c r="O827" i="1"/>
  <c r="P827" i="1"/>
  <c r="Q827" i="1"/>
  <c r="B828" i="1"/>
  <c r="C828" i="1"/>
  <c r="D828" i="1"/>
  <c r="E828" i="1"/>
  <c r="F828" i="1"/>
  <c r="G828" i="1"/>
  <c r="H828" i="1"/>
  <c r="I828" i="1"/>
  <c r="J828" i="1"/>
  <c r="K828" i="1"/>
  <c r="O828" i="1"/>
  <c r="P828" i="1"/>
  <c r="Q828" i="1"/>
  <c r="B829" i="1"/>
  <c r="C829" i="1"/>
  <c r="D829" i="1"/>
  <c r="E829" i="1"/>
  <c r="F829" i="1"/>
  <c r="G829" i="1"/>
  <c r="H829" i="1"/>
  <c r="I829" i="1"/>
  <c r="J829" i="1"/>
  <c r="K829" i="1"/>
  <c r="O829" i="1"/>
  <c r="P829" i="1"/>
  <c r="Q829" i="1"/>
  <c r="B830" i="1"/>
  <c r="C830" i="1"/>
  <c r="D830" i="1"/>
  <c r="E830" i="1"/>
  <c r="F830" i="1"/>
  <c r="G830" i="1"/>
  <c r="H830" i="1"/>
  <c r="I830" i="1"/>
  <c r="J830" i="1"/>
  <c r="K830" i="1"/>
  <c r="O830" i="1"/>
  <c r="P830" i="1"/>
  <c r="Q830" i="1"/>
  <c r="B831" i="1"/>
  <c r="C831" i="1"/>
  <c r="D831" i="1"/>
  <c r="E831" i="1"/>
  <c r="F831" i="1"/>
  <c r="G831" i="1"/>
  <c r="H831" i="1"/>
  <c r="I831" i="1"/>
  <c r="J831" i="1"/>
  <c r="K831" i="1"/>
  <c r="O831" i="1"/>
  <c r="P831" i="1"/>
  <c r="Q831" i="1"/>
  <c r="B832" i="1"/>
  <c r="C832" i="1"/>
  <c r="D832" i="1"/>
  <c r="E832" i="1"/>
  <c r="F832" i="1"/>
  <c r="G832" i="1"/>
  <c r="H832" i="1"/>
  <c r="I832" i="1"/>
  <c r="J832" i="1"/>
  <c r="K832" i="1"/>
  <c r="O832" i="1"/>
  <c r="P832" i="1"/>
  <c r="Q832" i="1"/>
  <c r="B833" i="1"/>
  <c r="C833" i="1"/>
  <c r="D833" i="1"/>
  <c r="E833" i="1"/>
  <c r="F833" i="1"/>
  <c r="G833" i="1"/>
  <c r="H833" i="1"/>
  <c r="I833" i="1"/>
  <c r="J833" i="1"/>
  <c r="K833" i="1"/>
  <c r="O833" i="1"/>
  <c r="P833" i="1"/>
  <c r="Q833" i="1"/>
  <c r="B834" i="1"/>
  <c r="C834" i="1"/>
  <c r="D834" i="1"/>
  <c r="E834" i="1"/>
  <c r="F834" i="1"/>
  <c r="G834" i="1"/>
  <c r="H834" i="1"/>
  <c r="I834" i="1"/>
  <c r="J834" i="1"/>
  <c r="K834" i="1"/>
  <c r="O834" i="1"/>
  <c r="P834" i="1"/>
  <c r="Q834" i="1"/>
  <c r="B835" i="1"/>
  <c r="C835" i="1"/>
  <c r="D835" i="1"/>
  <c r="E835" i="1"/>
  <c r="F835" i="1"/>
  <c r="G835" i="1"/>
  <c r="H835" i="1"/>
  <c r="I835" i="1"/>
  <c r="J835" i="1"/>
  <c r="K835" i="1"/>
  <c r="O835" i="1"/>
  <c r="P835" i="1"/>
  <c r="Q835" i="1"/>
  <c r="B836" i="1"/>
  <c r="C836" i="1"/>
  <c r="D836" i="1"/>
  <c r="E836" i="1"/>
  <c r="F836" i="1"/>
  <c r="G836" i="1"/>
  <c r="H836" i="1"/>
  <c r="I836" i="1"/>
  <c r="J836" i="1"/>
  <c r="K836" i="1"/>
  <c r="O836" i="1"/>
  <c r="P836" i="1"/>
  <c r="Q836" i="1"/>
  <c r="B837" i="1"/>
  <c r="C837" i="1"/>
  <c r="D837" i="1"/>
  <c r="E837" i="1"/>
  <c r="F837" i="1"/>
  <c r="G837" i="1"/>
  <c r="H837" i="1"/>
  <c r="I837" i="1"/>
  <c r="J837" i="1"/>
  <c r="K837" i="1"/>
  <c r="O837" i="1"/>
  <c r="P837" i="1"/>
  <c r="Q837" i="1"/>
  <c r="B838" i="1"/>
  <c r="C838" i="1"/>
  <c r="D838" i="1"/>
  <c r="E838" i="1"/>
  <c r="F838" i="1"/>
  <c r="G838" i="1"/>
  <c r="H838" i="1"/>
  <c r="I838" i="1"/>
  <c r="J838" i="1"/>
  <c r="K838" i="1"/>
  <c r="O838" i="1"/>
  <c r="P838" i="1"/>
  <c r="Q838" i="1"/>
  <c r="B839" i="1"/>
  <c r="C839" i="1"/>
  <c r="D839" i="1"/>
  <c r="E839" i="1"/>
  <c r="F839" i="1"/>
  <c r="G839" i="1"/>
  <c r="H839" i="1"/>
  <c r="I839" i="1"/>
  <c r="J839" i="1"/>
  <c r="K839" i="1"/>
  <c r="O839" i="1"/>
  <c r="P839" i="1"/>
  <c r="Q839" i="1"/>
  <c r="B840" i="1"/>
  <c r="C840" i="1"/>
  <c r="D840" i="1"/>
  <c r="E840" i="1"/>
  <c r="F840" i="1"/>
  <c r="G840" i="1"/>
  <c r="H840" i="1"/>
  <c r="I840" i="1"/>
  <c r="J840" i="1"/>
  <c r="K840" i="1"/>
  <c r="O840" i="1"/>
  <c r="P840" i="1"/>
  <c r="Q840" i="1"/>
  <c r="B841" i="1"/>
  <c r="C841" i="1"/>
  <c r="D841" i="1"/>
  <c r="E841" i="1"/>
  <c r="F841" i="1"/>
  <c r="G841" i="1"/>
  <c r="H841" i="1"/>
  <c r="I841" i="1"/>
  <c r="J841" i="1"/>
  <c r="K841" i="1"/>
  <c r="O841" i="1"/>
  <c r="P841" i="1"/>
  <c r="Q841" i="1"/>
  <c r="B842" i="1"/>
  <c r="C842" i="1"/>
  <c r="D842" i="1"/>
  <c r="E842" i="1"/>
  <c r="F842" i="1"/>
  <c r="G842" i="1"/>
  <c r="H842" i="1"/>
  <c r="I842" i="1"/>
  <c r="J842" i="1"/>
  <c r="K842" i="1"/>
  <c r="O842" i="1"/>
  <c r="P842" i="1"/>
  <c r="Q842" i="1"/>
  <c r="B843" i="1"/>
  <c r="C843" i="1"/>
  <c r="D843" i="1"/>
  <c r="E843" i="1"/>
  <c r="F843" i="1"/>
  <c r="G843" i="1"/>
  <c r="H843" i="1"/>
  <c r="I843" i="1"/>
  <c r="J843" i="1"/>
  <c r="K843" i="1"/>
  <c r="O843" i="1"/>
  <c r="P843" i="1"/>
  <c r="Q843" i="1"/>
  <c r="B844" i="1"/>
  <c r="C844" i="1"/>
  <c r="D844" i="1"/>
  <c r="E844" i="1"/>
  <c r="F844" i="1"/>
  <c r="G844" i="1"/>
  <c r="H844" i="1"/>
  <c r="I844" i="1"/>
  <c r="J844" i="1"/>
  <c r="K844" i="1"/>
  <c r="O844" i="1"/>
  <c r="P844" i="1"/>
  <c r="Q844" i="1"/>
  <c r="B845" i="1"/>
  <c r="C845" i="1"/>
  <c r="D845" i="1"/>
  <c r="E845" i="1"/>
  <c r="F845" i="1"/>
  <c r="G845" i="1"/>
  <c r="H845" i="1"/>
  <c r="I845" i="1"/>
  <c r="J845" i="1"/>
  <c r="K845" i="1"/>
  <c r="O845" i="1"/>
  <c r="P845" i="1"/>
  <c r="Q845" i="1"/>
  <c r="B846" i="1"/>
  <c r="C846" i="1"/>
  <c r="D846" i="1"/>
  <c r="E846" i="1"/>
  <c r="F846" i="1"/>
  <c r="G846" i="1"/>
  <c r="H846" i="1"/>
  <c r="I846" i="1"/>
  <c r="J846" i="1"/>
  <c r="K846" i="1"/>
  <c r="O846" i="1"/>
  <c r="P846" i="1"/>
  <c r="Q846" i="1"/>
  <c r="B847" i="1"/>
  <c r="C847" i="1"/>
  <c r="D847" i="1"/>
  <c r="E847" i="1"/>
  <c r="F847" i="1"/>
  <c r="G847" i="1"/>
  <c r="H847" i="1"/>
  <c r="I847" i="1"/>
  <c r="J847" i="1"/>
  <c r="K847" i="1"/>
  <c r="O847" i="1"/>
  <c r="P847" i="1"/>
  <c r="Q847" i="1"/>
  <c r="B848" i="1"/>
  <c r="C848" i="1"/>
  <c r="D848" i="1"/>
  <c r="E848" i="1"/>
  <c r="F848" i="1"/>
  <c r="G848" i="1"/>
  <c r="H848" i="1"/>
  <c r="I848" i="1"/>
  <c r="J848" i="1"/>
  <c r="K848" i="1"/>
  <c r="O848" i="1"/>
  <c r="P848" i="1"/>
  <c r="Q848" i="1"/>
  <c r="B849" i="1"/>
  <c r="C849" i="1"/>
  <c r="D849" i="1"/>
  <c r="E849" i="1"/>
  <c r="F849" i="1"/>
  <c r="G849" i="1"/>
  <c r="H849" i="1"/>
  <c r="I849" i="1"/>
  <c r="J849" i="1"/>
  <c r="K849" i="1"/>
  <c r="O849" i="1"/>
  <c r="P849" i="1"/>
  <c r="Q849" i="1"/>
  <c r="B850" i="1"/>
  <c r="C850" i="1"/>
  <c r="D850" i="1"/>
  <c r="E850" i="1"/>
  <c r="F850" i="1"/>
  <c r="G850" i="1"/>
  <c r="H850" i="1"/>
  <c r="I850" i="1"/>
  <c r="J850" i="1"/>
  <c r="K850" i="1"/>
  <c r="O850" i="1"/>
  <c r="P850" i="1"/>
  <c r="Q850" i="1"/>
  <c r="B851" i="1"/>
  <c r="C851" i="1"/>
  <c r="D851" i="1"/>
  <c r="E851" i="1"/>
  <c r="F851" i="1"/>
  <c r="G851" i="1"/>
  <c r="H851" i="1"/>
  <c r="I851" i="1"/>
  <c r="J851" i="1"/>
  <c r="K851" i="1"/>
  <c r="O851" i="1"/>
  <c r="P851" i="1"/>
  <c r="Q851" i="1"/>
  <c r="B852" i="1"/>
  <c r="C852" i="1"/>
  <c r="D852" i="1"/>
  <c r="E852" i="1"/>
  <c r="F852" i="1"/>
  <c r="G852" i="1"/>
  <c r="H852" i="1"/>
  <c r="I852" i="1"/>
  <c r="J852" i="1"/>
  <c r="K852" i="1"/>
  <c r="O852" i="1"/>
  <c r="P852" i="1"/>
  <c r="Q852" i="1"/>
  <c r="B853" i="1"/>
  <c r="C853" i="1"/>
  <c r="D853" i="1"/>
  <c r="E853" i="1"/>
  <c r="F853" i="1"/>
  <c r="G853" i="1"/>
  <c r="H853" i="1"/>
  <c r="I853" i="1"/>
  <c r="J853" i="1"/>
  <c r="K853" i="1"/>
  <c r="O853" i="1"/>
  <c r="P853" i="1"/>
  <c r="Q853" i="1"/>
  <c r="B854" i="1"/>
  <c r="C854" i="1"/>
  <c r="D854" i="1"/>
  <c r="E854" i="1"/>
  <c r="F854" i="1"/>
  <c r="G854" i="1"/>
  <c r="H854" i="1"/>
  <c r="I854" i="1"/>
  <c r="J854" i="1"/>
  <c r="K854" i="1"/>
  <c r="O854" i="1"/>
  <c r="P854" i="1"/>
  <c r="Q854" i="1"/>
  <c r="B855" i="1"/>
  <c r="C855" i="1"/>
  <c r="D855" i="1"/>
  <c r="E855" i="1"/>
  <c r="F855" i="1"/>
  <c r="G855" i="1"/>
  <c r="H855" i="1"/>
  <c r="I855" i="1"/>
  <c r="J855" i="1"/>
  <c r="K855" i="1"/>
  <c r="O855" i="1"/>
  <c r="P855" i="1"/>
  <c r="Q855" i="1"/>
  <c r="B856" i="1"/>
  <c r="C856" i="1"/>
  <c r="D856" i="1"/>
  <c r="E856" i="1"/>
  <c r="F856" i="1"/>
  <c r="G856" i="1"/>
  <c r="H856" i="1"/>
  <c r="I856" i="1"/>
  <c r="J856" i="1"/>
  <c r="K856" i="1"/>
  <c r="O856" i="1"/>
  <c r="P856" i="1"/>
  <c r="Q856" i="1"/>
  <c r="B857" i="1"/>
  <c r="C857" i="1"/>
  <c r="D857" i="1"/>
  <c r="E857" i="1"/>
  <c r="F857" i="1"/>
  <c r="G857" i="1"/>
  <c r="H857" i="1"/>
  <c r="I857" i="1"/>
  <c r="J857" i="1"/>
  <c r="K857" i="1"/>
  <c r="O857" i="1"/>
  <c r="P857" i="1"/>
  <c r="Q857" i="1"/>
  <c r="B858" i="1"/>
  <c r="C858" i="1"/>
  <c r="D858" i="1"/>
  <c r="E858" i="1"/>
  <c r="F858" i="1"/>
  <c r="G858" i="1"/>
  <c r="H858" i="1"/>
  <c r="I858" i="1"/>
  <c r="J858" i="1"/>
  <c r="K858" i="1"/>
  <c r="O858" i="1"/>
  <c r="P858" i="1"/>
  <c r="Q858" i="1"/>
  <c r="B859" i="1"/>
  <c r="C859" i="1"/>
  <c r="D859" i="1"/>
  <c r="E859" i="1"/>
  <c r="F859" i="1"/>
  <c r="G859" i="1"/>
  <c r="H859" i="1"/>
  <c r="I859" i="1"/>
  <c r="J859" i="1"/>
  <c r="K859" i="1"/>
  <c r="O859" i="1"/>
  <c r="P859" i="1"/>
  <c r="Q859" i="1"/>
  <c r="B860" i="1"/>
  <c r="C860" i="1"/>
  <c r="D860" i="1"/>
  <c r="E860" i="1"/>
  <c r="F860" i="1"/>
  <c r="G860" i="1"/>
  <c r="H860" i="1"/>
  <c r="I860" i="1"/>
  <c r="J860" i="1"/>
  <c r="K860" i="1"/>
  <c r="O860" i="1"/>
  <c r="P860" i="1"/>
  <c r="Q860" i="1"/>
  <c r="B861" i="1"/>
  <c r="C861" i="1"/>
  <c r="D861" i="1"/>
  <c r="E861" i="1"/>
  <c r="F861" i="1"/>
  <c r="G861" i="1"/>
  <c r="H861" i="1"/>
  <c r="I861" i="1"/>
  <c r="J861" i="1"/>
  <c r="K861" i="1"/>
  <c r="O861" i="1"/>
  <c r="P861" i="1"/>
  <c r="Q861" i="1"/>
  <c r="B862" i="1"/>
  <c r="C862" i="1"/>
  <c r="D862" i="1"/>
  <c r="E862" i="1"/>
  <c r="F862" i="1"/>
  <c r="G862" i="1"/>
  <c r="H862" i="1"/>
  <c r="I862" i="1"/>
  <c r="J862" i="1"/>
  <c r="K862" i="1"/>
  <c r="O862" i="1"/>
  <c r="P862" i="1"/>
  <c r="Q862" i="1"/>
  <c r="B863" i="1"/>
  <c r="C863" i="1"/>
  <c r="D863" i="1"/>
  <c r="E863" i="1"/>
  <c r="F863" i="1"/>
  <c r="G863" i="1"/>
  <c r="H863" i="1"/>
  <c r="I863" i="1"/>
  <c r="J863" i="1"/>
  <c r="K863" i="1"/>
  <c r="O863" i="1"/>
  <c r="P863" i="1"/>
  <c r="Q863" i="1"/>
  <c r="B864" i="1"/>
  <c r="C864" i="1"/>
  <c r="D864" i="1"/>
  <c r="E864" i="1"/>
  <c r="F864" i="1"/>
  <c r="G864" i="1"/>
  <c r="H864" i="1"/>
  <c r="I864" i="1"/>
  <c r="J864" i="1"/>
  <c r="K864" i="1"/>
  <c r="O864" i="1"/>
  <c r="P864" i="1"/>
  <c r="Q864" i="1"/>
  <c r="B865" i="1"/>
  <c r="C865" i="1"/>
  <c r="D865" i="1"/>
  <c r="E865" i="1"/>
  <c r="F865" i="1"/>
  <c r="G865" i="1"/>
  <c r="H865" i="1"/>
  <c r="I865" i="1"/>
  <c r="J865" i="1"/>
  <c r="K865" i="1"/>
  <c r="O865" i="1"/>
  <c r="P865" i="1"/>
  <c r="Q865" i="1"/>
  <c r="B866" i="1"/>
  <c r="C866" i="1"/>
  <c r="D866" i="1"/>
  <c r="E866" i="1"/>
  <c r="F866" i="1"/>
  <c r="G866" i="1"/>
  <c r="H866" i="1"/>
  <c r="I866" i="1"/>
  <c r="J866" i="1"/>
  <c r="K866" i="1"/>
  <c r="O866" i="1"/>
  <c r="P866" i="1"/>
  <c r="Q866" i="1"/>
  <c r="B867" i="1"/>
  <c r="C867" i="1"/>
  <c r="D867" i="1"/>
  <c r="E867" i="1"/>
  <c r="F867" i="1"/>
  <c r="G867" i="1"/>
  <c r="H867" i="1"/>
  <c r="I867" i="1"/>
  <c r="J867" i="1"/>
  <c r="K867" i="1"/>
  <c r="O867" i="1"/>
  <c r="P867" i="1"/>
  <c r="Q867" i="1"/>
  <c r="B868" i="1"/>
  <c r="C868" i="1"/>
  <c r="D868" i="1"/>
  <c r="E868" i="1"/>
  <c r="F868" i="1"/>
  <c r="G868" i="1"/>
  <c r="H868" i="1"/>
  <c r="I868" i="1"/>
  <c r="J868" i="1"/>
  <c r="K868" i="1"/>
  <c r="O868" i="1"/>
  <c r="P868" i="1"/>
  <c r="Q868" i="1"/>
  <c r="B869" i="1"/>
  <c r="C869" i="1"/>
  <c r="D869" i="1"/>
  <c r="E869" i="1"/>
  <c r="F869" i="1"/>
  <c r="G869" i="1"/>
  <c r="H869" i="1"/>
  <c r="I869" i="1"/>
  <c r="J869" i="1"/>
  <c r="K869" i="1"/>
  <c r="O869" i="1"/>
  <c r="P869" i="1"/>
  <c r="Q869" i="1"/>
  <c r="B870" i="1"/>
  <c r="C870" i="1"/>
  <c r="D870" i="1"/>
  <c r="E870" i="1"/>
  <c r="F870" i="1"/>
  <c r="G870" i="1"/>
  <c r="H870" i="1"/>
  <c r="I870" i="1"/>
  <c r="J870" i="1"/>
  <c r="K870" i="1"/>
  <c r="O870" i="1"/>
  <c r="P870" i="1"/>
  <c r="Q870" i="1"/>
  <c r="B871" i="1"/>
  <c r="C871" i="1"/>
  <c r="D871" i="1"/>
  <c r="E871" i="1"/>
  <c r="F871" i="1"/>
  <c r="G871" i="1"/>
  <c r="H871" i="1"/>
  <c r="I871" i="1"/>
  <c r="J871" i="1"/>
  <c r="K871" i="1"/>
  <c r="O871" i="1"/>
  <c r="P871" i="1"/>
  <c r="Q871" i="1"/>
  <c r="B872" i="1"/>
  <c r="C872" i="1"/>
  <c r="D872" i="1"/>
  <c r="E872" i="1"/>
  <c r="F872" i="1"/>
  <c r="G872" i="1"/>
  <c r="H872" i="1"/>
  <c r="I872" i="1"/>
  <c r="J872" i="1"/>
  <c r="K872" i="1"/>
  <c r="O872" i="1"/>
  <c r="P872" i="1"/>
  <c r="Q872" i="1"/>
  <c r="B873" i="1"/>
  <c r="C873" i="1"/>
  <c r="D873" i="1"/>
  <c r="E873" i="1"/>
  <c r="F873" i="1"/>
  <c r="G873" i="1"/>
  <c r="H873" i="1"/>
  <c r="I873" i="1"/>
  <c r="J873" i="1"/>
  <c r="K873" i="1"/>
  <c r="O873" i="1"/>
  <c r="P873" i="1"/>
  <c r="Q873" i="1"/>
  <c r="B874" i="1"/>
  <c r="C874" i="1"/>
  <c r="D874" i="1"/>
  <c r="E874" i="1"/>
  <c r="F874" i="1"/>
  <c r="G874" i="1"/>
  <c r="H874" i="1"/>
  <c r="I874" i="1"/>
  <c r="J874" i="1"/>
  <c r="K874" i="1"/>
  <c r="O874" i="1"/>
  <c r="P874" i="1"/>
  <c r="Q874" i="1"/>
  <c r="B875" i="1"/>
  <c r="C875" i="1"/>
  <c r="D875" i="1"/>
  <c r="E875" i="1"/>
  <c r="F875" i="1"/>
  <c r="G875" i="1"/>
  <c r="H875" i="1"/>
  <c r="I875" i="1"/>
  <c r="J875" i="1"/>
  <c r="K875" i="1"/>
  <c r="O875" i="1"/>
  <c r="P875" i="1"/>
  <c r="Q875" i="1"/>
  <c r="B876" i="1"/>
  <c r="C876" i="1"/>
  <c r="D876" i="1"/>
  <c r="E876" i="1"/>
  <c r="F876" i="1"/>
  <c r="G876" i="1"/>
  <c r="H876" i="1"/>
  <c r="I876" i="1"/>
  <c r="J876" i="1"/>
  <c r="K876" i="1"/>
  <c r="O876" i="1"/>
  <c r="P876" i="1"/>
  <c r="Q876" i="1"/>
  <c r="B877" i="1"/>
  <c r="C877" i="1"/>
  <c r="D877" i="1"/>
  <c r="E877" i="1"/>
  <c r="F877" i="1"/>
  <c r="G877" i="1"/>
  <c r="H877" i="1"/>
  <c r="I877" i="1"/>
  <c r="J877" i="1"/>
  <c r="K877" i="1"/>
  <c r="O877" i="1"/>
  <c r="P877" i="1"/>
  <c r="Q877" i="1"/>
  <c r="B878" i="1"/>
  <c r="C878" i="1"/>
  <c r="D878" i="1"/>
  <c r="E878" i="1"/>
  <c r="F878" i="1"/>
  <c r="G878" i="1"/>
  <c r="H878" i="1"/>
  <c r="I878" i="1"/>
  <c r="J878" i="1"/>
  <c r="K878" i="1"/>
  <c r="O878" i="1"/>
  <c r="P878" i="1"/>
  <c r="Q878" i="1"/>
  <c r="B879" i="1"/>
  <c r="C879" i="1"/>
  <c r="D879" i="1"/>
  <c r="E879" i="1"/>
  <c r="F879" i="1"/>
  <c r="G879" i="1"/>
  <c r="H879" i="1"/>
  <c r="I879" i="1"/>
  <c r="J879" i="1"/>
  <c r="K879" i="1"/>
  <c r="O879" i="1"/>
  <c r="P879" i="1"/>
  <c r="Q879" i="1"/>
  <c r="B880" i="1"/>
  <c r="C880" i="1"/>
  <c r="D880" i="1"/>
  <c r="E880" i="1"/>
  <c r="F880" i="1"/>
  <c r="G880" i="1"/>
  <c r="H880" i="1"/>
  <c r="I880" i="1"/>
  <c r="J880" i="1"/>
  <c r="K880" i="1"/>
  <c r="O880" i="1"/>
  <c r="P880" i="1"/>
  <c r="Q880" i="1"/>
  <c r="B881" i="1"/>
  <c r="C881" i="1"/>
  <c r="D881" i="1"/>
  <c r="E881" i="1"/>
  <c r="F881" i="1"/>
  <c r="G881" i="1"/>
  <c r="H881" i="1"/>
  <c r="I881" i="1"/>
  <c r="J881" i="1"/>
  <c r="K881" i="1"/>
  <c r="O881" i="1"/>
  <c r="P881" i="1"/>
  <c r="Q881" i="1"/>
  <c r="B882" i="1"/>
  <c r="C882" i="1"/>
  <c r="D882" i="1"/>
  <c r="E882" i="1"/>
  <c r="F882" i="1"/>
  <c r="G882" i="1"/>
  <c r="H882" i="1"/>
  <c r="I882" i="1"/>
  <c r="J882" i="1"/>
  <c r="K882" i="1"/>
  <c r="O882" i="1"/>
  <c r="P882" i="1"/>
  <c r="Q882" i="1"/>
  <c r="B883" i="1"/>
  <c r="C883" i="1"/>
  <c r="D883" i="1"/>
  <c r="E883" i="1"/>
  <c r="F883" i="1"/>
  <c r="G883" i="1"/>
  <c r="H883" i="1"/>
  <c r="I883" i="1"/>
  <c r="J883" i="1"/>
  <c r="K883" i="1"/>
  <c r="O883" i="1"/>
  <c r="P883" i="1"/>
  <c r="Q883" i="1"/>
  <c r="B884" i="1"/>
  <c r="C884" i="1"/>
  <c r="D884" i="1"/>
  <c r="E884" i="1"/>
  <c r="F884" i="1"/>
  <c r="G884" i="1"/>
  <c r="H884" i="1"/>
  <c r="I884" i="1"/>
  <c r="J884" i="1"/>
  <c r="K884" i="1"/>
  <c r="O884" i="1"/>
  <c r="P884" i="1"/>
  <c r="Q884" i="1"/>
  <c r="B885" i="1"/>
  <c r="C885" i="1"/>
  <c r="D885" i="1"/>
  <c r="E885" i="1"/>
  <c r="F885" i="1"/>
  <c r="G885" i="1"/>
  <c r="H885" i="1"/>
  <c r="I885" i="1"/>
  <c r="J885" i="1"/>
  <c r="K885" i="1"/>
  <c r="O885" i="1"/>
  <c r="P885" i="1"/>
  <c r="Q885" i="1"/>
  <c r="B886" i="1"/>
  <c r="C886" i="1"/>
  <c r="D886" i="1"/>
  <c r="E886" i="1"/>
  <c r="F886" i="1"/>
  <c r="G886" i="1"/>
  <c r="H886" i="1"/>
  <c r="I886" i="1"/>
  <c r="J886" i="1"/>
  <c r="K886" i="1"/>
  <c r="O886" i="1"/>
  <c r="P886" i="1"/>
  <c r="Q886" i="1"/>
  <c r="B887" i="1"/>
  <c r="C887" i="1"/>
  <c r="D887" i="1"/>
  <c r="E887" i="1"/>
  <c r="F887" i="1"/>
  <c r="G887" i="1"/>
  <c r="H887" i="1"/>
  <c r="I887" i="1"/>
  <c r="J887" i="1"/>
  <c r="K887" i="1"/>
  <c r="O887" i="1"/>
  <c r="P887" i="1"/>
  <c r="Q887" i="1"/>
  <c r="B888" i="1"/>
  <c r="C888" i="1"/>
  <c r="D888" i="1"/>
  <c r="E888" i="1"/>
  <c r="F888" i="1"/>
  <c r="G888" i="1"/>
  <c r="H888" i="1"/>
  <c r="I888" i="1"/>
  <c r="J888" i="1"/>
  <c r="K888" i="1"/>
  <c r="O888" i="1"/>
  <c r="P888" i="1"/>
  <c r="Q888" i="1"/>
  <c r="B889" i="1"/>
  <c r="C889" i="1"/>
  <c r="D889" i="1"/>
  <c r="E889" i="1"/>
  <c r="F889" i="1"/>
  <c r="G889" i="1"/>
  <c r="H889" i="1"/>
  <c r="I889" i="1"/>
  <c r="J889" i="1"/>
  <c r="K889" i="1"/>
  <c r="O889" i="1"/>
  <c r="P889" i="1"/>
  <c r="Q889" i="1"/>
  <c r="B890" i="1"/>
  <c r="C890" i="1"/>
  <c r="D890" i="1"/>
  <c r="E890" i="1"/>
  <c r="F890" i="1"/>
  <c r="G890" i="1"/>
  <c r="H890" i="1"/>
  <c r="I890" i="1"/>
  <c r="J890" i="1"/>
  <c r="K890" i="1"/>
  <c r="O890" i="1"/>
  <c r="P890" i="1"/>
  <c r="Q890" i="1"/>
  <c r="B891" i="1"/>
  <c r="C891" i="1"/>
  <c r="D891" i="1"/>
  <c r="E891" i="1"/>
  <c r="F891" i="1"/>
  <c r="G891" i="1"/>
  <c r="H891" i="1"/>
  <c r="I891" i="1"/>
  <c r="J891" i="1"/>
  <c r="K891" i="1"/>
  <c r="O891" i="1"/>
  <c r="P891" i="1"/>
  <c r="Q891" i="1"/>
  <c r="B892" i="1"/>
  <c r="C892" i="1"/>
  <c r="D892" i="1"/>
  <c r="E892" i="1"/>
  <c r="F892" i="1"/>
  <c r="G892" i="1"/>
  <c r="H892" i="1"/>
  <c r="I892" i="1"/>
  <c r="J892" i="1"/>
  <c r="K892" i="1"/>
  <c r="O892" i="1"/>
  <c r="P892" i="1"/>
  <c r="Q892" i="1"/>
  <c r="B893" i="1"/>
  <c r="C893" i="1"/>
  <c r="D893" i="1"/>
  <c r="E893" i="1"/>
  <c r="F893" i="1"/>
  <c r="G893" i="1"/>
  <c r="H893" i="1"/>
  <c r="I893" i="1"/>
  <c r="J893" i="1"/>
  <c r="K893" i="1"/>
  <c r="O893" i="1"/>
  <c r="P893" i="1"/>
  <c r="Q893" i="1"/>
  <c r="B894" i="1"/>
  <c r="C894" i="1"/>
  <c r="D894" i="1"/>
  <c r="E894" i="1"/>
  <c r="F894" i="1"/>
  <c r="G894" i="1"/>
  <c r="H894" i="1"/>
  <c r="I894" i="1"/>
  <c r="J894" i="1"/>
  <c r="K894" i="1"/>
  <c r="O894" i="1"/>
  <c r="P894" i="1"/>
  <c r="Q894" i="1"/>
  <c r="B895" i="1"/>
  <c r="C895" i="1"/>
  <c r="D895" i="1"/>
  <c r="E895" i="1"/>
  <c r="F895" i="1"/>
  <c r="G895" i="1"/>
  <c r="H895" i="1"/>
  <c r="I895" i="1"/>
  <c r="J895" i="1"/>
  <c r="K895" i="1"/>
  <c r="O895" i="1"/>
  <c r="P895" i="1"/>
  <c r="Q895" i="1"/>
  <c r="B896" i="1"/>
  <c r="C896" i="1"/>
  <c r="D896" i="1"/>
  <c r="E896" i="1"/>
  <c r="F896" i="1"/>
  <c r="G896" i="1"/>
  <c r="H896" i="1"/>
  <c r="I896" i="1"/>
  <c r="J896" i="1"/>
  <c r="K896" i="1"/>
  <c r="O896" i="1"/>
  <c r="P896" i="1"/>
  <c r="Q896" i="1"/>
  <c r="B897" i="1"/>
  <c r="C897" i="1"/>
  <c r="D897" i="1"/>
  <c r="E897" i="1"/>
  <c r="F897" i="1"/>
  <c r="G897" i="1"/>
  <c r="H897" i="1"/>
  <c r="I897" i="1"/>
  <c r="J897" i="1"/>
  <c r="K897" i="1"/>
  <c r="O897" i="1"/>
  <c r="P897" i="1"/>
  <c r="Q897" i="1"/>
  <c r="B898" i="1"/>
  <c r="C898" i="1"/>
  <c r="D898" i="1"/>
  <c r="E898" i="1"/>
  <c r="F898" i="1"/>
  <c r="G898" i="1"/>
  <c r="H898" i="1"/>
  <c r="I898" i="1"/>
  <c r="J898" i="1"/>
  <c r="K898" i="1"/>
  <c r="O898" i="1"/>
  <c r="P898" i="1"/>
  <c r="Q898" i="1"/>
  <c r="B899" i="1"/>
  <c r="C899" i="1"/>
  <c r="D899" i="1"/>
  <c r="E899" i="1"/>
  <c r="F899" i="1"/>
  <c r="G899" i="1"/>
  <c r="H899" i="1"/>
  <c r="I899" i="1"/>
  <c r="J899" i="1"/>
  <c r="K899" i="1"/>
  <c r="O899" i="1"/>
  <c r="P899" i="1"/>
  <c r="Q899" i="1"/>
  <c r="B900" i="1"/>
  <c r="C900" i="1"/>
  <c r="D900" i="1"/>
  <c r="E900" i="1"/>
  <c r="F900" i="1"/>
  <c r="G900" i="1"/>
  <c r="H900" i="1"/>
  <c r="I900" i="1"/>
  <c r="J900" i="1"/>
  <c r="K900" i="1"/>
  <c r="O900" i="1"/>
  <c r="P900" i="1"/>
  <c r="Q900" i="1"/>
  <c r="B901" i="1"/>
  <c r="C901" i="1"/>
  <c r="D901" i="1"/>
  <c r="E901" i="1"/>
  <c r="F901" i="1"/>
  <c r="G901" i="1"/>
  <c r="H901" i="1"/>
  <c r="I901" i="1"/>
  <c r="J901" i="1"/>
  <c r="K901" i="1"/>
  <c r="O901" i="1"/>
  <c r="P901" i="1"/>
  <c r="Q901" i="1"/>
  <c r="B902" i="1"/>
  <c r="C902" i="1"/>
  <c r="D902" i="1"/>
  <c r="E902" i="1"/>
  <c r="F902" i="1"/>
  <c r="G902" i="1"/>
  <c r="H902" i="1"/>
  <c r="I902" i="1"/>
  <c r="J902" i="1"/>
  <c r="K902" i="1"/>
  <c r="O902" i="1"/>
  <c r="P902" i="1"/>
  <c r="Q902" i="1"/>
  <c r="B903" i="1"/>
  <c r="C903" i="1"/>
  <c r="D903" i="1"/>
  <c r="E903" i="1"/>
  <c r="F903" i="1"/>
  <c r="G903" i="1"/>
  <c r="H903" i="1"/>
  <c r="I903" i="1"/>
  <c r="J903" i="1"/>
  <c r="K903" i="1"/>
  <c r="O903" i="1"/>
  <c r="P903" i="1"/>
  <c r="Q903" i="1"/>
  <c r="B904" i="1"/>
  <c r="C904" i="1"/>
  <c r="D904" i="1"/>
  <c r="E904" i="1"/>
  <c r="F904" i="1"/>
  <c r="G904" i="1"/>
  <c r="H904" i="1"/>
  <c r="I904" i="1"/>
  <c r="J904" i="1"/>
  <c r="K904" i="1"/>
  <c r="O904" i="1"/>
  <c r="P904" i="1"/>
  <c r="Q904" i="1"/>
  <c r="B905" i="1"/>
  <c r="C905" i="1"/>
  <c r="D905" i="1"/>
  <c r="E905" i="1"/>
  <c r="F905" i="1"/>
  <c r="G905" i="1"/>
  <c r="H905" i="1"/>
  <c r="I905" i="1"/>
  <c r="J905" i="1"/>
  <c r="K905" i="1"/>
  <c r="O905" i="1"/>
  <c r="P905" i="1"/>
  <c r="Q905" i="1"/>
  <c r="B906" i="1"/>
  <c r="C906" i="1"/>
  <c r="D906" i="1"/>
  <c r="E906" i="1"/>
  <c r="F906" i="1"/>
  <c r="G906" i="1"/>
  <c r="H906" i="1"/>
  <c r="I906" i="1"/>
  <c r="J906" i="1"/>
  <c r="K906" i="1"/>
  <c r="O906" i="1"/>
  <c r="P906" i="1"/>
  <c r="Q906" i="1"/>
  <c r="B907" i="1"/>
  <c r="C907" i="1"/>
  <c r="D907" i="1"/>
  <c r="E907" i="1"/>
  <c r="F907" i="1"/>
  <c r="G907" i="1"/>
  <c r="H907" i="1"/>
  <c r="I907" i="1"/>
  <c r="J907" i="1"/>
  <c r="K907" i="1"/>
  <c r="O907" i="1"/>
  <c r="P907" i="1"/>
  <c r="Q907" i="1"/>
  <c r="B908" i="1"/>
  <c r="C908" i="1"/>
  <c r="D908" i="1"/>
  <c r="E908" i="1"/>
  <c r="F908" i="1"/>
  <c r="G908" i="1"/>
  <c r="H908" i="1"/>
  <c r="I908" i="1"/>
  <c r="J908" i="1"/>
  <c r="K908" i="1"/>
  <c r="O908" i="1"/>
  <c r="P908" i="1"/>
  <c r="Q908" i="1"/>
  <c r="B909" i="1"/>
  <c r="C909" i="1"/>
  <c r="D909" i="1"/>
  <c r="E909" i="1"/>
  <c r="F909" i="1"/>
  <c r="G909" i="1"/>
  <c r="H909" i="1"/>
  <c r="I909" i="1"/>
  <c r="J909" i="1"/>
  <c r="K909" i="1"/>
  <c r="O909" i="1"/>
  <c r="P909" i="1"/>
  <c r="Q909" i="1"/>
  <c r="B910" i="1"/>
  <c r="C910" i="1"/>
  <c r="D910" i="1"/>
  <c r="E910" i="1"/>
  <c r="F910" i="1"/>
  <c r="G910" i="1"/>
  <c r="H910" i="1"/>
  <c r="I910" i="1"/>
  <c r="J910" i="1"/>
  <c r="K910" i="1"/>
  <c r="O910" i="1"/>
  <c r="P910" i="1"/>
  <c r="Q910" i="1"/>
  <c r="B911" i="1"/>
  <c r="C911" i="1"/>
  <c r="D911" i="1"/>
  <c r="E911" i="1"/>
  <c r="F911" i="1"/>
  <c r="G911" i="1"/>
  <c r="H911" i="1"/>
  <c r="I911" i="1"/>
  <c r="J911" i="1"/>
  <c r="K911" i="1"/>
  <c r="O911" i="1"/>
  <c r="P911" i="1"/>
  <c r="Q911" i="1"/>
  <c r="B912" i="1"/>
  <c r="C912" i="1"/>
  <c r="D912" i="1"/>
  <c r="E912" i="1"/>
  <c r="F912" i="1"/>
  <c r="G912" i="1"/>
  <c r="H912" i="1"/>
  <c r="I912" i="1"/>
  <c r="J912" i="1"/>
  <c r="K912" i="1"/>
  <c r="O912" i="1"/>
  <c r="P912" i="1"/>
  <c r="Q912" i="1"/>
  <c r="B913" i="1"/>
  <c r="C913" i="1"/>
  <c r="D913" i="1"/>
  <c r="E913" i="1"/>
  <c r="F913" i="1"/>
  <c r="G913" i="1"/>
  <c r="H913" i="1"/>
  <c r="I913" i="1"/>
  <c r="J913" i="1"/>
  <c r="K913" i="1"/>
  <c r="O913" i="1"/>
  <c r="P913" i="1"/>
  <c r="Q913" i="1"/>
  <c r="B914" i="1"/>
  <c r="C914" i="1"/>
  <c r="D914" i="1"/>
  <c r="E914" i="1"/>
  <c r="F914" i="1"/>
  <c r="G914" i="1"/>
  <c r="H914" i="1"/>
  <c r="I914" i="1"/>
  <c r="J914" i="1"/>
  <c r="K914" i="1"/>
  <c r="O914" i="1"/>
  <c r="P914" i="1"/>
  <c r="Q914" i="1"/>
  <c r="B915" i="1"/>
  <c r="C915" i="1"/>
  <c r="D915" i="1"/>
  <c r="E915" i="1"/>
  <c r="F915" i="1"/>
  <c r="G915" i="1"/>
  <c r="H915" i="1"/>
  <c r="I915" i="1"/>
  <c r="J915" i="1"/>
  <c r="K915" i="1"/>
  <c r="O915" i="1"/>
  <c r="P915" i="1"/>
  <c r="Q915" i="1"/>
  <c r="B916" i="1"/>
  <c r="C916" i="1"/>
  <c r="D916" i="1"/>
  <c r="E916" i="1"/>
  <c r="F916" i="1"/>
  <c r="G916" i="1"/>
  <c r="H916" i="1"/>
  <c r="I916" i="1"/>
  <c r="J916" i="1"/>
  <c r="K916" i="1"/>
  <c r="O916" i="1"/>
  <c r="P916" i="1"/>
  <c r="Q916" i="1"/>
  <c r="B917" i="1"/>
  <c r="C917" i="1"/>
  <c r="D917" i="1"/>
  <c r="E917" i="1"/>
  <c r="F917" i="1"/>
  <c r="G917" i="1"/>
  <c r="H917" i="1"/>
  <c r="I917" i="1"/>
  <c r="J917" i="1"/>
  <c r="K917" i="1"/>
  <c r="O917" i="1"/>
  <c r="P917" i="1"/>
  <c r="Q917" i="1"/>
  <c r="B918" i="1"/>
  <c r="C918" i="1"/>
  <c r="D918" i="1"/>
  <c r="E918" i="1"/>
  <c r="F918" i="1"/>
  <c r="G918" i="1"/>
  <c r="H918" i="1"/>
  <c r="I918" i="1"/>
  <c r="J918" i="1"/>
  <c r="K918" i="1"/>
  <c r="O918" i="1"/>
  <c r="P918" i="1"/>
  <c r="Q918" i="1"/>
  <c r="B919" i="1"/>
  <c r="C919" i="1"/>
  <c r="D919" i="1"/>
  <c r="E919" i="1"/>
  <c r="F919" i="1"/>
  <c r="G919" i="1"/>
  <c r="H919" i="1"/>
  <c r="I919" i="1"/>
  <c r="J919" i="1"/>
  <c r="K919" i="1"/>
  <c r="O919" i="1"/>
  <c r="P919" i="1"/>
  <c r="Q919" i="1"/>
  <c r="B920" i="1"/>
  <c r="C920" i="1"/>
  <c r="D920" i="1"/>
  <c r="E920" i="1"/>
  <c r="F920" i="1"/>
  <c r="G920" i="1"/>
  <c r="H920" i="1"/>
  <c r="I920" i="1"/>
  <c r="J920" i="1"/>
  <c r="K920" i="1"/>
  <c r="O920" i="1"/>
  <c r="P920" i="1"/>
  <c r="Q920" i="1"/>
  <c r="B921" i="1"/>
  <c r="C921" i="1"/>
  <c r="D921" i="1"/>
  <c r="E921" i="1"/>
  <c r="F921" i="1"/>
  <c r="G921" i="1"/>
  <c r="H921" i="1"/>
  <c r="I921" i="1"/>
  <c r="J921" i="1"/>
  <c r="K921" i="1"/>
  <c r="O921" i="1"/>
  <c r="P921" i="1"/>
  <c r="Q921" i="1"/>
  <c r="B922" i="1"/>
  <c r="C922" i="1"/>
  <c r="D922" i="1"/>
  <c r="E922" i="1"/>
  <c r="F922" i="1"/>
  <c r="G922" i="1"/>
  <c r="H922" i="1"/>
  <c r="I922" i="1"/>
  <c r="J922" i="1"/>
  <c r="K922" i="1"/>
  <c r="O922" i="1"/>
  <c r="P922" i="1"/>
  <c r="Q922" i="1"/>
  <c r="B923" i="1"/>
  <c r="C923" i="1"/>
  <c r="D923" i="1"/>
  <c r="E923" i="1"/>
  <c r="F923" i="1"/>
  <c r="G923" i="1"/>
  <c r="H923" i="1"/>
  <c r="I923" i="1"/>
  <c r="J923" i="1"/>
  <c r="K923" i="1"/>
  <c r="O923" i="1"/>
  <c r="P923" i="1"/>
  <c r="Q923" i="1"/>
  <c r="B924" i="1"/>
  <c r="C924" i="1"/>
  <c r="D924" i="1"/>
  <c r="E924" i="1"/>
  <c r="F924" i="1"/>
  <c r="G924" i="1"/>
  <c r="H924" i="1"/>
  <c r="I924" i="1"/>
  <c r="J924" i="1"/>
  <c r="K924" i="1"/>
  <c r="O924" i="1"/>
  <c r="P924" i="1"/>
  <c r="Q924" i="1"/>
  <c r="B925" i="1"/>
  <c r="C925" i="1"/>
  <c r="D925" i="1"/>
  <c r="E925" i="1"/>
  <c r="F925" i="1"/>
  <c r="G925" i="1"/>
  <c r="H925" i="1"/>
  <c r="I925" i="1"/>
  <c r="J925" i="1"/>
  <c r="K925" i="1"/>
  <c r="O925" i="1"/>
  <c r="P925" i="1"/>
  <c r="Q925" i="1"/>
  <c r="B926" i="1"/>
  <c r="C926" i="1"/>
  <c r="D926" i="1"/>
  <c r="E926" i="1"/>
  <c r="F926" i="1"/>
  <c r="G926" i="1"/>
  <c r="H926" i="1"/>
  <c r="I926" i="1"/>
  <c r="J926" i="1"/>
  <c r="K926" i="1"/>
  <c r="O926" i="1"/>
  <c r="P926" i="1"/>
  <c r="Q926" i="1"/>
  <c r="B927" i="1"/>
  <c r="C927" i="1"/>
  <c r="D927" i="1"/>
  <c r="E927" i="1"/>
  <c r="F927" i="1"/>
  <c r="G927" i="1"/>
  <c r="H927" i="1"/>
  <c r="I927" i="1"/>
  <c r="J927" i="1"/>
  <c r="K927" i="1"/>
  <c r="O927" i="1"/>
  <c r="P927" i="1"/>
  <c r="Q927" i="1"/>
  <c r="B928" i="1"/>
  <c r="C928" i="1"/>
  <c r="D928" i="1"/>
  <c r="E928" i="1"/>
  <c r="F928" i="1"/>
  <c r="G928" i="1"/>
  <c r="H928" i="1"/>
  <c r="I928" i="1"/>
  <c r="J928" i="1"/>
  <c r="K928" i="1"/>
  <c r="O928" i="1"/>
  <c r="P928" i="1"/>
  <c r="Q928" i="1"/>
  <c r="B929" i="1"/>
  <c r="C929" i="1"/>
  <c r="D929" i="1"/>
  <c r="E929" i="1"/>
  <c r="F929" i="1"/>
  <c r="G929" i="1"/>
  <c r="H929" i="1"/>
  <c r="I929" i="1"/>
  <c r="J929" i="1"/>
  <c r="K929" i="1"/>
  <c r="O929" i="1"/>
  <c r="P929" i="1"/>
  <c r="Q929" i="1"/>
  <c r="B930" i="1"/>
  <c r="C930" i="1"/>
  <c r="D930" i="1"/>
  <c r="E930" i="1"/>
  <c r="F930" i="1"/>
  <c r="G930" i="1"/>
  <c r="H930" i="1"/>
  <c r="I930" i="1"/>
  <c r="J930" i="1"/>
  <c r="K930" i="1"/>
  <c r="O930" i="1"/>
  <c r="P930" i="1"/>
  <c r="Q930" i="1"/>
  <c r="B931" i="1"/>
  <c r="C931" i="1"/>
  <c r="D931" i="1"/>
  <c r="E931" i="1"/>
  <c r="F931" i="1"/>
  <c r="G931" i="1"/>
  <c r="H931" i="1"/>
  <c r="I931" i="1"/>
  <c r="J931" i="1"/>
  <c r="K931" i="1"/>
  <c r="O931" i="1"/>
  <c r="P931" i="1"/>
  <c r="Q931" i="1"/>
  <c r="B932" i="1"/>
  <c r="C932" i="1"/>
  <c r="D932" i="1"/>
  <c r="E932" i="1"/>
  <c r="F932" i="1"/>
  <c r="G932" i="1"/>
  <c r="H932" i="1"/>
  <c r="I932" i="1"/>
  <c r="J932" i="1"/>
  <c r="K932" i="1"/>
  <c r="O932" i="1"/>
  <c r="P932" i="1"/>
  <c r="Q932" i="1"/>
  <c r="B933" i="1"/>
  <c r="C933" i="1"/>
  <c r="D933" i="1"/>
  <c r="E933" i="1"/>
  <c r="F933" i="1"/>
  <c r="G933" i="1"/>
  <c r="H933" i="1"/>
  <c r="I933" i="1"/>
  <c r="J933" i="1"/>
  <c r="K933" i="1"/>
  <c r="O933" i="1"/>
  <c r="P933" i="1"/>
  <c r="Q933" i="1"/>
  <c r="B934" i="1"/>
  <c r="C934" i="1"/>
  <c r="D934" i="1"/>
  <c r="E934" i="1"/>
  <c r="F934" i="1"/>
  <c r="G934" i="1"/>
  <c r="H934" i="1"/>
  <c r="I934" i="1"/>
  <c r="J934" i="1"/>
  <c r="K934" i="1"/>
  <c r="O934" i="1"/>
  <c r="P934" i="1"/>
  <c r="Q934" i="1"/>
  <c r="B935" i="1"/>
  <c r="C935" i="1"/>
  <c r="D935" i="1"/>
  <c r="E935" i="1"/>
  <c r="F935" i="1"/>
  <c r="G935" i="1"/>
  <c r="H935" i="1"/>
  <c r="I935" i="1"/>
  <c r="J935" i="1"/>
  <c r="K935" i="1"/>
  <c r="O935" i="1"/>
  <c r="P935" i="1"/>
  <c r="Q935" i="1"/>
  <c r="B936" i="1"/>
  <c r="C936" i="1"/>
  <c r="D936" i="1"/>
  <c r="E936" i="1"/>
  <c r="F936" i="1"/>
  <c r="G936" i="1"/>
  <c r="H936" i="1"/>
  <c r="I936" i="1"/>
  <c r="J936" i="1"/>
  <c r="K936" i="1"/>
  <c r="O936" i="1"/>
  <c r="P936" i="1"/>
  <c r="Q936" i="1"/>
  <c r="B937" i="1"/>
  <c r="C937" i="1"/>
  <c r="D937" i="1"/>
  <c r="E937" i="1"/>
  <c r="F937" i="1"/>
  <c r="G937" i="1"/>
  <c r="H937" i="1"/>
  <c r="I937" i="1"/>
  <c r="J937" i="1"/>
  <c r="K937" i="1"/>
  <c r="O937" i="1"/>
  <c r="P937" i="1"/>
  <c r="Q937" i="1"/>
  <c r="B938" i="1"/>
  <c r="C938" i="1"/>
  <c r="D938" i="1"/>
  <c r="E938" i="1"/>
  <c r="F938" i="1"/>
  <c r="G938" i="1"/>
  <c r="H938" i="1"/>
  <c r="I938" i="1"/>
  <c r="J938" i="1"/>
  <c r="K938" i="1"/>
  <c r="O938" i="1"/>
  <c r="P938" i="1"/>
  <c r="Q938" i="1"/>
  <c r="B939" i="1"/>
  <c r="C939" i="1"/>
  <c r="D939" i="1"/>
  <c r="E939" i="1"/>
  <c r="F939" i="1"/>
  <c r="G939" i="1"/>
  <c r="H939" i="1"/>
  <c r="I939" i="1"/>
  <c r="J939" i="1"/>
  <c r="K939" i="1"/>
  <c r="O939" i="1"/>
  <c r="P939" i="1"/>
  <c r="Q939" i="1"/>
  <c r="B940" i="1"/>
  <c r="C940" i="1"/>
  <c r="D940" i="1"/>
  <c r="E940" i="1"/>
  <c r="F940" i="1"/>
  <c r="G940" i="1"/>
  <c r="H940" i="1"/>
  <c r="I940" i="1"/>
  <c r="J940" i="1"/>
  <c r="K940" i="1"/>
  <c r="O940" i="1"/>
  <c r="P940" i="1"/>
  <c r="Q940" i="1"/>
  <c r="B941" i="1"/>
  <c r="C941" i="1"/>
  <c r="D941" i="1"/>
  <c r="E941" i="1"/>
  <c r="F941" i="1"/>
  <c r="G941" i="1"/>
  <c r="H941" i="1"/>
  <c r="I941" i="1"/>
  <c r="J941" i="1"/>
  <c r="K941" i="1"/>
  <c r="O941" i="1"/>
  <c r="P941" i="1"/>
  <c r="Q941" i="1"/>
  <c r="B942" i="1"/>
  <c r="C942" i="1"/>
  <c r="D942" i="1"/>
  <c r="E942" i="1"/>
  <c r="F942" i="1"/>
  <c r="G942" i="1"/>
  <c r="H942" i="1"/>
  <c r="I942" i="1"/>
  <c r="J942" i="1"/>
  <c r="K942" i="1"/>
  <c r="O942" i="1"/>
  <c r="P942" i="1"/>
  <c r="Q942" i="1"/>
  <c r="B943" i="1"/>
  <c r="C943" i="1"/>
  <c r="D943" i="1"/>
  <c r="E943" i="1"/>
  <c r="F943" i="1"/>
  <c r="G943" i="1"/>
  <c r="H943" i="1"/>
  <c r="I943" i="1"/>
  <c r="J943" i="1"/>
  <c r="K943" i="1"/>
  <c r="O943" i="1"/>
  <c r="P943" i="1"/>
  <c r="Q943" i="1"/>
  <c r="B944" i="1"/>
  <c r="C944" i="1"/>
  <c r="D944" i="1"/>
  <c r="E944" i="1"/>
  <c r="F944" i="1"/>
  <c r="G944" i="1"/>
  <c r="H944" i="1"/>
  <c r="I944" i="1"/>
  <c r="J944" i="1"/>
  <c r="K944" i="1"/>
  <c r="O944" i="1"/>
  <c r="P944" i="1"/>
  <c r="Q944" i="1"/>
  <c r="B945" i="1"/>
  <c r="C945" i="1"/>
  <c r="D945" i="1"/>
  <c r="E945" i="1"/>
  <c r="F945" i="1"/>
  <c r="G945" i="1"/>
  <c r="H945" i="1"/>
  <c r="I945" i="1"/>
  <c r="J945" i="1"/>
  <c r="K945" i="1"/>
  <c r="O945" i="1"/>
  <c r="P945" i="1"/>
  <c r="Q945" i="1"/>
  <c r="B946" i="1"/>
  <c r="C946" i="1"/>
  <c r="D946" i="1"/>
  <c r="E946" i="1"/>
  <c r="F946" i="1"/>
  <c r="G946" i="1"/>
  <c r="H946" i="1"/>
  <c r="I946" i="1"/>
  <c r="J946" i="1"/>
  <c r="K946" i="1"/>
  <c r="O946" i="1"/>
  <c r="P946" i="1"/>
  <c r="Q946" i="1"/>
  <c r="B947" i="1"/>
  <c r="C947" i="1"/>
  <c r="D947" i="1"/>
  <c r="E947" i="1"/>
  <c r="F947" i="1"/>
  <c r="G947" i="1"/>
  <c r="H947" i="1"/>
  <c r="I947" i="1"/>
  <c r="J947" i="1"/>
  <c r="K947" i="1"/>
  <c r="O947" i="1"/>
  <c r="P947" i="1"/>
  <c r="Q947" i="1"/>
  <c r="B948" i="1"/>
  <c r="C948" i="1"/>
  <c r="D948" i="1"/>
  <c r="E948" i="1"/>
  <c r="F948" i="1"/>
  <c r="G948" i="1"/>
  <c r="H948" i="1"/>
  <c r="I948" i="1"/>
  <c r="J948" i="1"/>
  <c r="K948" i="1"/>
  <c r="O948" i="1"/>
  <c r="P948" i="1"/>
  <c r="Q948" i="1"/>
  <c r="B949" i="1"/>
  <c r="C949" i="1"/>
  <c r="D949" i="1"/>
  <c r="E949" i="1"/>
  <c r="F949" i="1"/>
  <c r="G949" i="1"/>
  <c r="H949" i="1"/>
  <c r="I949" i="1"/>
  <c r="J949" i="1"/>
  <c r="K949" i="1"/>
  <c r="O949" i="1"/>
  <c r="P949" i="1"/>
  <c r="Q949" i="1"/>
  <c r="B950" i="1"/>
  <c r="C950" i="1"/>
  <c r="D950" i="1"/>
  <c r="E950" i="1"/>
  <c r="F950" i="1"/>
  <c r="G950" i="1"/>
  <c r="H950" i="1"/>
  <c r="I950" i="1"/>
  <c r="J950" i="1"/>
  <c r="K950" i="1"/>
  <c r="O950" i="1"/>
  <c r="P950" i="1"/>
  <c r="Q950" i="1"/>
  <c r="B951" i="1"/>
  <c r="C951" i="1"/>
  <c r="D951" i="1"/>
  <c r="E951" i="1"/>
  <c r="F951" i="1"/>
  <c r="G951" i="1"/>
  <c r="H951" i="1"/>
  <c r="I951" i="1"/>
  <c r="J951" i="1"/>
  <c r="K951" i="1"/>
  <c r="O951" i="1"/>
  <c r="P951" i="1"/>
  <c r="Q951" i="1"/>
  <c r="B952" i="1"/>
  <c r="C952" i="1"/>
  <c r="D952" i="1"/>
  <c r="E952" i="1"/>
  <c r="F952" i="1"/>
  <c r="G952" i="1"/>
  <c r="H952" i="1"/>
  <c r="I952" i="1"/>
  <c r="J952" i="1"/>
  <c r="K952" i="1"/>
  <c r="O952" i="1"/>
  <c r="P952" i="1"/>
  <c r="Q952" i="1"/>
  <c r="B953" i="1"/>
  <c r="C953" i="1"/>
  <c r="D953" i="1"/>
  <c r="E953" i="1"/>
  <c r="F953" i="1"/>
  <c r="G953" i="1"/>
  <c r="H953" i="1"/>
  <c r="I953" i="1"/>
  <c r="J953" i="1"/>
  <c r="K953" i="1"/>
  <c r="O953" i="1"/>
  <c r="P953" i="1"/>
  <c r="Q953" i="1"/>
  <c r="B954" i="1"/>
  <c r="C954" i="1"/>
  <c r="D954" i="1"/>
  <c r="E954" i="1"/>
  <c r="F954" i="1"/>
  <c r="G954" i="1"/>
  <c r="H954" i="1"/>
  <c r="I954" i="1"/>
  <c r="J954" i="1"/>
  <c r="K954" i="1"/>
  <c r="O954" i="1"/>
  <c r="P954" i="1"/>
  <c r="Q954" i="1"/>
  <c r="B955" i="1"/>
  <c r="C955" i="1"/>
  <c r="D955" i="1"/>
  <c r="E955" i="1"/>
  <c r="F955" i="1"/>
  <c r="G955" i="1"/>
  <c r="H955" i="1"/>
  <c r="I955" i="1"/>
  <c r="J955" i="1"/>
  <c r="K955" i="1"/>
  <c r="O955" i="1"/>
  <c r="P955" i="1"/>
  <c r="Q955" i="1"/>
  <c r="B956" i="1"/>
  <c r="C956" i="1"/>
  <c r="D956" i="1"/>
  <c r="E956" i="1"/>
  <c r="F956" i="1"/>
  <c r="G956" i="1"/>
  <c r="H956" i="1"/>
  <c r="I956" i="1"/>
  <c r="J956" i="1"/>
  <c r="K956" i="1"/>
  <c r="O956" i="1"/>
  <c r="P956" i="1"/>
  <c r="Q956" i="1"/>
  <c r="B957" i="1"/>
  <c r="C957" i="1"/>
  <c r="D957" i="1"/>
  <c r="E957" i="1"/>
  <c r="F957" i="1"/>
  <c r="G957" i="1"/>
  <c r="H957" i="1"/>
  <c r="I957" i="1"/>
  <c r="J957" i="1"/>
  <c r="K957" i="1"/>
  <c r="O957" i="1"/>
  <c r="P957" i="1"/>
  <c r="Q957" i="1"/>
  <c r="B958" i="1"/>
  <c r="C958" i="1"/>
  <c r="D958" i="1"/>
  <c r="E958" i="1"/>
  <c r="F958" i="1"/>
  <c r="G958" i="1"/>
  <c r="H958" i="1"/>
  <c r="I958" i="1"/>
  <c r="J958" i="1"/>
  <c r="K958" i="1"/>
  <c r="O958" i="1"/>
  <c r="P958" i="1"/>
  <c r="Q958" i="1"/>
  <c r="B959" i="1"/>
  <c r="C959" i="1"/>
  <c r="D959" i="1"/>
  <c r="E959" i="1"/>
  <c r="F959" i="1"/>
  <c r="G959" i="1"/>
  <c r="H959" i="1"/>
  <c r="I959" i="1"/>
  <c r="J959" i="1"/>
  <c r="K959" i="1"/>
  <c r="O959" i="1"/>
  <c r="P959" i="1"/>
  <c r="Q959" i="1"/>
  <c r="B960" i="1"/>
  <c r="C960" i="1"/>
  <c r="D960" i="1"/>
  <c r="E960" i="1"/>
  <c r="F960" i="1"/>
  <c r="G960" i="1"/>
  <c r="H960" i="1"/>
  <c r="I960" i="1"/>
  <c r="J960" i="1"/>
  <c r="K960" i="1"/>
  <c r="O960" i="1"/>
  <c r="P960" i="1"/>
  <c r="Q960" i="1"/>
  <c r="B961" i="1"/>
  <c r="C961" i="1"/>
  <c r="D961" i="1"/>
  <c r="E961" i="1"/>
  <c r="F961" i="1"/>
  <c r="G961" i="1"/>
  <c r="H961" i="1"/>
  <c r="I961" i="1"/>
  <c r="J961" i="1"/>
  <c r="K961" i="1"/>
  <c r="O961" i="1"/>
  <c r="P961" i="1"/>
  <c r="Q961" i="1"/>
  <c r="B962" i="1"/>
  <c r="C962" i="1"/>
  <c r="D962" i="1"/>
  <c r="E962" i="1"/>
  <c r="F962" i="1"/>
  <c r="G962" i="1"/>
  <c r="H962" i="1"/>
  <c r="I962" i="1"/>
  <c r="J962" i="1"/>
  <c r="K962" i="1"/>
  <c r="O962" i="1"/>
  <c r="P962" i="1"/>
  <c r="Q962" i="1"/>
  <c r="B963" i="1"/>
  <c r="C963" i="1"/>
  <c r="D963" i="1"/>
  <c r="E963" i="1"/>
  <c r="F963" i="1"/>
  <c r="G963" i="1"/>
  <c r="H963" i="1"/>
  <c r="I963" i="1"/>
  <c r="J963" i="1"/>
  <c r="K963" i="1"/>
  <c r="O963" i="1"/>
  <c r="P963" i="1"/>
  <c r="Q963" i="1"/>
  <c r="B964" i="1"/>
  <c r="C964" i="1"/>
  <c r="D964" i="1"/>
  <c r="E964" i="1"/>
  <c r="F964" i="1"/>
  <c r="G964" i="1"/>
  <c r="H964" i="1"/>
  <c r="I964" i="1"/>
  <c r="J964" i="1"/>
  <c r="K964" i="1"/>
  <c r="O964" i="1"/>
  <c r="P964" i="1"/>
  <c r="Q964" i="1"/>
  <c r="B965" i="1"/>
  <c r="C965" i="1"/>
  <c r="D965" i="1"/>
  <c r="E965" i="1"/>
  <c r="F965" i="1"/>
  <c r="G965" i="1"/>
  <c r="H965" i="1"/>
  <c r="I965" i="1"/>
  <c r="J965" i="1"/>
  <c r="K965" i="1"/>
  <c r="O965" i="1"/>
  <c r="P965" i="1"/>
  <c r="Q965" i="1"/>
  <c r="B966" i="1"/>
  <c r="C966" i="1"/>
  <c r="D966" i="1"/>
  <c r="E966" i="1"/>
  <c r="F966" i="1"/>
  <c r="G966" i="1"/>
  <c r="H966" i="1"/>
  <c r="I966" i="1"/>
  <c r="J966" i="1"/>
  <c r="K966" i="1"/>
  <c r="O966" i="1"/>
  <c r="P966" i="1"/>
  <c r="Q966" i="1"/>
  <c r="B967" i="1"/>
  <c r="C967" i="1"/>
  <c r="D967" i="1"/>
  <c r="E967" i="1"/>
  <c r="F967" i="1"/>
  <c r="G967" i="1"/>
  <c r="H967" i="1"/>
  <c r="I967" i="1"/>
  <c r="J967" i="1"/>
  <c r="K967" i="1"/>
  <c r="O967" i="1"/>
  <c r="P967" i="1"/>
  <c r="Q967" i="1"/>
  <c r="B968" i="1"/>
  <c r="C968" i="1"/>
  <c r="D968" i="1"/>
  <c r="E968" i="1"/>
  <c r="F968" i="1"/>
  <c r="G968" i="1"/>
  <c r="H968" i="1"/>
  <c r="I968" i="1"/>
  <c r="J968" i="1"/>
  <c r="K968" i="1"/>
  <c r="O968" i="1"/>
  <c r="P968" i="1"/>
  <c r="Q968" i="1"/>
  <c r="B969" i="1"/>
  <c r="C969" i="1"/>
  <c r="D969" i="1"/>
  <c r="E969" i="1"/>
  <c r="F969" i="1"/>
  <c r="G969" i="1"/>
  <c r="H969" i="1"/>
  <c r="I969" i="1"/>
  <c r="J969" i="1"/>
  <c r="K969" i="1"/>
  <c r="O969" i="1"/>
  <c r="P969" i="1"/>
  <c r="Q969" i="1"/>
  <c r="B970" i="1"/>
  <c r="C970" i="1"/>
  <c r="D970" i="1"/>
  <c r="E970" i="1"/>
  <c r="F970" i="1"/>
  <c r="G970" i="1"/>
  <c r="H970" i="1"/>
  <c r="I970" i="1"/>
  <c r="J970" i="1"/>
  <c r="K970" i="1"/>
  <c r="O970" i="1"/>
  <c r="P970" i="1"/>
  <c r="Q970" i="1"/>
  <c r="B971" i="1"/>
  <c r="C971" i="1"/>
  <c r="D971" i="1"/>
  <c r="E971" i="1"/>
  <c r="F971" i="1"/>
  <c r="G971" i="1"/>
  <c r="H971" i="1"/>
  <c r="I971" i="1"/>
  <c r="J971" i="1"/>
  <c r="K971" i="1"/>
  <c r="O971" i="1"/>
  <c r="P971" i="1"/>
  <c r="Q971" i="1"/>
  <c r="B972" i="1"/>
  <c r="C972" i="1"/>
  <c r="D972" i="1"/>
  <c r="E972" i="1"/>
  <c r="F972" i="1"/>
  <c r="G972" i="1"/>
  <c r="H972" i="1"/>
  <c r="I972" i="1"/>
  <c r="J972" i="1"/>
  <c r="K972" i="1"/>
  <c r="O972" i="1"/>
  <c r="P972" i="1"/>
  <c r="Q972" i="1"/>
  <c r="B973" i="1"/>
  <c r="C973" i="1"/>
  <c r="D973" i="1"/>
  <c r="E973" i="1"/>
  <c r="F973" i="1"/>
  <c r="G973" i="1"/>
  <c r="H973" i="1"/>
  <c r="I973" i="1"/>
  <c r="J973" i="1"/>
  <c r="K973" i="1"/>
  <c r="O973" i="1"/>
  <c r="P973" i="1"/>
  <c r="Q973" i="1"/>
  <c r="B974" i="1"/>
  <c r="C974" i="1"/>
  <c r="D974" i="1"/>
  <c r="E974" i="1"/>
  <c r="F974" i="1"/>
  <c r="G974" i="1"/>
  <c r="H974" i="1"/>
  <c r="I974" i="1"/>
  <c r="J974" i="1"/>
  <c r="K974" i="1"/>
  <c r="O974" i="1"/>
  <c r="P974" i="1"/>
  <c r="Q974" i="1"/>
  <c r="B975" i="1"/>
  <c r="C975" i="1"/>
  <c r="D975" i="1"/>
  <c r="E975" i="1"/>
  <c r="F975" i="1"/>
  <c r="G975" i="1"/>
  <c r="H975" i="1"/>
  <c r="I975" i="1"/>
  <c r="J975" i="1"/>
  <c r="K975" i="1"/>
  <c r="O975" i="1"/>
  <c r="P975" i="1"/>
  <c r="Q975" i="1"/>
  <c r="B976" i="1"/>
  <c r="C976" i="1"/>
  <c r="D976" i="1"/>
  <c r="E976" i="1"/>
  <c r="F976" i="1"/>
  <c r="G976" i="1"/>
  <c r="H976" i="1"/>
  <c r="I976" i="1"/>
  <c r="J976" i="1"/>
  <c r="K976" i="1"/>
  <c r="O976" i="1"/>
  <c r="P976" i="1"/>
  <c r="Q976" i="1"/>
  <c r="B977" i="1"/>
  <c r="C977" i="1"/>
  <c r="D977" i="1"/>
  <c r="E977" i="1"/>
  <c r="F977" i="1"/>
  <c r="G977" i="1"/>
  <c r="H977" i="1"/>
  <c r="I977" i="1"/>
  <c r="J977" i="1"/>
  <c r="K977" i="1"/>
  <c r="O977" i="1"/>
  <c r="P977" i="1"/>
  <c r="Q977" i="1"/>
  <c r="B978" i="1"/>
  <c r="C978" i="1"/>
  <c r="D978" i="1"/>
  <c r="E978" i="1"/>
  <c r="F978" i="1"/>
  <c r="G978" i="1"/>
  <c r="H978" i="1"/>
  <c r="I978" i="1"/>
  <c r="J978" i="1"/>
  <c r="K978" i="1"/>
  <c r="O978" i="1"/>
  <c r="P978" i="1"/>
  <c r="Q978" i="1"/>
  <c r="B979" i="1"/>
  <c r="C979" i="1"/>
  <c r="D979" i="1"/>
  <c r="E979" i="1"/>
  <c r="F979" i="1"/>
  <c r="G979" i="1"/>
  <c r="H979" i="1"/>
  <c r="I979" i="1"/>
  <c r="J979" i="1"/>
  <c r="K979" i="1"/>
  <c r="O979" i="1"/>
  <c r="P979" i="1"/>
  <c r="Q979" i="1"/>
  <c r="B980" i="1"/>
  <c r="C980" i="1"/>
  <c r="D980" i="1"/>
  <c r="E980" i="1"/>
  <c r="F980" i="1"/>
  <c r="G980" i="1"/>
  <c r="H980" i="1"/>
  <c r="I980" i="1"/>
  <c r="J980" i="1"/>
  <c r="K980" i="1"/>
  <c r="O980" i="1"/>
  <c r="P980" i="1"/>
  <c r="Q980" i="1"/>
  <c r="B981" i="1"/>
  <c r="C981" i="1"/>
  <c r="D981" i="1"/>
  <c r="E981" i="1"/>
  <c r="F981" i="1"/>
  <c r="G981" i="1"/>
  <c r="H981" i="1"/>
  <c r="I981" i="1"/>
  <c r="J981" i="1"/>
  <c r="K981" i="1"/>
  <c r="O981" i="1"/>
  <c r="P981" i="1"/>
  <c r="Q981" i="1"/>
  <c r="B982" i="1"/>
  <c r="C982" i="1"/>
  <c r="D982" i="1"/>
  <c r="E982" i="1"/>
  <c r="F982" i="1"/>
  <c r="G982" i="1"/>
  <c r="H982" i="1"/>
  <c r="I982" i="1"/>
  <c r="J982" i="1"/>
  <c r="K982" i="1"/>
  <c r="O982" i="1"/>
  <c r="P982" i="1"/>
  <c r="Q982" i="1"/>
  <c r="B983" i="1"/>
  <c r="C983" i="1"/>
  <c r="D983" i="1"/>
  <c r="E983" i="1"/>
  <c r="F983" i="1"/>
  <c r="G983" i="1"/>
  <c r="H983" i="1"/>
  <c r="I983" i="1"/>
  <c r="J983" i="1"/>
  <c r="K983" i="1"/>
  <c r="O983" i="1"/>
  <c r="P983" i="1"/>
  <c r="Q983" i="1"/>
  <c r="B984" i="1"/>
  <c r="C984" i="1"/>
  <c r="D984" i="1"/>
  <c r="E984" i="1"/>
  <c r="F984" i="1"/>
  <c r="G984" i="1"/>
  <c r="H984" i="1"/>
  <c r="I984" i="1"/>
  <c r="J984" i="1"/>
  <c r="K984" i="1"/>
  <c r="O984" i="1"/>
  <c r="P984" i="1"/>
  <c r="Q984" i="1"/>
  <c r="B985" i="1"/>
  <c r="C985" i="1"/>
  <c r="D985" i="1"/>
  <c r="E985" i="1"/>
  <c r="F985" i="1"/>
  <c r="G985" i="1"/>
  <c r="H985" i="1"/>
  <c r="I985" i="1"/>
  <c r="J985" i="1"/>
  <c r="K985" i="1"/>
  <c r="O985" i="1"/>
  <c r="P985" i="1"/>
  <c r="Q985" i="1"/>
  <c r="B986" i="1"/>
  <c r="C986" i="1"/>
  <c r="D986" i="1"/>
  <c r="E986" i="1"/>
  <c r="F986" i="1"/>
  <c r="G986" i="1"/>
  <c r="H986" i="1"/>
  <c r="I986" i="1"/>
  <c r="J986" i="1"/>
  <c r="K986" i="1"/>
  <c r="O986" i="1"/>
  <c r="P986" i="1"/>
  <c r="Q986" i="1"/>
  <c r="B987" i="1"/>
  <c r="C987" i="1"/>
  <c r="D987" i="1"/>
  <c r="E987" i="1"/>
  <c r="F987" i="1"/>
  <c r="G987" i="1"/>
  <c r="H987" i="1"/>
  <c r="I987" i="1"/>
  <c r="J987" i="1"/>
  <c r="K987" i="1"/>
  <c r="O987" i="1"/>
  <c r="P987" i="1"/>
  <c r="Q987" i="1"/>
  <c r="B988" i="1"/>
  <c r="C988" i="1"/>
  <c r="D988" i="1"/>
  <c r="E988" i="1"/>
  <c r="F988" i="1"/>
  <c r="G988" i="1"/>
  <c r="H988" i="1"/>
  <c r="I988" i="1"/>
  <c r="J988" i="1"/>
  <c r="K988" i="1"/>
  <c r="O988" i="1"/>
  <c r="P988" i="1"/>
  <c r="Q988" i="1"/>
  <c r="B989" i="1"/>
  <c r="C989" i="1"/>
  <c r="D989" i="1"/>
  <c r="E989" i="1"/>
  <c r="F989" i="1"/>
  <c r="G989" i="1"/>
  <c r="H989" i="1"/>
  <c r="I989" i="1"/>
  <c r="J989" i="1"/>
  <c r="K989" i="1"/>
  <c r="O989" i="1"/>
  <c r="P989" i="1"/>
  <c r="Q989" i="1"/>
  <c r="B990" i="1"/>
  <c r="C990" i="1"/>
  <c r="D990" i="1"/>
  <c r="E990" i="1"/>
  <c r="F990" i="1"/>
  <c r="G990" i="1"/>
  <c r="H990" i="1"/>
  <c r="I990" i="1"/>
  <c r="J990" i="1"/>
  <c r="K990" i="1"/>
  <c r="O990" i="1"/>
  <c r="P990" i="1"/>
  <c r="Q990" i="1"/>
  <c r="B991" i="1"/>
  <c r="C991" i="1"/>
  <c r="D991" i="1"/>
  <c r="E991" i="1"/>
  <c r="F991" i="1"/>
  <c r="G991" i="1"/>
  <c r="H991" i="1"/>
  <c r="I991" i="1"/>
  <c r="J991" i="1"/>
  <c r="K991" i="1"/>
  <c r="O991" i="1"/>
  <c r="P991" i="1"/>
  <c r="Q991" i="1"/>
  <c r="B992" i="1"/>
  <c r="C992" i="1"/>
  <c r="D992" i="1"/>
  <c r="E992" i="1"/>
  <c r="F992" i="1"/>
  <c r="G992" i="1"/>
  <c r="H992" i="1"/>
  <c r="I992" i="1"/>
  <c r="J992" i="1"/>
  <c r="K992" i="1"/>
  <c r="O992" i="1"/>
  <c r="P992" i="1"/>
  <c r="Q992" i="1"/>
  <c r="B993" i="1"/>
  <c r="C993" i="1"/>
  <c r="D993" i="1"/>
  <c r="E993" i="1"/>
  <c r="F993" i="1"/>
  <c r="G993" i="1"/>
  <c r="H993" i="1"/>
  <c r="I993" i="1"/>
  <c r="J993" i="1"/>
  <c r="K993" i="1"/>
  <c r="O993" i="1"/>
  <c r="P993" i="1"/>
  <c r="Q993" i="1"/>
  <c r="B994" i="1"/>
  <c r="C994" i="1"/>
  <c r="D994" i="1"/>
  <c r="E994" i="1"/>
  <c r="F994" i="1"/>
  <c r="G994" i="1"/>
  <c r="H994" i="1"/>
  <c r="I994" i="1"/>
  <c r="J994" i="1"/>
  <c r="K994" i="1"/>
  <c r="O994" i="1"/>
  <c r="P994" i="1"/>
  <c r="Q994" i="1"/>
  <c r="B995" i="1"/>
  <c r="C995" i="1"/>
  <c r="D995" i="1"/>
  <c r="E995" i="1"/>
  <c r="F995" i="1"/>
  <c r="G995" i="1"/>
  <c r="H995" i="1"/>
  <c r="I995" i="1"/>
  <c r="J995" i="1"/>
  <c r="K995" i="1"/>
  <c r="O995" i="1"/>
  <c r="P995" i="1"/>
  <c r="Q995" i="1"/>
  <c r="B996" i="1"/>
  <c r="C996" i="1"/>
  <c r="D996" i="1"/>
  <c r="E996" i="1"/>
  <c r="F996" i="1"/>
  <c r="G996" i="1"/>
  <c r="H996" i="1"/>
  <c r="I996" i="1"/>
  <c r="J996" i="1"/>
  <c r="K996" i="1"/>
  <c r="O996" i="1"/>
  <c r="P996" i="1"/>
  <c r="Q996" i="1"/>
  <c r="B997" i="1"/>
  <c r="C997" i="1"/>
  <c r="D997" i="1"/>
  <c r="E997" i="1"/>
  <c r="F997" i="1"/>
  <c r="G997" i="1"/>
  <c r="H997" i="1"/>
  <c r="I997" i="1"/>
  <c r="J997" i="1"/>
  <c r="K997" i="1"/>
  <c r="O997" i="1"/>
  <c r="P997" i="1"/>
  <c r="Q997" i="1"/>
  <c r="B998" i="1"/>
  <c r="C998" i="1"/>
  <c r="D998" i="1"/>
  <c r="E998" i="1"/>
  <c r="F998" i="1"/>
  <c r="G998" i="1"/>
  <c r="H998" i="1"/>
  <c r="I998" i="1"/>
  <c r="J998" i="1"/>
  <c r="K998" i="1"/>
  <c r="O998" i="1"/>
  <c r="P998" i="1"/>
  <c r="Q998" i="1"/>
  <c r="B999" i="1"/>
  <c r="C999" i="1"/>
  <c r="D999" i="1"/>
  <c r="E999" i="1"/>
  <c r="F999" i="1"/>
  <c r="G999" i="1"/>
  <c r="H999" i="1"/>
  <c r="I999" i="1"/>
  <c r="J999" i="1"/>
  <c r="K999" i="1"/>
  <c r="O999" i="1"/>
  <c r="P999" i="1"/>
  <c r="Q999" i="1"/>
  <c r="B1000" i="1"/>
  <c r="C1000" i="1"/>
  <c r="D1000" i="1"/>
  <c r="E1000" i="1"/>
  <c r="F1000" i="1"/>
  <c r="G1000" i="1"/>
  <c r="H1000" i="1"/>
  <c r="I1000" i="1"/>
  <c r="J1000" i="1"/>
  <c r="K1000" i="1"/>
  <c r="O1000" i="1"/>
  <c r="P1000" i="1"/>
  <c r="Q1000" i="1"/>
  <c r="B1001" i="1"/>
  <c r="C1001" i="1"/>
  <c r="D1001" i="1"/>
  <c r="E1001" i="1"/>
  <c r="F1001" i="1"/>
  <c r="G1001" i="1"/>
  <c r="H1001" i="1"/>
  <c r="I1001" i="1"/>
  <c r="J1001" i="1"/>
  <c r="K1001" i="1"/>
  <c r="O1001" i="1"/>
  <c r="P1001" i="1"/>
  <c r="Q1001" i="1"/>
  <c r="B1002" i="1"/>
  <c r="C1002" i="1"/>
  <c r="D1002" i="1"/>
  <c r="E1002" i="1"/>
  <c r="F1002" i="1"/>
  <c r="G1002" i="1"/>
  <c r="H1002" i="1"/>
  <c r="I1002" i="1"/>
  <c r="J1002" i="1"/>
  <c r="K1002" i="1"/>
  <c r="O1002" i="1"/>
  <c r="P1002" i="1"/>
  <c r="Q1002" i="1"/>
  <c r="B1003" i="1"/>
  <c r="C1003" i="1"/>
  <c r="D1003" i="1"/>
  <c r="E1003" i="1"/>
  <c r="F1003" i="1"/>
  <c r="G1003" i="1"/>
  <c r="H1003" i="1"/>
  <c r="I1003" i="1"/>
  <c r="J1003" i="1"/>
  <c r="K1003" i="1"/>
  <c r="O1003" i="1"/>
  <c r="P1003" i="1"/>
  <c r="Q1003" i="1"/>
  <c r="B1004" i="1"/>
  <c r="C1004" i="1"/>
  <c r="D1004" i="1"/>
  <c r="E1004" i="1"/>
  <c r="F1004" i="1"/>
  <c r="G1004" i="1"/>
  <c r="H1004" i="1"/>
  <c r="I1004" i="1"/>
  <c r="J1004" i="1"/>
  <c r="K1004" i="1"/>
  <c r="O1004" i="1"/>
  <c r="P1004" i="1"/>
  <c r="Q1004" i="1"/>
  <c r="B1005" i="1"/>
  <c r="C1005" i="1"/>
  <c r="D1005" i="1"/>
  <c r="E1005" i="1"/>
  <c r="F1005" i="1"/>
  <c r="G1005" i="1"/>
  <c r="H1005" i="1"/>
  <c r="I1005" i="1"/>
  <c r="J1005" i="1"/>
  <c r="K1005" i="1"/>
  <c r="O1005" i="1"/>
  <c r="P1005" i="1"/>
  <c r="Q1005" i="1"/>
  <c r="B1006" i="1"/>
  <c r="C1006" i="1"/>
  <c r="D1006" i="1"/>
  <c r="E1006" i="1"/>
  <c r="F1006" i="1"/>
  <c r="G1006" i="1"/>
  <c r="H1006" i="1"/>
  <c r="I1006" i="1"/>
  <c r="J1006" i="1"/>
  <c r="K1006" i="1"/>
  <c r="O1006" i="1"/>
  <c r="P1006" i="1"/>
  <c r="Q1006" i="1"/>
  <c r="B1007" i="1"/>
  <c r="C1007" i="1"/>
  <c r="D1007" i="1"/>
  <c r="E1007" i="1"/>
  <c r="F1007" i="1"/>
  <c r="G1007" i="1"/>
  <c r="H1007" i="1"/>
  <c r="I1007" i="1"/>
  <c r="J1007" i="1"/>
  <c r="K1007" i="1"/>
  <c r="O1007" i="1"/>
  <c r="P1007" i="1"/>
  <c r="Q1007" i="1"/>
  <c r="B1008" i="1"/>
  <c r="C1008" i="1"/>
  <c r="D1008" i="1"/>
  <c r="E1008" i="1"/>
  <c r="F1008" i="1"/>
  <c r="G1008" i="1"/>
  <c r="H1008" i="1"/>
  <c r="I1008" i="1"/>
  <c r="J1008" i="1"/>
  <c r="K1008" i="1"/>
  <c r="O1008" i="1"/>
  <c r="P1008" i="1"/>
  <c r="Q1008" i="1"/>
  <c r="B1009" i="1"/>
  <c r="C1009" i="1"/>
  <c r="D1009" i="1"/>
  <c r="E1009" i="1"/>
  <c r="F1009" i="1"/>
  <c r="G1009" i="1"/>
  <c r="H1009" i="1"/>
  <c r="I1009" i="1"/>
  <c r="J1009" i="1"/>
  <c r="K1009" i="1"/>
  <c r="O1009" i="1"/>
  <c r="P1009" i="1"/>
  <c r="Q1009" i="1"/>
  <c r="B1010" i="1"/>
  <c r="C1010" i="1"/>
  <c r="D1010" i="1"/>
  <c r="E1010" i="1"/>
  <c r="F1010" i="1"/>
  <c r="G1010" i="1"/>
  <c r="H1010" i="1"/>
  <c r="I1010" i="1"/>
  <c r="J1010" i="1"/>
  <c r="K1010" i="1"/>
  <c r="O1010" i="1"/>
  <c r="P1010" i="1"/>
  <c r="Q1010" i="1"/>
  <c r="B1011" i="1"/>
  <c r="C1011" i="1"/>
  <c r="D1011" i="1"/>
  <c r="E1011" i="1"/>
  <c r="F1011" i="1"/>
  <c r="G1011" i="1"/>
  <c r="H1011" i="1"/>
  <c r="I1011" i="1"/>
  <c r="J1011" i="1"/>
  <c r="K1011" i="1"/>
  <c r="O1011" i="1"/>
  <c r="P1011" i="1"/>
  <c r="Q1011" i="1"/>
  <c r="B1012" i="1"/>
  <c r="C1012" i="1"/>
  <c r="D1012" i="1"/>
  <c r="E1012" i="1"/>
  <c r="F1012" i="1"/>
  <c r="G1012" i="1"/>
  <c r="H1012" i="1"/>
  <c r="I1012" i="1"/>
  <c r="J1012" i="1"/>
  <c r="K1012" i="1"/>
  <c r="O1012" i="1"/>
  <c r="P1012" i="1"/>
  <c r="Q1012" i="1"/>
  <c r="B1013" i="1"/>
  <c r="C1013" i="1"/>
  <c r="D1013" i="1"/>
  <c r="E1013" i="1"/>
  <c r="F1013" i="1"/>
  <c r="G1013" i="1"/>
  <c r="H1013" i="1"/>
  <c r="I1013" i="1"/>
  <c r="J1013" i="1"/>
  <c r="K1013" i="1"/>
  <c r="O1013" i="1"/>
  <c r="P1013" i="1"/>
  <c r="Q1013" i="1"/>
  <c r="B1014" i="1"/>
  <c r="C1014" i="1"/>
  <c r="D1014" i="1"/>
  <c r="E1014" i="1"/>
  <c r="F1014" i="1"/>
  <c r="G1014" i="1"/>
  <c r="H1014" i="1"/>
  <c r="I1014" i="1"/>
  <c r="J1014" i="1"/>
  <c r="K1014" i="1"/>
  <c r="O1014" i="1"/>
  <c r="P1014" i="1"/>
  <c r="Q1014" i="1"/>
  <c r="B1015" i="1"/>
  <c r="C1015" i="1"/>
  <c r="D1015" i="1"/>
  <c r="E1015" i="1"/>
  <c r="F1015" i="1"/>
  <c r="G1015" i="1"/>
  <c r="H1015" i="1"/>
  <c r="I1015" i="1"/>
  <c r="J1015" i="1"/>
  <c r="K1015" i="1"/>
  <c r="O1015" i="1"/>
  <c r="P1015" i="1"/>
  <c r="Q1015" i="1"/>
  <c r="B1016" i="1"/>
  <c r="C1016" i="1"/>
  <c r="D1016" i="1"/>
  <c r="E1016" i="1"/>
  <c r="F1016" i="1"/>
  <c r="G1016" i="1"/>
  <c r="H1016" i="1"/>
  <c r="I1016" i="1"/>
  <c r="J1016" i="1"/>
  <c r="K1016" i="1"/>
  <c r="O1016" i="1"/>
  <c r="P1016" i="1"/>
  <c r="Q1016" i="1"/>
  <c r="B1017" i="1"/>
  <c r="C1017" i="1"/>
  <c r="D1017" i="1"/>
  <c r="E1017" i="1"/>
  <c r="F1017" i="1"/>
  <c r="G1017" i="1"/>
  <c r="H1017" i="1"/>
  <c r="I1017" i="1"/>
  <c r="J1017" i="1"/>
  <c r="K1017" i="1"/>
  <c r="O1017" i="1"/>
  <c r="P1017" i="1"/>
  <c r="Q1017" i="1"/>
  <c r="B1018" i="1"/>
  <c r="C1018" i="1"/>
  <c r="D1018" i="1"/>
  <c r="E1018" i="1"/>
  <c r="F1018" i="1"/>
  <c r="G1018" i="1"/>
  <c r="H1018" i="1"/>
  <c r="I1018" i="1"/>
  <c r="J1018" i="1"/>
  <c r="K1018" i="1"/>
  <c r="O1018" i="1"/>
  <c r="P1018" i="1"/>
  <c r="Q1018" i="1"/>
  <c r="B1019" i="1"/>
  <c r="C1019" i="1"/>
  <c r="D1019" i="1"/>
  <c r="E1019" i="1"/>
  <c r="F1019" i="1"/>
  <c r="G1019" i="1"/>
  <c r="H1019" i="1"/>
  <c r="I1019" i="1"/>
  <c r="J1019" i="1"/>
  <c r="K1019" i="1"/>
  <c r="O1019" i="1"/>
  <c r="P1019" i="1"/>
  <c r="Q1019" i="1"/>
  <c r="B1020" i="1"/>
  <c r="C1020" i="1"/>
  <c r="D1020" i="1"/>
  <c r="E1020" i="1"/>
  <c r="F1020" i="1"/>
  <c r="G1020" i="1"/>
  <c r="H1020" i="1"/>
  <c r="I1020" i="1"/>
  <c r="J1020" i="1"/>
  <c r="K1020" i="1"/>
  <c r="O1020" i="1"/>
  <c r="P1020" i="1"/>
  <c r="Q1020" i="1"/>
  <c r="B1021" i="1"/>
  <c r="C1021" i="1"/>
  <c r="D1021" i="1"/>
  <c r="E1021" i="1"/>
  <c r="F1021" i="1"/>
  <c r="G1021" i="1"/>
  <c r="H1021" i="1"/>
  <c r="I1021" i="1"/>
  <c r="J1021" i="1"/>
  <c r="K1021" i="1"/>
  <c r="O1021" i="1"/>
  <c r="P1021" i="1"/>
  <c r="Q1021" i="1"/>
  <c r="B1022" i="1"/>
  <c r="C1022" i="1"/>
  <c r="D1022" i="1"/>
  <c r="E1022" i="1"/>
  <c r="F1022" i="1"/>
  <c r="G1022" i="1"/>
  <c r="H1022" i="1"/>
  <c r="I1022" i="1"/>
  <c r="J1022" i="1"/>
  <c r="K1022" i="1"/>
  <c r="O1022" i="1"/>
  <c r="P1022" i="1"/>
  <c r="Q1022" i="1"/>
  <c r="B1023" i="1"/>
  <c r="C1023" i="1"/>
  <c r="D1023" i="1"/>
  <c r="E1023" i="1"/>
  <c r="F1023" i="1"/>
  <c r="G1023" i="1"/>
  <c r="H1023" i="1"/>
  <c r="I1023" i="1"/>
  <c r="J1023" i="1"/>
  <c r="K1023" i="1"/>
  <c r="O1023" i="1"/>
  <c r="P1023" i="1"/>
  <c r="Q1023" i="1"/>
  <c r="B1024" i="1"/>
  <c r="C1024" i="1"/>
  <c r="D1024" i="1"/>
  <c r="E1024" i="1"/>
  <c r="F1024" i="1"/>
  <c r="G1024" i="1"/>
  <c r="H1024" i="1"/>
  <c r="I1024" i="1"/>
  <c r="J1024" i="1"/>
  <c r="K1024" i="1"/>
  <c r="O1024" i="1"/>
  <c r="P1024" i="1"/>
  <c r="Q1024" i="1"/>
  <c r="B1025" i="1"/>
  <c r="C1025" i="1"/>
  <c r="D1025" i="1"/>
  <c r="E1025" i="1"/>
  <c r="F1025" i="1"/>
  <c r="G1025" i="1"/>
  <c r="H1025" i="1"/>
  <c r="I1025" i="1"/>
  <c r="J1025" i="1"/>
  <c r="K1025" i="1"/>
  <c r="O1025" i="1"/>
  <c r="P1025" i="1"/>
  <c r="Q1025" i="1"/>
  <c r="B1026" i="1"/>
  <c r="C1026" i="1"/>
  <c r="D1026" i="1"/>
  <c r="E1026" i="1"/>
  <c r="F1026" i="1"/>
  <c r="G1026" i="1"/>
  <c r="H1026" i="1"/>
  <c r="I1026" i="1"/>
  <c r="J1026" i="1"/>
  <c r="K1026" i="1"/>
  <c r="O1026" i="1"/>
  <c r="P1026" i="1"/>
  <c r="Q1026" i="1"/>
  <c r="B1027" i="1"/>
  <c r="C1027" i="1"/>
  <c r="D1027" i="1"/>
  <c r="E1027" i="1"/>
  <c r="F1027" i="1"/>
  <c r="G1027" i="1"/>
  <c r="H1027" i="1"/>
  <c r="I1027" i="1"/>
  <c r="J1027" i="1"/>
  <c r="K1027" i="1"/>
  <c r="O1027" i="1"/>
  <c r="P1027" i="1"/>
  <c r="Q1027" i="1"/>
  <c r="B1028" i="1"/>
  <c r="C1028" i="1"/>
  <c r="D1028" i="1"/>
  <c r="E1028" i="1"/>
  <c r="F1028" i="1"/>
  <c r="G1028" i="1"/>
  <c r="H1028" i="1"/>
  <c r="I1028" i="1"/>
  <c r="J1028" i="1"/>
  <c r="K1028" i="1"/>
  <c r="O1028" i="1"/>
  <c r="P1028" i="1"/>
  <c r="Q1028" i="1"/>
  <c r="B1029" i="1"/>
  <c r="C1029" i="1"/>
  <c r="D1029" i="1"/>
  <c r="E1029" i="1"/>
  <c r="F1029" i="1"/>
  <c r="G1029" i="1"/>
  <c r="H1029" i="1"/>
  <c r="I1029" i="1"/>
  <c r="J1029" i="1"/>
  <c r="K1029" i="1"/>
  <c r="O1029" i="1"/>
  <c r="P1029" i="1"/>
  <c r="Q1029" i="1"/>
  <c r="B1030" i="1"/>
  <c r="C1030" i="1"/>
  <c r="D1030" i="1"/>
  <c r="E1030" i="1"/>
  <c r="F1030" i="1"/>
  <c r="G1030" i="1"/>
  <c r="H1030" i="1"/>
  <c r="I1030" i="1"/>
  <c r="J1030" i="1"/>
  <c r="K1030" i="1"/>
  <c r="O1030" i="1"/>
  <c r="P1030" i="1"/>
  <c r="Q1030" i="1"/>
  <c r="B1031" i="1"/>
  <c r="C1031" i="1"/>
  <c r="D1031" i="1"/>
  <c r="E1031" i="1"/>
  <c r="F1031" i="1"/>
  <c r="G1031" i="1"/>
  <c r="H1031" i="1"/>
  <c r="I1031" i="1"/>
  <c r="J1031" i="1"/>
  <c r="K1031" i="1"/>
  <c r="O1031" i="1"/>
  <c r="P1031" i="1"/>
  <c r="Q1031" i="1"/>
  <c r="B1032" i="1"/>
  <c r="C1032" i="1"/>
  <c r="D1032" i="1"/>
  <c r="E1032" i="1"/>
  <c r="F1032" i="1"/>
  <c r="G1032" i="1"/>
  <c r="H1032" i="1"/>
  <c r="I1032" i="1"/>
  <c r="J1032" i="1"/>
  <c r="K1032" i="1"/>
  <c r="O1032" i="1"/>
  <c r="P1032" i="1"/>
  <c r="Q1032" i="1"/>
  <c r="B1033" i="1"/>
  <c r="C1033" i="1"/>
  <c r="D1033" i="1"/>
  <c r="E1033" i="1"/>
  <c r="F1033" i="1"/>
  <c r="G1033" i="1"/>
  <c r="H1033" i="1"/>
  <c r="I1033" i="1"/>
  <c r="J1033" i="1"/>
  <c r="K1033" i="1"/>
  <c r="O1033" i="1"/>
  <c r="P1033" i="1"/>
  <c r="Q1033" i="1"/>
  <c r="B1034" i="1"/>
  <c r="C1034" i="1"/>
  <c r="D1034" i="1"/>
  <c r="E1034" i="1"/>
  <c r="F1034" i="1"/>
  <c r="G1034" i="1"/>
  <c r="H1034" i="1"/>
  <c r="I1034" i="1"/>
  <c r="J1034" i="1"/>
  <c r="K1034" i="1"/>
  <c r="O1034" i="1"/>
  <c r="P1034" i="1"/>
  <c r="Q1034" i="1"/>
  <c r="B1035" i="1"/>
  <c r="C1035" i="1"/>
  <c r="D1035" i="1"/>
  <c r="E1035" i="1"/>
  <c r="F1035" i="1"/>
  <c r="G1035" i="1"/>
  <c r="H1035" i="1"/>
  <c r="I1035" i="1"/>
  <c r="J1035" i="1"/>
  <c r="K1035" i="1"/>
  <c r="O1035" i="1"/>
  <c r="P1035" i="1"/>
  <c r="Q1035" i="1"/>
  <c r="B1036" i="1"/>
  <c r="C1036" i="1"/>
  <c r="D1036" i="1"/>
  <c r="E1036" i="1"/>
  <c r="F1036" i="1"/>
  <c r="G1036" i="1"/>
  <c r="H1036" i="1"/>
  <c r="I1036" i="1"/>
  <c r="J1036" i="1"/>
  <c r="K1036" i="1"/>
  <c r="O1036" i="1"/>
  <c r="P1036" i="1"/>
  <c r="Q1036" i="1"/>
  <c r="B1037" i="1"/>
  <c r="C1037" i="1"/>
  <c r="D1037" i="1"/>
  <c r="E1037" i="1"/>
  <c r="F1037" i="1"/>
  <c r="G1037" i="1"/>
  <c r="H1037" i="1"/>
  <c r="I1037" i="1"/>
  <c r="J1037" i="1"/>
  <c r="K1037" i="1"/>
  <c r="O1037" i="1"/>
  <c r="P1037" i="1"/>
  <c r="Q1037" i="1"/>
  <c r="B1038" i="1"/>
  <c r="C1038" i="1"/>
  <c r="D1038" i="1"/>
  <c r="E1038" i="1"/>
  <c r="F1038" i="1"/>
  <c r="G1038" i="1"/>
  <c r="H1038" i="1"/>
  <c r="I1038" i="1"/>
  <c r="J1038" i="1"/>
  <c r="K1038" i="1"/>
  <c r="O1038" i="1"/>
  <c r="P1038" i="1"/>
  <c r="Q1038" i="1"/>
  <c r="B1039" i="1"/>
  <c r="C1039" i="1"/>
  <c r="D1039" i="1"/>
  <c r="E1039" i="1"/>
  <c r="F1039" i="1"/>
  <c r="G1039" i="1"/>
  <c r="H1039" i="1"/>
  <c r="I1039" i="1"/>
  <c r="J1039" i="1"/>
  <c r="K1039" i="1"/>
  <c r="O1039" i="1"/>
  <c r="P1039" i="1"/>
  <c r="Q1039" i="1"/>
  <c r="B1040" i="1"/>
  <c r="C1040" i="1"/>
  <c r="D1040" i="1"/>
  <c r="E1040" i="1"/>
  <c r="F1040" i="1"/>
  <c r="G1040" i="1"/>
  <c r="H1040" i="1"/>
  <c r="I1040" i="1"/>
  <c r="J1040" i="1"/>
  <c r="K1040" i="1"/>
  <c r="O1040" i="1"/>
  <c r="P1040" i="1"/>
  <c r="Q1040" i="1"/>
  <c r="B1041" i="1"/>
  <c r="C1041" i="1"/>
  <c r="D1041" i="1"/>
  <c r="E1041" i="1"/>
  <c r="F1041" i="1"/>
  <c r="G1041" i="1"/>
  <c r="H1041" i="1"/>
  <c r="I1041" i="1"/>
  <c r="J1041" i="1"/>
  <c r="K1041" i="1"/>
  <c r="O1041" i="1"/>
  <c r="P1041" i="1"/>
  <c r="Q1041" i="1"/>
  <c r="B1042" i="1"/>
  <c r="C1042" i="1"/>
  <c r="D1042" i="1"/>
  <c r="E1042" i="1"/>
  <c r="F1042" i="1"/>
  <c r="G1042" i="1"/>
  <c r="H1042" i="1"/>
  <c r="I1042" i="1"/>
  <c r="J1042" i="1"/>
  <c r="K1042" i="1"/>
  <c r="O1042" i="1"/>
  <c r="P1042" i="1"/>
  <c r="Q1042" i="1"/>
  <c r="B1043" i="1"/>
  <c r="C1043" i="1"/>
  <c r="D1043" i="1"/>
  <c r="E1043" i="1"/>
  <c r="F1043" i="1"/>
  <c r="G1043" i="1"/>
  <c r="H1043" i="1"/>
  <c r="I1043" i="1"/>
  <c r="J1043" i="1"/>
  <c r="K1043" i="1"/>
  <c r="O1043" i="1"/>
  <c r="P1043" i="1"/>
  <c r="Q1043" i="1"/>
  <c r="B1044" i="1"/>
  <c r="C1044" i="1"/>
  <c r="D1044" i="1"/>
  <c r="E1044" i="1"/>
  <c r="F1044" i="1"/>
  <c r="G1044" i="1"/>
  <c r="H1044" i="1"/>
  <c r="I1044" i="1"/>
  <c r="J1044" i="1"/>
  <c r="K1044" i="1"/>
  <c r="O1044" i="1"/>
  <c r="P1044" i="1"/>
  <c r="Q1044" i="1"/>
  <c r="B1045" i="1"/>
  <c r="C1045" i="1"/>
  <c r="D1045" i="1"/>
  <c r="E1045" i="1"/>
  <c r="F1045" i="1"/>
  <c r="G1045" i="1"/>
  <c r="H1045" i="1"/>
  <c r="I1045" i="1"/>
  <c r="J1045" i="1"/>
  <c r="K1045" i="1"/>
  <c r="O1045" i="1"/>
  <c r="P1045" i="1"/>
  <c r="Q1045" i="1"/>
  <c r="B1046" i="1"/>
  <c r="C1046" i="1"/>
  <c r="D1046" i="1"/>
  <c r="E1046" i="1"/>
  <c r="F1046" i="1"/>
  <c r="G1046" i="1"/>
  <c r="H1046" i="1"/>
  <c r="I1046" i="1"/>
  <c r="J1046" i="1"/>
  <c r="K1046" i="1"/>
  <c r="O1046" i="1"/>
  <c r="P1046" i="1"/>
  <c r="Q1046" i="1"/>
  <c r="B1047" i="1"/>
  <c r="C1047" i="1"/>
  <c r="D1047" i="1"/>
  <c r="E1047" i="1"/>
  <c r="F1047" i="1"/>
  <c r="G1047" i="1"/>
  <c r="H1047" i="1"/>
  <c r="I1047" i="1"/>
  <c r="J1047" i="1"/>
  <c r="K1047" i="1"/>
  <c r="O1047" i="1"/>
  <c r="P1047" i="1"/>
  <c r="Q1047" i="1"/>
  <c r="B1048" i="1"/>
  <c r="C1048" i="1"/>
  <c r="D1048" i="1"/>
  <c r="E1048" i="1"/>
  <c r="F1048" i="1"/>
  <c r="G1048" i="1"/>
  <c r="H1048" i="1"/>
  <c r="I1048" i="1"/>
  <c r="J1048" i="1"/>
  <c r="K1048" i="1"/>
  <c r="O1048" i="1"/>
  <c r="P1048" i="1"/>
  <c r="Q1048" i="1"/>
  <c r="B1049" i="1"/>
  <c r="C1049" i="1"/>
  <c r="D1049" i="1"/>
  <c r="E1049" i="1"/>
  <c r="F1049" i="1"/>
  <c r="G1049" i="1"/>
  <c r="H1049" i="1"/>
  <c r="I1049" i="1"/>
  <c r="J1049" i="1"/>
  <c r="K1049" i="1"/>
  <c r="O1049" i="1"/>
  <c r="P1049" i="1"/>
  <c r="Q1049" i="1"/>
  <c r="B1050" i="1"/>
  <c r="C1050" i="1"/>
  <c r="D1050" i="1"/>
  <c r="E1050" i="1"/>
  <c r="F1050" i="1"/>
  <c r="G1050" i="1"/>
  <c r="H1050" i="1"/>
  <c r="I1050" i="1"/>
  <c r="J1050" i="1"/>
  <c r="K1050" i="1"/>
  <c r="O1050" i="1"/>
  <c r="P1050" i="1"/>
  <c r="Q1050" i="1"/>
  <c r="B1051" i="1"/>
  <c r="C1051" i="1"/>
  <c r="D1051" i="1"/>
  <c r="E1051" i="1"/>
  <c r="F1051" i="1"/>
  <c r="G1051" i="1"/>
  <c r="H1051" i="1"/>
  <c r="I1051" i="1"/>
  <c r="J1051" i="1"/>
  <c r="K1051" i="1"/>
  <c r="O1051" i="1"/>
  <c r="P1051" i="1"/>
  <c r="Q1051" i="1"/>
  <c r="B1052" i="1"/>
  <c r="C1052" i="1"/>
  <c r="D1052" i="1"/>
  <c r="E1052" i="1"/>
  <c r="F1052" i="1"/>
  <c r="G1052" i="1"/>
  <c r="H1052" i="1"/>
  <c r="I1052" i="1"/>
  <c r="J1052" i="1"/>
  <c r="K1052" i="1"/>
  <c r="O1052" i="1"/>
  <c r="P1052" i="1"/>
  <c r="Q1052" i="1"/>
  <c r="B1053" i="1"/>
  <c r="C1053" i="1"/>
  <c r="D1053" i="1"/>
  <c r="E1053" i="1"/>
  <c r="F1053" i="1"/>
  <c r="G1053" i="1"/>
  <c r="H1053" i="1"/>
  <c r="I1053" i="1"/>
  <c r="J1053" i="1"/>
  <c r="K1053" i="1"/>
  <c r="O1053" i="1"/>
  <c r="P1053" i="1"/>
  <c r="Q1053" i="1"/>
  <c r="B1054" i="1"/>
  <c r="C1054" i="1"/>
  <c r="D1054" i="1"/>
  <c r="E1054" i="1"/>
  <c r="F1054" i="1"/>
  <c r="G1054" i="1"/>
  <c r="H1054" i="1"/>
  <c r="I1054" i="1"/>
  <c r="J1054" i="1"/>
  <c r="K1054" i="1"/>
  <c r="O1054" i="1"/>
  <c r="P1054" i="1"/>
  <c r="Q1054" i="1"/>
  <c r="B1055" i="1"/>
  <c r="C1055" i="1"/>
  <c r="D1055" i="1"/>
  <c r="E1055" i="1"/>
  <c r="F1055" i="1"/>
  <c r="G1055" i="1"/>
  <c r="H1055" i="1"/>
  <c r="I1055" i="1"/>
  <c r="J1055" i="1"/>
  <c r="K1055" i="1"/>
  <c r="O1055" i="1"/>
  <c r="P1055" i="1"/>
  <c r="Q1055" i="1"/>
  <c r="B1056" i="1"/>
  <c r="C1056" i="1"/>
  <c r="D1056" i="1"/>
  <c r="E1056" i="1"/>
  <c r="F1056" i="1"/>
  <c r="G1056" i="1"/>
  <c r="H1056" i="1"/>
  <c r="I1056" i="1"/>
  <c r="J1056" i="1"/>
  <c r="K1056" i="1"/>
  <c r="O1056" i="1"/>
  <c r="P1056" i="1"/>
  <c r="Q1056" i="1"/>
  <c r="B1057" i="1"/>
  <c r="C1057" i="1"/>
  <c r="D1057" i="1"/>
  <c r="E1057" i="1"/>
  <c r="F1057" i="1"/>
  <c r="G1057" i="1"/>
  <c r="H1057" i="1"/>
  <c r="I1057" i="1"/>
  <c r="J1057" i="1"/>
  <c r="K1057" i="1"/>
  <c r="O1057" i="1"/>
  <c r="P1057" i="1"/>
  <c r="Q1057" i="1"/>
  <c r="C60" i="1"/>
  <c r="D60" i="1"/>
  <c r="E60" i="1"/>
  <c r="F60" i="1"/>
  <c r="G60" i="1"/>
  <c r="H60" i="1"/>
  <c r="I60" i="1"/>
  <c r="J60" i="1"/>
  <c r="K60" i="1"/>
  <c r="O60" i="1"/>
  <c r="P60" i="1"/>
  <c r="Q60" i="1"/>
  <c r="B60" i="1"/>
  <c r="C59" i="1"/>
  <c r="D59" i="1"/>
  <c r="E59" i="1"/>
  <c r="F59" i="1"/>
  <c r="G59" i="1"/>
  <c r="H59" i="1"/>
  <c r="I59" i="1"/>
  <c r="J59" i="1"/>
  <c r="K59" i="1"/>
  <c r="L59" i="1"/>
  <c r="M59" i="1"/>
  <c r="N59" i="1"/>
  <c r="O59" i="1"/>
  <c r="P59" i="1"/>
  <c r="Q59" i="1"/>
  <c r="B59" i="1"/>
  <c r="S17" i="3" l="1"/>
  <c r="CO16" i="3"/>
  <c r="CO17" i="3"/>
  <c r="CO18" i="3"/>
  <c r="CO19" i="3"/>
  <c r="CO20" i="3"/>
  <c r="CO21" i="3"/>
  <c r="CO22" i="3"/>
  <c r="CO23" i="3"/>
  <c r="CO24" i="3"/>
  <c r="CO25" i="3"/>
  <c r="CO26" i="3"/>
  <c r="CO14" i="3"/>
  <c r="CO13" i="3"/>
  <c r="V6" i="3" l="1"/>
  <c r="U6" i="3" l="1"/>
  <c r="T6" i="3" l="1"/>
  <c r="S6" i="3"/>
  <c r="Q360" i="2" l="1"/>
  <c r="Q332" i="2"/>
  <c r="Q304" i="2"/>
  <c r="Q276" i="2"/>
  <c r="Q248" i="2"/>
  <c r="Q220" i="2"/>
  <c r="Q192" i="2"/>
  <c r="Q164" i="2"/>
  <c r="Q136" i="2"/>
  <c r="Q108" i="2"/>
  <c r="Q80" i="2"/>
  <c r="O164" i="2" l="1"/>
  <c r="N164" i="2"/>
  <c r="M164" i="2"/>
  <c r="L164" i="2"/>
  <c r="K164" i="2"/>
  <c r="J164" i="2"/>
  <c r="CO15" i="3" l="1"/>
  <c r="M169" i="3" l="1"/>
  <c r="M226" i="1" s="1"/>
  <c r="M170" i="3"/>
  <c r="M227" i="1" s="1"/>
  <c r="M171" i="3"/>
  <c r="M228" i="1" s="1"/>
  <c r="M172" i="3"/>
  <c r="M229" i="1" s="1"/>
  <c r="M173" i="3"/>
  <c r="M230" i="1" s="1"/>
  <c r="M174" i="3"/>
  <c r="M231" i="1" s="1"/>
  <c r="M175" i="3"/>
  <c r="M232" i="1" s="1"/>
  <c r="M176" i="3"/>
  <c r="M233" i="1" s="1"/>
  <c r="M177" i="3"/>
  <c r="M234" i="1" s="1"/>
  <c r="M178" i="3"/>
  <c r="M235" i="1" s="1"/>
  <c r="M179" i="3"/>
  <c r="M236" i="1" s="1"/>
  <c r="M180" i="3"/>
  <c r="M237" i="1" s="1"/>
  <c r="M181" i="3"/>
  <c r="M238" i="1" s="1"/>
  <c r="M182" i="3"/>
  <c r="M239" i="1" s="1"/>
  <c r="M183" i="3"/>
  <c r="M240" i="1" s="1"/>
  <c r="M184" i="3"/>
  <c r="M241" i="1" s="1"/>
  <c r="M185" i="3"/>
  <c r="M242" i="1" s="1"/>
  <c r="M186" i="3"/>
  <c r="M243" i="1" s="1"/>
  <c r="M187" i="3"/>
  <c r="M244" i="1" s="1"/>
  <c r="M188" i="3"/>
  <c r="M245" i="1" s="1"/>
  <c r="M189" i="3"/>
  <c r="M246" i="1" s="1"/>
  <c r="M190" i="3"/>
  <c r="M247" i="1" s="1"/>
  <c r="M191" i="3"/>
  <c r="M248" i="1" s="1"/>
  <c r="M192" i="3"/>
  <c r="M249" i="1" s="1"/>
  <c r="M193" i="3"/>
  <c r="M250" i="1" s="1"/>
  <c r="M194" i="3"/>
  <c r="M251" i="1" s="1"/>
  <c r="M195" i="3"/>
  <c r="M252" i="1" s="1"/>
  <c r="M196" i="3"/>
  <c r="M253" i="1" s="1"/>
  <c r="M197" i="3"/>
  <c r="M254" i="1" s="1"/>
  <c r="M198" i="3"/>
  <c r="M255" i="1" s="1"/>
  <c r="M199" i="3"/>
  <c r="M256" i="1" s="1"/>
  <c r="M200" i="3"/>
  <c r="M257" i="1" s="1"/>
  <c r="M201" i="3"/>
  <c r="M258" i="1" s="1"/>
  <c r="M202" i="3"/>
  <c r="M259" i="1" s="1"/>
  <c r="M203" i="3"/>
  <c r="M260" i="1" s="1"/>
  <c r="M204" i="3"/>
  <c r="M261" i="1" s="1"/>
  <c r="M205" i="3"/>
  <c r="M262" i="1" s="1"/>
  <c r="M206" i="3"/>
  <c r="M263" i="1" s="1"/>
  <c r="M207" i="3"/>
  <c r="M264" i="1" s="1"/>
  <c r="M208" i="3"/>
  <c r="M265" i="1" s="1"/>
  <c r="M209" i="3"/>
  <c r="M266" i="1" s="1"/>
  <c r="M210" i="3"/>
  <c r="M267" i="1" s="1"/>
  <c r="M211" i="3"/>
  <c r="M268" i="1" s="1"/>
  <c r="M212" i="3"/>
  <c r="M269" i="1" s="1"/>
  <c r="M213" i="3"/>
  <c r="M270" i="1" s="1"/>
  <c r="M214" i="3"/>
  <c r="M271" i="1" s="1"/>
  <c r="M215" i="3"/>
  <c r="M272" i="1" s="1"/>
  <c r="M216" i="3"/>
  <c r="M273" i="1" s="1"/>
  <c r="M217" i="3"/>
  <c r="M274" i="1" s="1"/>
  <c r="M218" i="3"/>
  <c r="M275" i="1" s="1"/>
  <c r="M219" i="3"/>
  <c r="M276" i="1" s="1"/>
  <c r="M220" i="3"/>
  <c r="M277" i="1" s="1"/>
  <c r="M221" i="3"/>
  <c r="M278" i="1" s="1"/>
  <c r="M222" i="3"/>
  <c r="M279" i="1" s="1"/>
  <c r="M223" i="3"/>
  <c r="M280" i="1" s="1"/>
  <c r="M224" i="3"/>
  <c r="M281" i="1" s="1"/>
  <c r="M225" i="3"/>
  <c r="M282" i="1" s="1"/>
  <c r="M226" i="3"/>
  <c r="M283" i="1" s="1"/>
  <c r="M227" i="3"/>
  <c r="M284" i="1" s="1"/>
  <c r="M228" i="3"/>
  <c r="M285" i="1" s="1"/>
  <c r="M229" i="3"/>
  <c r="M286" i="1" s="1"/>
  <c r="M230" i="3"/>
  <c r="M287" i="1" s="1"/>
  <c r="M231" i="3"/>
  <c r="M288" i="1" s="1"/>
  <c r="M232" i="3"/>
  <c r="M289" i="1" s="1"/>
  <c r="M233" i="3"/>
  <c r="M290" i="1" s="1"/>
  <c r="M234" i="3"/>
  <c r="M291" i="1" s="1"/>
  <c r="M235" i="3"/>
  <c r="M292" i="1" s="1"/>
  <c r="M236" i="3"/>
  <c r="M293" i="1" s="1"/>
  <c r="M237" i="3"/>
  <c r="M294" i="1" s="1"/>
  <c r="M238" i="3"/>
  <c r="M295" i="1" s="1"/>
  <c r="M239" i="3"/>
  <c r="M296" i="1" s="1"/>
  <c r="M240" i="3"/>
  <c r="M297" i="1" s="1"/>
  <c r="M241" i="3"/>
  <c r="M298" i="1" s="1"/>
  <c r="M242" i="3"/>
  <c r="M299" i="1" s="1"/>
  <c r="M243" i="3"/>
  <c r="M300" i="1" s="1"/>
  <c r="M244" i="3"/>
  <c r="M301" i="1" s="1"/>
  <c r="M245" i="3"/>
  <c r="M302" i="1" s="1"/>
  <c r="M246" i="3"/>
  <c r="M303" i="1" s="1"/>
  <c r="M247" i="3"/>
  <c r="M304" i="1" s="1"/>
  <c r="M248" i="3"/>
  <c r="M305" i="1" s="1"/>
  <c r="M249" i="3"/>
  <c r="M306" i="1" s="1"/>
  <c r="M250" i="3"/>
  <c r="M307" i="1" s="1"/>
  <c r="M251" i="3"/>
  <c r="M308" i="1" s="1"/>
  <c r="M252" i="3"/>
  <c r="M309" i="1" s="1"/>
  <c r="M253" i="3"/>
  <c r="M310" i="1" s="1"/>
  <c r="M254" i="3"/>
  <c r="M311" i="1" s="1"/>
  <c r="M255" i="3"/>
  <c r="M312" i="1" s="1"/>
  <c r="M256" i="3"/>
  <c r="M313" i="1" s="1"/>
  <c r="M257" i="3"/>
  <c r="M314" i="1" s="1"/>
  <c r="M258" i="3"/>
  <c r="M315" i="1" s="1"/>
  <c r="M259" i="3"/>
  <c r="M316" i="1" s="1"/>
  <c r="M260" i="3"/>
  <c r="M317" i="1" s="1"/>
  <c r="M261" i="3"/>
  <c r="M318" i="1" s="1"/>
  <c r="M262" i="3"/>
  <c r="M319" i="1" s="1"/>
  <c r="M263" i="3"/>
  <c r="M320" i="1" s="1"/>
  <c r="M264" i="3"/>
  <c r="M321" i="1" s="1"/>
  <c r="M265" i="3"/>
  <c r="M322" i="1" s="1"/>
  <c r="M266" i="3"/>
  <c r="M323" i="1" s="1"/>
  <c r="M267" i="3"/>
  <c r="M324" i="1" s="1"/>
  <c r="M268" i="3"/>
  <c r="M325" i="1" s="1"/>
  <c r="M269" i="3"/>
  <c r="M326" i="1" s="1"/>
  <c r="M270" i="3"/>
  <c r="M327" i="1" s="1"/>
  <c r="M271" i="3"/>
  <c r="M328" i="1" s="1"/>
  <c r="M272" i="3"/>
  <c r="M329" i="1" s="1"/>
  <c r="M273" i="3"/>
  <c r="M330" i="1" s="1"/>
  <c r="M274" i="3"/>
  <c r="M331" i="1" s="1"/>
  <c r="M275" i="3"/>
  <c r="M332" i="1" s="1"/>
  <c r="M276" i="3"/>
  <c r="M333" i="1" s="1"/>
  <c r="M277" i="3"/>
  <c r="M334" i="1" s="1"/>
  <c r="M278" i="3"/>
  <c r="M335" i="1" s="1"/>
  <c r="M279" i="3"/>
  <c r="M336" i="1" s="1"/>
  <c r="M280" i="3"/>
  <c r="M337" i="1" s="1"/>
  <c r="M281" i="3"/>
  <c r="M338" i="1" s="1"/>
  <c r="M282" i="3"/>
  <c r="M339" i="1" s="1"/>
  <c r="M283" i="3"/>
  <c r="M340" i="1" s="1"/>
  <c r="M284" i="3"/>
  <c r="M341" i="1" s="1"/>
  <c r="M285" i="3"/>
  <c r="M342" i="1" s="1"/>
  <c r="M286" i="3"/>
  <c r="M343" i="1" s="1"/>
  <c r="M287" i="3"/>
  <c r="M344" i="1" s="1"/>
  <c r="M288" i="3"/>
  <c r="M345" i="1" s="1"/>
  <c r="M289" i="3"/>
  <c r="M346" i="1" s="1"/>
  <c r="M290" i="3"/>
  <c r="M347" i="1" s="1"/>
  <c r="M291" i="3"/>
  <c r="M348" i="1" s="1"/>
  <c r="M292" i="3"/>
  <c r="M349" i="1" s="1"/>
  <c r="M293" i="3"/>
  <c r="M350" i="1" s="1"/>
  <c r="M294" i="3"/>
  <c r="M351" i="1" s="1"/>
  <c r="M295" i="3"/>
  <c r="M352" i="1" s="1"/>
  <c r="M296" i="3"/>
  <c r="M353" i="1" s="1"/>
  <c r="M297" i="3"/>
  <c r="M354" i="1" s="1"/>
  <c r="M298" i="3"/>
  <c r="M355" i="1" s="1"/>
  <c r="M299" i="3"/>
  <c r="M356" i="1" s="1"/>
  <c r="M300" i="3"/>
  <c r="M357" i="1" s="1"/>
  <c r="M301" i="3"/>
  <c r="M358" i="1" s="1"/>
  <c r="M302" i="3"/>
  <c r="M359" i="1" s="1"/>
  <c r="M303" i="3"/>
  <c r="M360" i="1" s="1"/>
  <c r="M304" i="3"/>
  <c r="M361" i="1" s="1"/>
  <c r="M305" i="3"/>
  <c r="M362" i="1" s="1"/>
  <c r="M306" i="3"/>
  <c r="M363" i="1" s="1"/>
  <c r="M307" i="3"/>
  <c r="M364" i="1" s="1"/>
  <c r="M308" i="3"/>
  <c r="M365" i="1" s="1"/>
  <c r="M309" i="3"/>
  <c r="M366" i="1" s="1"/>
  <c r="M310" i="3"/>
  <c r="M367" i="1" s="1"/>
  <c r="M311" i="3"/>
  <c r="M368" i="1" s="1"/>
  <c r="M312" i="3"/>
  <c r="M369" i="1" s="1"/>
  <c r="M313" i="3"/>
  <c r="M370" i="1" s="1"/>
  <c r="M314" i="3"/>
  <c r="M371" i="1" s="1"/>
  <c r="M315" i="3"/>
  <c r="M372" i="1" s="1"/>
  <c r="M316" i="3"/>
  <c r="M373" i="1" s="1"/>
  <c r="M317" i="3"/>
  <c r="M374" i="1" s="1"/>
  <c r="M318" i="3"/>
  <c r="M375" i="1" s="1"/>
  <c r="M319" i="3"/>
  <c r="M376" i="1" s="1"/>
  <c r="M320" i="3"/>
  <c r="M377" i="1" s="1"/>
  <c r="M321" i="3"/>
  <c r="M378" i="1" s="1"/>
  <c r="M322" i="3"/>
  <c r="M379" i="1" s="1"/>
  <c r="M323" i="3"/>
  <c r="M380" i="1" s="1"/>
  <c r="M324" i="3"/>
  <c r="M381" i="1" s="1"/>
  <c r="M325" i="3"/>
  <c r="M382" i="1" s="1"/>
  <c r="M326" i="3"/>
  <c r="M383" i="1" s="1"/>
  <c r="M327" i="3"/>
  <c r="M384" i="1" s="1"/>
  <c r="M328" i="3"/>
  <c r="M385" i="1" s="1"/>
  <c r="M329" i="3"/>
  <c r="M386" i="1" s="1"/>
  <c r="M330" i="3"/>
  <c r="M387" i="1" s="1"/>
  <c r="M331" i="3"/>
  <c r="M388" i="1" s="1"/>
  <c r="M332" i="3"/>
  <c r="M389" i="1" s="1"/>
  <c r="M333" i="3"/>
  <c r="M390" i="1" s="1"/>
  <c r="M334" i="3"/>
  <c r="M391" i="1" s="1"/>
  <c r="M335" i="3"/>
  <c r="M392" i="1" s="1"/>
  <c r="M336" i="3"/>
  <c r="M393" i="1" s="1"/>
  <c r="M337" i="3"/>
  <c r="M394" i="1" s="1"/>
  <c r="M338" i="3"/>
  <c r="M395" i="1" s="1"/>
  <c r="M339" i="3"/>
  <c r="M396" i="1" s="1"/>
  <c r="M340" i="3"/>
  <c r="M397" i="1" s="1"/>
  <c r="M341" i="3"/>
  <c r="M398" i="1" s="1"/>
  <c r="M342" i="3"/>
  <c r="M399" i="1" s="1"/>
  <c r="M343" i="3"/>
  <c r="M400" i="1" s="1"/>
  <c r="M344" i="3"/>
  <c r="M401" i="1" s="1"/>
  <c r="M345" i="3"/>
  <c r="M402" i="1" s="1"/>
  <c r="M346" i="3"/>
  <c r="M403" i="1" s="1"/>
  <c r="M347" i="3"/>
  <c r="M404" i="1" s="1"/>
  <c r="M348" i="3"/>
  <c r="M405" i="1" s="1"/>
  <c r="M349" i="3"/>
  <c r="M406" i="1" s="1"/>
  <c r="M350" i="3"/>
  <c r="M407" i="1" s="1"/>
  <c r="M351" i="3"/>
  <c r="M408" i="1" s="1"/>
  <c r="M352" i="3"/>
  <c r="M409" i="1" s="1"/>
  <c r="M353" i="3"/>
  <c r="M410" i="1" s="1"/>
  <c r="M354" i="3"/>
  <c r="M411" i="1" s="1"/>
  <c r="M355" i="3"/>
  <c r="M412" i="1" s="1"/>
  <c r="M356" i="3"/>
  <c r="M413" i="1" s="1"/>
  <c r="M357" i="3"/>
  <c r="M414" i="1" s="1"/>
  <c r="M358" i="3"/>
  <c r="M415" i="1" s="1"/>
  <c r="M359" i="3"/>
  <c r="M416" i="1" s="1"/>
  <c r="M360" i="3"/>
  <c r="M417" i="1" s="1"/>
  <c r="M361" i="3"/>
  <c r="M418" i="1" s="1"/>
  <c r="M362" i="3"/>
  <c r="M419" i="1" s="1"/>
  <c r="M363" i="3"/>
  <c r="M420" i="1" s="1"/>
  <c r="M364" i="3"/>
  <c r="M421" i="1" s="1"/>
  <c r="M365" i="3"/>
  <c r="M422" i="1" s="1"/>
  <c r="M366" i="3"/>
  <c r="M423" i="1" s="1"/>
  <c r="M367" i="3"/>
  <c r="M424" i="1" s="1"/>
  <c r="M368" i="3"/>
  <c r="M425" i="1" s="1"/>
  <c r="M369" i="3"/>
  <c r="M426" i="1" s="1"/>
  <c r="M370" i="3"/>
  <c r="M427" i="1" s="1"/>
  <c r="M371" i="3"/>
  <c r="M428" i="1" s="1"/>
  <c r="M372" i="3"/>
  <c r="M429" i="1" s="1"/>
  <c r="M373" i="3"/>
  <c r="M430" i="1" s="1"/>
  <c r="M374" i="3"/>
  <c r="M431" i="1" s="1"/>
  <c r="M375" i="3"/>
  <c r="M432" i="1" s="1"/>
  <c r="M376" i="3"/>
  <c r="M433" i="1" s="1"/>
  <c r="M377" i="3"/>
  <c r="M434" i="1" s="1"/>
  <c r="M378" i="3"/>
  <c r="M435" i="1" s="1"/>
  <c r="M379" i="3"/>
  <c r="M436" i="1" s="1"/>
  <c r="M380" i="3"/>
  <c r="M437" i="1" s="1"/>
  <c r="M381" i="3"/>
  <c r="M438" i="1" s="1"/>
  <c r="M382" i="3"/>
  <c r="M439" i="1" s="1"/>
  <c r="M383" i="3"/>
  <c r="M440" i="1" s="1"/>
  <c r="M384" i="3"/>
  <c r="M441" i="1" s="1"/>
  <c r="M385" i="3"/>
  <c r="M442" i="1" s="1"/>
  <c r="M386" i="3"/>
  <c r="M443" i="1" s="1"/>
  <c r="M387" i="3"/>
  <c r="M444" i="1" s="1"/>
  <c r="M388" i="3"/>
  <c r="M445" i="1" s="1"/>
  <c r="M389" i="3"/>
  <c r="M446" i="1" s="1"/>
  <c r="M390" i="3"/>
  <c r="M447" i="1" s="1"/>
  <c r="M391" i="3"/>
  <c r="M448" i="1" s="1"/>
  <c r="M392" i="3"/>
  <c r="M449" i="1" s="1"/>
  <c r="M393" i="3"/>
  <c r="M450" i="1" s="1"/>
  <c r="M394" i="3"/>
  <c r="M451" i="1" s="1"/>
  <c r="M395" i="3"/>
  <c r="M452" i="1" s="1"/>
  <c r="M396" i="3"/>
  <c r="M453" i="1" s="1"/>
  <c r="M397" i="3"/>
  <c r="M454" i="1" s="1"/>
  <c r="M398" i="3"/>
  <c r="M455" i="1" s="1"/>
  <c r="M399" i="3"/>
  <c r="M456" i="1" s="1"/>
  <c r="M400" i="3"/>
  <c r="M457" i="1" s="1"/>
  <c r="M401" i="3"/>
  <c r="M458" i="1" s="1"/>
  <c r="M402" i="3"/>
  <c r="M459" i="1" s="1"/>
  <c r="M403" i="3"/>
  <c r="M460" i="1" s="1"/>
  <c r="M404" i="3"/>
  <c r="M461" i="1" s="1"/>
  <c r="M405" i="3"/>
  <c r="M462" i="1" s="1"/>
  <c r="M406" i="3"/>
  <c r="M463" i="1" s="1"/>
  <c r="M407" i="3"/>
  <c r="M464" i="1" s="1"/>
  <c r="M408" i="3"/>
  <c r="M465" i="1" s="1"/>
  <c r="M409" i="3"/>
  <c r="M466" i="1" s="1"/>
  <c r="M410" i="3"/>
  <c r="M467" i="1" s="1"/>
  <c r="M411" i="3"/>
  <c r="M468" i="1" s="1"/>
  <c r="M412" i="3"/>
  <c r="M469" i="1" s="1"/>
  <c r="M413" i="3"/>
  <c r="M470" i="1" s="1"/>
  <c r="M414" i="3"/>
  <c r="M471" i="1" s="1"/>
  <c r="M415" i="3"/>
  <c r="M472" i="1" s="1"/>
  <c r="M416" i="3"/>
  <c r="M473" i="1" s="1"/>
  <c r="M417" i="3"/>
  <c r="M474" i="1" s="1"/>
  <c r="M418" i="3"/>
  <c r="M475" i="1" s="1"/>
  <c r="M419" i="3"/>
  <c r="M476" i="1" s="1"/>
  <c r="M420" i="3"/>
  <c r="M477" i="1" s="1"/>
  <c r="M421" i="3"/>
  <c r="M478" i="1" s="1"/>
  <c r="M422" i="3"/>
  <c r="M479" i="1" s="1"/>
  <c r="M423" i="3"/>
  <c r="M480" i="1" s="1"/>
  <c r="M424" i="3"/>
  <c r="M481" i="1" s="1"/>
  <c r="M425" i="3"/>
  <c r="M482" i="1" s="1"/>
  <c r="M426" i="3"/>
  <c r="M483" i="1" s="1"/>
  <c r="M427" i="3"/>
  <c r="M484" i="1" s="1"/>
  <c r="M428" i="3"/>
  <c r="M485" i="1" s="1"/>
  <c r="M429" i="3"/>
  <c r="M486" i="1" s="1"/>
  <c r="M430" i="3"/>
  <c r="M487" i="1" s="1"/>
  <c r="M431" i="3"/>
  <c r="M488" i="1" s="1"/>
  <c r="M432" i="3"/>
  <c r="M489" i="1" s="1"/>
  <c r="M433" i="3"/>
  <c r="M490" i="1" s="1"/>
  <c r="M434" i="3"/>
  <c r="M491" i="1" s="1"/>
  <c r="M435" i="3"/>
  <c r="M492" i="1" s="1"/>
  <c r="M436" i="3"/>
  <c r="M493" i="1" s="1"/>
  <c r="M437" i="3"/>
  <c r="M494" i="1" s="1"/>
  <c r="M438" i="3"/>
  <c r="M495" i="1" s="1"/>
  <c r="M439" i="3"/>
  <c r="M496" i="1" s="1"/>
  <c r="M440" i="3"/>
  <c r="M497" i="1" s="1"/>
  <c r="M441" i="3"/>
  <c r="M498" i="1" s="1"/>
  <c r="M442" i="3"/>
  <c r="M499" i="1" s="1"/>
  <c r="M443" i="3"/>
  <c r="M500" i="1" s="1"/>
  <c r="M444" i="3"/>
  <c r="M501" i="1" s="1"/>
  <c r="M445" i="3"/>
  <c r="M502" i="1" s="1"/>
  <c r="M446" i="3"/>
  <c r="M503" i="1" s="1"/>
  <c r="M447" i="3"/>
  <c r="M504" i="1" s="1"/>
  <c r="M448" i="3"/>
  <c r="M505" i="1" s="1"/>
  <c r="M449" i="3"/>
  <c r="M506" i="1" s="1"/>
  <c r="M450" i="3"/>
  <c r="M507" i="1" s="1"/>
  <c r="M451" i="3"/>
  <c r="M508" i="1" s="1"/>
  <c r="M452" i="3"/>
  <c r="M509" i="1" s="1"/>
  <c r="M453" i="3"/>
  <c r="M510" i="1" s="1"/>
  <c r="M454" i="3"/>
  <c r="M511" i="1" s="1"/>
  <c r="M455" i="3"/>
  <c r="M512" i="1" s="1"/>
  <c r="M456" i="3"/>
  <c r="M513" i="1" s="1"/>
  <c r="M457" i="3"/>
  <c r="M514" i="1" s="1"/>
  <c r="M458" i="3"/>
  <c r="M515" i="1" s="1"/>
  <c r="M459" i="3"/>
  <c r="M516" i="1" s="1"/>
  <c r="M460" i="3"/>
  <c r="M517" i="1" s="1"/>
  <c r="M461" i="3"/>
  <c r="M518" i="1" s="1"/>
  <c r="M462" i="3"/>
  <c r="M519" i="1" s="1"/>
  <c r="M463" i="3"/>
  <c r="M520" i="1" s="1"/>
  <c r="M464" i="3"/>
  <c r="M521" i="1" s="1"/>
  <c r="M465" i="3"/>
  <c r="M522" i="1" s="1"/>
  <c r="M466" i="3"/>
  <c r="M523" i="1" s="1"/>
  <c r="M467" i="3"/>
  <c r="M524" i="1" s="1"/>
  <c r="M468" i="3"/>
  <c r="M525" i="1" s="1"/>
  <c r="M469" i="3"/>
  <c r="M526" i="1" s="1"/>
  <c r="M470" i="3"/>
  <c r="M527" i="1" s="1"/>
  <c r="M471" i="3"/>
  <c r="M528" i="1" s="1"/>
  <c r="M472" i="3"/>
  <c r="M529" i="1" s="1"/>
  <c r="M473" i="3"/>
  <c r="M530" i="1" s="1"/>
  <c r="M474" i="3"/>
  <c r="M531" i="1" s="1"/>
  <c r="M475" i="3"/>
  <c r="M532" i="1" s="1"/>
  <c r="M476" i="3"/>
  <c r="M533" i="1" s="1"/>
  <c r="M477" i="3"/>
  <c r="M534" i="1" s="1"/>
  <c r="M478" i="3"/>
  <c r="M535" i="1" s="1"/>
  <c r="M479" i="3"/>
  <c r="M536" i="1" s="1"/>
  <c r="M480" i="3"/>
  <c r="M537" i="1" s="1"/>
  <c r="M481" i="3"/>
  <c r="M538" i="1" s="1"/>
  <c r="M482" i="3"/>
  <c r="M539" i="1" s="1"/>
  <c r="M483" i="3"/>
  <c r="M540" i="1" s="1"/>
  <c r="M484" i="3"/>
  <c r="M541" i="1" s="1"/>
  <c r="M485" i="3"/>
  <c r="M542" i="1" s="1"/>
  <c r="M486" i="3"/>
  <c r="M543" i="1" s="1"/>
  <c r="M487" i="3"/>
  <c r="M544" i="1" s="1"/>
  <c r="M488" i="3"/>
  <c r="M545" i="1" s="1"/>
  <c r="M489" i="3"/>
  <c r="M546" i="1" s="1"/>
  <c r="M490" i="3"/>
  <c r="M547" i="1" s="1"/>
  <c r="M491" i="3"/>
  <c r="M548" i="1" s="1"/>
  <c r="M492" i="3"/>
  <c r="M549" i="1" s="1"/>
  <c r="M493" i="3"/>
  <c r="M550" i="1" s="1"/>
  <c r="M494" i="3"/>
  <c r="M551" i="1" s="1"/>
  <c r="M495" i="3"/>
  <c r="M552" i="1" s="1"/>
  <c r="M496" i="3"/>
  <c r="M553" i="1" s="1"/>
  <c r="M497" i="3"/>
  <c r="M554" i="1" s="1"/>
  <c r="M498" i="3"/>
  <c r="M555" i="1" s="1"/>
  <c r="M499" i="3"/>
  <c r="M556" i="1" s="1"/>
  <c r="M500" i="3"/>
  <c r="M557" i="1" s="1"/>
  <c r="M501" i="3"/>
  <c r="M558" i="1" s="1"/>
  <c r="M502" i="3"/>
  <c r="M559" i="1" s="1"/>
  <c r="M503" i="3"/>
  <c r="M560" i="1" s="1"/>
  <c r="M504" i="3"/>
  <c r="M561" i="1" s="1"/>
  <c r="M505" i="3"/>
  <c r="M562" i="1" s="1"/>
  <c r="M506" i="3"/>
  <c r="M563" i="1" s="1"/>
  <c r="M507" i="3"/>
  <c r="M564" i="1" s="1"/>
  <c r="M508" i="3"/>
  <c r="M565" i="1" s="1"/>
  <c r="M509" i="3"/>
  <c r="M566" i="1" s="1"/>
  <c r="M510" i="3"/>
  <c r="M567" i="1" s="1"/>
  <c r="M511" i="3"/>
  <c r="M568" i="1" s="1"/>
  <c r="M512" i="3"/>
  <c r="M569" i="1" s="1"/>
  <c r="M513" i="3"/>
  <c r="M570" i="1" s="1"/>
  <c r="M514" i="3"/>
  <c r="M571" i="1" s="1"/>
  <c r="M515" i="3"/>
  <c r="M572" i="1" s="1"/>
  <c r="M516" i="3"/>
  <c r="M573" i="1" s="1"/>
  <c r="M517" i="3"/>
  <c r="M574" i="1" s="1"/>
  <c r="M518" i="3"/>
  <c r="M575" i="1" s="1"/>
  <c r="M519" i="3"/>
  <c r="M576" i="1" s="1"/>
  <c r="M520" i="3"/>
  <c r="M577" i="1" s="1"/>
  <c r="M521" i="3"/>
  <c r="M578" i="1" s="1"/>
  <c r="M522" i="3"/>
  <c r="M579" i="1" s="1"/>
  <c r="M523" i="3"/>
  <c r="M580" i="1" s="1"/>
  <c r="M524" i="3"/>
  <c r="M581" i="1" s="1"/>
  <c r="M525" i="3"/>
  <c r="M582" i="1" s="1"/>
  <c r="M526" i="3"/>
  <c r="M583" i="1" s="1"/>
  <c r="M527" i="3"/>
  <c r="M584" i="1" s="1"/>
  <c r="M528" i="3"/>
  <c r="M585" i="1" s="1"/>
  <c r="M529" i="3"/>
  <c r="M586" i="1" s="1"/>
  <c r="M530" i="3"/>
  <c r="M587" i="1" s="1"/>
  <c r="M531" i="3"/>
  <c r="M588" i="1" s="1"/>
  <c r="M532" i="3"/>
  <c r="M589" i="1" s="1"/>
  <c r="M533" i="3"/>
  <c r="M590" i="1" s="1"/>
  <c r="M534" i="3"/>
  <c r="M591" i="1" s="1"/>
  <c r="M535" i="3"/>
  <c r="M592" i="1" s="1"/>
  <c r="M536" i="3"/>
  <c r="M593" i="1" s="1"/>
  <c r="M537" i="3"/>
  <c r="M594" i="1" s="1"/>
  <c r="M538" i="3"/>
  <c r="M595" i="1" s="1"/>
  <c r="M539" i="3"/>
  <c r="M596" i="1" s="1"/>
  <c r="M540" i="3"/>
  <c r="M597" i="1" s="1"/>
  <c r="M541" i="3"/>
  <c r="M598" i="1" s="1"/>
  <c r="M542" i="3"/>
  <c r="M599" i="1" s="1"/>
  <c r="M543" i="3"/>
  <c r="M600" i="1" s="1"/>
  <c r="M544" i="3"/>
  <c r="M601" i="1" s="1"/>
  <c r="M545" i="3"/>
  <c r="M602" i="1" s="1"/>
  <c r="M546" i="3"/>
  <c r="M603" i="1" s="1"/>
  <c r="M547" i="3"/>
  <c r="M604" i="1" s="1"/>
  <c r="M548" i="3"/>
  <c r="M605" i="1" s="1"/>
  <c r="M549" i="3"/>
  <c r="M606" i="1" s="1"/>
  <c r="M550" i="3"/>
  <c r="M607" i="1" s="1"/>
  <c r="M551" i="3"/>
  <c r="M608" i="1" s="1"/>
  <c r="M552" i="3"/>
  <c r="M609" i="1" s="1"/>
  <c r="M553" i="3"/>
  <c r="M610" i="1" s="1"/>
  <c r="M554" i="3"/>
  <c r="M611" i="1" s="1"/>
  <c r="M555" i="3"/>
  <c r="M612" i="1" s="1"/>
  <c r="M556" i="3"/>
  <c r="M613" i="1" s="1"/>
  <c r="M557" i="3"/>
  <c r="M614" i="1" s="1"/>
  <c r="M558" i="3"/>
  <c r="M615" i="1" s="1"/>
  <c r="M559" i="3"/>
  <c r="M616" i="1" s="1"/>
  <c r="M560" i="3"/>
  <c r="M617" i="1" s="1"/>
  <c r="M561" i="3"/>
  <c r="M618" i="1" s="1"/>
  <c r="M562" i="3"/>
  <c r="M619" i="1" s="1"/>
  <c r="M563" i="3"/>
  <c r="M620" i="1" s="1"/>
  <c r="M564" i="3"/>
  <c r="M621" i="1" s="1"/>
  <c r="M565" i="3"/>
  <c r="M622" i="1" s="1"/>
  <c r="M566" i="3"/>
  <c r="M623" i="1" s="1"/>
  <c r="M567" i="3"/>
  <c r="M624" i="1" s="1"/>
  <c r="M568" i="3"/>
  <c r="M625" i="1" s="1"/>
  <c r="M569" i="3"/>
  <c r="M626" i="1" s="1"/>
  <c r="M570" i="3"/>
  <c r="M627" i="1" s="1"/>
  <c r="M571" i="3"/>
  <c r="M628" i="1" s="1"/>
  <c r="M572" i="3"/>
  <c r="M629" i="1" s="1"/>
  <c r="M573" i="3"/>
  <c r="M630" i="1" s="1"/>
  <c r="M574" i="3"/>
  <c r="M631" i="1" s="1"/>
  <c r="M575" i="3"/>
  <c r="M632" i="1" s="1"/>
  <c r="M576" i="3"/>
  <c r="M633" i="1" s="1"/>
  <c r="M577" i="3"/>
  <c r="M634" i="1" s="1"/>
  <c r="M578" i="3"/>
  <c r="M635" i="1" s="1"/>
  <c r="M579" i="3"/>
  <c r="M636" i="1" s="1"/>
  <c r="M580" i="3"/>
  <c r="M637" i="1" s="1"/>
  <c r="M581" i="3"/>
  <c r="M638" i="1" s="1"/>
  <c r="M582" i="3"/>
  <c r="M639" i="1" s="1"/>
  <c r="M583" i="3"/>
  <c r="M640" i="1" s="1"/>
  <c r="M584" i="3"/>
  <c r="M641" i="1" s="1"/>
  <c r="M585" i="3"/>
  <c r="M642" i="1" s="1"/>
  <c r="M586" i="3"/>
  <c r="M643" i="1" s="1"/>
  <c r="M587" i="3"/>
  <c r="M644" i="1" s="1"/>
  <c r="M588" i="3"/>
  <c r="M645" i="1" s="1"/>
  <c r="M589" i="3"/>
  <c r="M646" i="1" s="1"/>
  <c r="M590" i="3"/>
  <c r="M647" i="1" s="1"/>
  <c r="M591" i="3"/>
  <c r="M648" i="1" s="1"/>
  <c r="M592" i="3"/>
  <c r="M649" i="1" s="1"/>
  <c r="M593" i="3"/>
  <c r="M650" i="1" s="1"/>
  <c r="M594" i="3"/>
  <c r="M651" i="1" s="1"/>
  <c r="M595" i="3"/>
  <c r="M652" i="1" s="1"/>
  <c r="M596" i="3"/>
  <c r="M653" i="1" s="1"/>
  <c r="M597" i="3"/>
  <c r="M654" i="1" s="1"/>
  <c r="M598" i="3"/>
  <c r="M655" i="1" s="1"/>
  <c r="M599" i="3"/>
  <c r="M656" i="1" s="1"/>
  <c r="M600" i="3"/>
  <c r="M657" i="1" s="1"/>
  <c r="M601" i="3"/>
  <c r="M658" i="1" s="1"/>
  <c r="M602" i="3"/>
  <c r="M659" i="1" s="1"/>
  <c r="M603" i="3"/>
  <c r="M660" i="1" s="1"/>
  <c r="M604" i="3"/>
  <c r="M661" i="1" s="1"/>
  <c r="M605" i="3"/>
  <c r="M662" i="1" s="1"/>
  <c r="M606" i="3"/>
  <c r="M663" i="1" s="1"/>
  <c r="M607" i="3"/>
  <c r="M664" i="1" s="1"/>
  <c r="M608" i="3"/>
  <c r="M665" i="1" s="1"/>
  <c r="M609" i="3"/>
  <c r="M666" i="1" s="1"/>
  <c r="M610" i="3"/>
  <c r="M667" i="1" s="1"/>
  <c r="M611" i="3"/>
  <c r="M668" i="1" s="1"/>
  <c r="M612" i="3"/>
  <c r="M669" i="1" s="1"/>
  <c r="M613" i="3"/>
  <c r="M670" i="1" s="1"/>
  <c r="M614" i="3"/>
  <c r="M671" i="1" s="1"/>
  <c r="M615" i="3"/>
  <c r="M672" i="1" s="1"/>
  <c r="M616" i="3"/>
  <c r="M673" i="1" s="1"/>
  <c r="M617" i="3"/>
  <c r="M674" i="1" s="1"/>
  <c r="M618" i="3"/>
  <c r="M675" i="1" s="1"/>
  <c r="M619" i="3"/>
  <c r="M676" i="1" s="1"/>
  <c r="M620" i="3"/>
  <c r="M677" i="1" s="1"/>
  <c r="M621" i="3"/>
  <c r="M678" i="1" s="1"/>
  <c r="M622" i="3"/>
  <c r="M679" i="1" s="1"/>
  <c r="M623" i="3"/>
  <c r="M680" i="1" s="1"/>
  <c r="M624" i="3"/>
  <c r="M681" i="1" s="1"/>
  <c r="M625" i="3"/>
  <c r="M682" i="1" s="1"/>
  <c r="M626" i="3"/>
  <c r="M683" i="1" s="1"/>
  <c r="M627" i="3"/>
  <c r="M684" i="1" s="1"/>
  <c r="M628" i="3"/>
  <c r="M685" i="1" s="1"/>
  <c r="M629" i="3"/>
  <c r="M686" i="1" s="1"/>
  <c r="M630" i="3"/>
  <c r="M687" i="1" s="1"/>
  <c r="M631" i="3"/>
  <c r="M688" i="1" s="1"/>
  <c r="M632" i="3"/>
  <c r="M689" i="1" s="1"/>
  <c r="M633" i="3"/>
  <c r="M690" i="1" s="1"/>
  <c r="M634" i="3"/>
  <c r="M691" i="1" s="1"/>
  <c r="M635" i="3"/>
  <c r="M692" i="1" s="1"/>
  <c r="M636" i="3"/>
  <c r="M693" i="1" s="1"/>
  <c r="M637" i="3"/>
  <c r="M694" i="1" s="1"/>
  <c r="M638" i="3"/>
  <c r="M695" i="1" s="1"/>
  <c r="M639" i="3"/>
  <c r="M696" i="1" s="1"/>
  <c r="M640" i="3"/>
  <c r="M697" i="1" s="1"/>
  <c r="M641" i="3"/>
  <c r="M698" i="1" s="1"/>
  <c r="M642" i="3"/>
  <c r="M699" i="1" s="1"/>
  <c r="M643" i="3"/>
  <c r="M700" i="1" s="1"/>
  <c r="M644" i="3"/>
  <c r="M701" i="1" s="1"/>
  <c r="M645" i="3"/>
  <c r="M702" i="1" s="1"/>
  <c r="M646" i="3"/>
  <c r="M703" i="1" s="1"/>
  <c r="M647" i="3"/>
  <c r="M704" i="1" s="1"/>
  <c r="M648" i="3"/>
  <c r="M705" i="1" s="1"/>
  <c r="M649" i="3"/>
  <c r="M706" i="1" s="1"/>
  <c r="M650" i="3"/>
  <c r="M707" i="1" s="1"/>
  <c r="M651" i="3"/>
  <c r="M708" i="1" s="1"/>
  <c r="M652" i="3"/>
  <c r="M709" i="1" s="1"/>
  <c r="M653" i="3"/>
  <c r="M710" i="1" s="1"/>
  <c r="M654" i="3"/>
  <c r="M711" i="1" s="1"/>
  <c r="M655" i="3"/>
  <c r="M712" i="1" s="1"/>
  <c r="M656" i="3"/>
  <c r="M713" i="1" s="1"/>
  <c r="M657" i="3"/>
  <c r="M714" i="1" s="1"/>
  <c r="M658" i="3"/>
  <c r="M715" i="1" s="1"/>
  <c r="M659" i="3"/>
  <c r="M716" i="1" s="1"/>
  <c r="M660" i="3"/>
  <c r="M717" i="1" s="1"/>
  <c r="M661" i="3"/>
  <c r="M718" i="1" s="1"/>
  <c r="M662" i="3"/>
  <c r="M719" i="1" s="1"/>
  <c r="M663" i="3"/>
  <c r="M720" i="1" s="1"/>
  <c r="M664" i="3"/>
  <c r="M721" i="1" s="1"/>
  <c r="M665" i="3"/>
  <c r="M722" i="1" s="1"/>
  <c r="M666" i="3"/>
  <c r="M723" i="1" s="1"/>
  <c r="M667" i="3"/>
  <c r="M724" i="1" s="1"/>
  <c r="M668" i="3"/>
  <c r="M725" i="1" s="1"/>
  <c r="M669" i="3"/>
  <c r="M726" i="1" s="1"/>
  <c r="M670" i="3"/>
  <c r="M727" i="1" s="1"/>
  <c r="M671" i="3"/>
  <c r="M728" i="1" s="1"/>
  <c r="M672" i="3"/>
  <c r="M729" i="1" s="1"/>
  <c r="M673" i="3"/>
  <c r="M730" i="1" s="1"/>
  <c r="M674" i="3"/>
  <c r="M731" i="1" s="1"/>
  <c r="M675" i="3"/>
  <c r="M732" i="1" s="1"/>
  <c r="M676" i="3"/>
  <c r="M733" i="1" s="1"/>
  <c r="M677" i="3"/>
  <c r="M734" i="1" s="1"/>
  <c r="M678" i="3"/>
  <c r="M735" i="1" s="1"/>
  <c r="M679" i="3"/>
  <c r="M736" i="1" s="1"/>
  <c r="M680" i="3"/>
  <c r="M737" i="1" s="1"/>
  <c r="M681" i="3"/>
  <c r="M738" i="1" s="1"/>
  <c r="M682" i="3"/>
  <c r="M739" i="1" s="1"/>
  <c r="M683" i="3"/>
  <c r="M740" i="1" s="1"/>
  <c r="M684" i="3"/>
  <c r="M741" i="1" s="1"/>
  <c r="M685" i="3"/>
  <c r="M742" i="1" s="1"/>
  <c r="M686" i="3"/>
  <c r="M743" i="1" s="1"/>
  <c r="M687" i="3"/>
  <c r="M744" i="1" s="1"/>
  <c r="M688" i="3"/>
  <c r="M745" i="1" s="1"/>
  <c r="M689" i="3"/>
  <c r="M746" i="1" s="1"/>
  <c r="M690" i="3"/>
  <c r="M747" i="1" s="1"/>
  <c r="M691" i="3"/>
  <c r="M748" i="1" s="1"/>
  <c r="M692" i="3"/>
  <c r="M749" i="1" s="1"/>
  <c r="M693" i="3"/>
  <c r="M750" i="1" s="1"/>
  <c r="M694" i="3"/>
  <c r="M751" i="1" s="1"/>
  <c r="M695" i="3"/>
  <c r="M752" i="1" s="1"/>
  <c r="M696" i="3"/>
  <c r="M753" i="1" s="1"/>
  <c r="M697" i="3"/>
  <c r="M754" i="1" s="1"/>
  <c r="M698" i="3"/>
  <c r="M755" i="1" s="1"/>
  <c r="M699" i="3"/>
  <c r="M756" i="1" s="1"/>
  <c r="M700" i="3"/>
  <c r="M757" i="1" s="1"/>
  <c r="M701" i="3"/>
  <c r="M758" i="1" s="1"/>
  <c r="M702" i="3"/>
  <c r="M759" i="1" s="1"/>
  <c r="M703" i="3"/>
  <c r="M760" i="1" s="1"/>
  <c r="M704" i="3"/>
  <c r="M761" i="1" s="1"/>
  <c r="M705" i="3"/>
  <c r="M762" i="1" s="1"/>
  <c r="M706" i="3"/>
  <c r="M763" i="1" s="1"/>
  <c r="M707" i="3"/>
  <c r="M764" i="1" s="1"/>
  <c r="M708" i="3"/>
  <c r="M765" i="1" s="1"/>
  <c r="M709" i="3"/>
  <c r="M766" i="1" s="1"/>
  <c r="M710" i="3"/>
  <c r="M767" i="1" s="1"/>
  <c r="M711" i="3"/>
  <c r="M768" i="1" s="1"/>
  <c r="M712" i="3"/>
  <c r="M769" i="1" s="1"/>
  <c r="M713" i="3"/>
  <c r="M770" i="1" s="1"/>
  <c r="M714" i="3"/>
  <c r="M771" i="1" s="1"/>
  <c r="M715" i="3"/>
  <c r="M772" i="1" s="1"/>
  <c r="M716" i="3"/>
  <c r="M773" i="1" s="1"/>
  <c r="M717" i="3"/>
  <c r="M774" i="1" s="1"/>
  <c r="M718" i="3"/>
  <c r="M775" i="1" s="1"/>
  <c r="M719" i="3"/>
  <c r="M776" i="1" s="1"/>
  <c r="M720" i="3"/>
  <c r="M777" i="1" s="1"/>
  <c r="M721" i="3"/>
  <c r="M778" i="1" s="1"/>
  <c r="M722" i="3"/>
  <c r="M779" i="1" s="1"/>
  <c r="M723" i="3"/>
  <c r="M780" i="1" s="1"/>
  <c r="M724" i="3"/>
  <c r="M781" i="1" s="1"/>
  <c r="M725" i="3"/>
  <c r="M782" i="1" s="1"/>
  <c r="M726" i="3"/>
  <c r="M783" i="1" s="1"/>
  <c r="M727" i="3"/>
  <c r="M784" i="1" s="1"/>
  <c r="M728" i="3"/>
  <c r="M785" i="1" s="1"/>
  <c r="M729" i="3"/>
  <c r="M786" i="1" s="1"/>
  <c r="M730" i="3"/>
  <c r="M787" i="1" s="1"/>
  <c r="M731" i="3"/>
  <c r="M788" i="1" s="1"/>
  <c r="M732" i="3"/>
  <c r="M789" i="1" s="1"/>
  <c r="M733" i="3"/>
  <c r="M790" i="1" s="1"/>
  <c r="M734" i="3"/>
  <c r="M791" i="1" s="1"/>
  <c r="M735" i="3"/>
  <c r="M792" i="1" s="1"/>
  <c r="M736" i="3"/>
  <c r="M793" i="1" s="1"/>
  <c r="M737" i="3"/>
  <c r="M794" i="1" s="1"/>
  <c r="M738" i="3"/>
  <c r="M795" i="1" s="1"/>
  <c r="M739" i="3"/>
  <c r="M796" i="1" s="1"/>
  <c r="M740" i="3"/>
  <c r="M797" i="1" s="1"/>
  <c r="M741" i="3"/>
  <c r="M798" i="1" s="1"/>
  <c r="M742" i="3"/>
  <c r="M799" i="1" s="1"/>
  <c r="M743" i="3"/>
  <c r="M800" i="1" s="1"/>
  <c r="M744" i="3"/>
  <c r="M801" i="1" s="1"/>
  <c r="M745" i="3"/>
  <c r="M802" i="1" s="1"/>
  <c r="M746" i="3"/>
  <c r="M803" i="1" s="1"/>
  <c r="M747" i="3"/>
  <c r="M804" i="1" s="1"/>
  <c r="M748" i="3"/>
  <c r="M805" i="1" s="1"/>
  <c r="M749" i="3"/>
  <c r="M806" i="1" s="1"/>
  <c r="M750" i="3"/>
  <c r="M807" i="1" s="1"/>
  <c r="M751" i="3"/>
  <c r="M808" i="1" s="1"/>
  <c r="M752" i="3"/>
  <c r="M809" i="1" s="1"/>
  <c r="M753" i="3"/>
  <c r="M810" i="1" s="1"/>
  <c r="M754" i="3"/>
  <c r="M811" i="1" s="1"/>
  <c r="M755" i="3"/>
  <c r="M812" i="1" s="1"/>
  <c r="M756" i="3"/>
  <c r="M813" i="1" s="1"/>
  <c r="M757" i="3"/>
  <c r="M814" i="1" s="1"/>
  <c r="M758" i="3"/>
  <c r="M815" i="1" s="1"/>
  <c r="M759" i="3"/>
  <c r="M816" i="1" s="1"/>
  <c r="M760" i="3"/>
  <c r="M817" i="1" s="1"/>
  <c r="M761" i="3"/>
  <c r="M818" i="1" s="1"/>
  <c r="M762" i="3"/>
  <c r="M819" i="1" s="1"/>
  <c r="M763" i="3"/>
  <c r="M820" i="1" s="1"/>
  <c r="M764" i="3"/>
  <c r="M821" i="1" s="1"/>
  <c r="M765" i="3"/>
  <c r="M822" i="1" s="1"/>
  <c r="M766" i="3"/>
  <c r="M823" i="1" s="1"/>
  <c r="M767" i="3"/>
  <c r="M824" i="1" s="1"/>
  <c r="M768" i="3"/>
  <c r="M825" i="1" s="1"/>
  <c r="M769" i="3"/>
  <c r="M826" i="1" s="1"/>
  <c r="M770" i="3"/>
  <c r="M827" i="1" s="1"/>
  <c r="M771" i="3"/>
  <c r="M828" i="1" s="1"/>
  <c r="M772" i="3"/>
  <c r="M829" i="1" s="1"/>
  <c r="M773" i="3"/>
  <c r="M830" i="1" s="1"/>
  <c r="M774" i="3"/>
  <c r="M831" i="1" s="1"/>
  <c r="M775" i="3"/>
  <c r="M832" i="1" s="1"/>
  <c r="M776" i="3"/>
  <c r="M833" i="1" s="1"/>
  <c r="M777" i="3"/>
  <c r="M834" i="1" s="1"/>
  <c r="M778" i="3"/>
  <c r="M835" i="1" s="1"/>
  <c r="M779" i="3"/>
  <c r="M836" i="1" s="1"/>
  <c r="M780" i="3"/>
  <c r="M837" i="1" s="1"/>
  <c r="M781" i="3"/>
  <c r="M838" i="1" s="1"/>
  <c r="M782" i="3"/>
  <c r="M839" i="1" s="1"/>
  <c r="M783" i="3"/>
  <c r="M840" i="1" s="1"/>
  <c r="M784" i="3"/>
  <c r="M841" i="1" s="1"/>
  <c r="M785" i="3"/>
  <c r="M842" i="1" s="1"/>
  <c r="M786" i="3"/>
  <c r="M843" i="1" s="1"/>
  <c r="M787" i="3"/>
  <c r="M844" i="1" s="1"/>
  <c r="M788" i="3"/>
  <c r="M845" i="1" s="1"/>
  <c r="M789" i="3"/>
  <c r="M846" i="1" s="1"/>
  <c r="M790" i="3"/>
  <c r="M847" i="1" s="1"/>
  <c r="M791" i="3"/>
  <c r="M848" i="1" s="1"/>
  <c r="M792" i="3"/>
  <c r="M849" i="1" s="1"/>
  <c r="M793" i="3"/>
  <c r="M850" i="1" s="1"/>
  <c r="M794" i="3"/>
  <c r="M851" i="1" s="1"/>
  <c r="M795" i="3"/>
  <c r="M852" i="1" s="1"/>
  <c r="M796" i="3"/>
  <c r="M853" i="1" s="1"/>
  <c r="M797" i="3"/>
  <c r="M854" i="1" s="1"/>
  <c r="M798" i="3"/>
  <c r="M855" i="1" s="1"/>
  <c r="M799" i="3"/>
  <c r="M856" i="1" s="1"/>
  <c r="M800" i="3"/>
  <c r="M857" i="1" s="1"/>
  <c r="M801" i="3"/>
  <c r="M858" i="1" s="1"/>
  <c r="M802" i="3"/>
  <c r="M859" i="1" s="1"/>
  <c r="M803" i="3"/>
  <c r="M860" i="1" s="1"/>
  <c r="M804" i="3"/>
  <c r="M861" i="1" s="1"/>
  <c r="M805" i="3"/>
  <c r="M862" i="1" s="1"/>
  <c r="M806" i="3"/>
  <c r="M863" i="1" s="1"/>
  <c r="M807" i="3"/>
  <c r="M864" i="1" s="1"/>
  <c r="M808" i="3"/>
  <c r="M865" i="1" s="1"/>
  <c r="M809" i="3"/>
  <c r="M866" i="1" s="1"/>
  <c r="M810" i="3"/>
  <c r="M867" i="1" s="1"/>
  <c r="M811" i="3"/>
  <c r="M868" i="1" s="1"/>
  <c r="M812" i="3"/>
  <c r="M869" i="1" s="1"/>
  <c r="M813" i="3"/>
  <c r="M870" i="1" s="1"/>
  <c r="M814" i="3"/>
  <c r="M871" i="1" s="1"/>
  <c r="M815" i="3"/>
  <c r="M872" i="1" s="1"/>
  <c r="M816" i="3"/>
  <c r="M873" i="1" s="1"/>
  <c r="M817" i="3"/>
  <c r="M874" i="1" s="1"/>
  <c r="M818" i="3"/>
  <c r="M875" i="1" s="1"/>
  <c r="M819" i="3"/>
  <c r="M876" i="1" s="1"/>
  <c r="M820" i="3"/>
  <c r="M877" i="1" s="1"/>
  <c r="M821" i="3"/>
  <c r="M878" i="1" s="1"/>
  <c r="M822" i="3"/>
  <c r="M879" i="1" s="1"/>
  <c r="M823" i="3"/>
  <c r="M880" i="1" s="1"/>
  <c r="M824" i="3"/>
  <c r="M881" i="1" s="1"/>
  <c r="M825" i="3"/>
  <c r="M882" i="1" s="1"/>
  <c r="M826" i="3"/>
  <c r="M883" i="1" s="1"/>
  <c r="M827" i="3"/>
  <c r="M884" i="1" s="1"/>
  <c r="M828" i="3"/>
  <c r="M885" i="1" s="1"/>
  <c r="M829" i="3"/>
  <c r="M886" i="1" s="1"/>
  <c r="M830" i="3"/>
  <c r="M887" i="1" s="1"/>
  <c r="M831" i="3"/>
  <c r="M888" i="1" s="1"/>
  <c r="M832" i="3"/>
  <c r="M889" i="1" s="1"/>
  <c r="M833" i="3"/>
  <c r="M890" i="1" s="1"/>
  <c r="M834" i="3"/>
  <c r="M891" i="1" s="1"/>
  <c r="M835" i="3"/>
  <c r="M892" i="1" s="1"/>
  <c r="M836" i="3"/>
  <c r="M893" i="1" s="1"/>
  <c r="M837" i="3"/>
  <c r="M894" i="1" s="1"/>
  <c r="M838" i="3"/>
  <c r="M895" i="1" s="1"/>
  <c r="M839" i="3"/>
  <c r="M896" i="1" s="1"/>
  <c r="M840" i="3"/>
  <c r="M897" i="1" s="1"/>
  <c r="M841" i="3"/>
  <c r="M898" i="1" s="1"/>
  <c r="M842" i="3"/>
  <c r="M899" i="1" s="1"/>
  <c r="M843" i="3"/>
  <c r="M900" i="1" s="1"/>
  <c r="M844" i="3"/>
  <c r="M901" i="1" s="1"/>
  <c r="M845" i="3"/>
  <c r="M902" i="1" s="1"/>
  <c r="M846" i="3"/>
  <c r="M903" i="1" s="1"/>
  <c r="M847" i="3"/>
  <c r="M904" i="1" s="1"/>
  <c r="M848" i="3"/>
  <c r="M905" i="1" s="1"/>
  <c r="M849" i="3"/>
  <c r="M906" i="1" s="1"/>
  <c r="M850" i="3"/>
  <c r="M907" i="1" s="1"/>
  <c r="M851" i="3"/>
  <c r="M908" i="1" s="1"/>
  <c r="M852" i="3"/>
  <c r="M909" i="1" s="1"/>
  <c r="M853" i="3"/>
  <c r="M910" i="1" s="1"/>
  <c r="M854" i="3"/>
  <c r="M911" i="1" s="1"/>
  <c r="M855" i="3"/>
  <c r="M912" i="1" s="1"/>
  <c r="M856" i="3"/>
  <c r="M913" i="1" s="1"/>
  <c r="M857" i="3"/>
  <c r="M914" i="1" s="1"/>
  <c r="M858" i="3"/>
  <c r="M915" i="1" s="1"/>
  <c r="M859" i="3"/>
  <c r="M916" i="1" s="1"/>
  <c r="M860" i="3"/>
  <c r="M917" i="1" s="1"/>
  <c r="M861" i="3"/>
  <c r="M918" i="1" s="1"/>
  <c r="M862" i="3"/>
  <c r="M919" i="1" s="1"/>
  <c r="M863" i="3"/>
  <c r="M920" i="1" s="1"/>
  <c r="M864" i="3"/>
  <c r="M921" i="1" s="1"/>
  <c r="M865" i="3"/>
  <c r="M922" i="1" s="1"/>
  <c r="M866" i="3"/>
  <c r="M923" i="1" s="1"/>
  <c r="M867" i="3"/>
  <c r="M924" i="1" s="1"/>
  <c r="M868" i="3"/>
  <c r="M925" i="1" s="1"/>
  <c r="M869" i="3"/>
  <c r="M926" i="1" s="1"/>
  <c r="M870" i="3"/>
  <c r="M927" i="1" s="1"/>
  <c r="M871" i="3"/>
  <c r="M928" i="1" s="1"/>
  <c r="M872" i="3"/>
  <c r="M929" i="1" s="1"/>
  <c r="M873" i="3"/>
  <c r="M930" i="1" s="1"/>
  <c r="M874" i="3"/>
  <c r="M931" i="1" s="1"/>
  <c r="M875" i="3"/>
  <c r="M932" i="1" s="1"/>
  <c r="M876" i="3"/>
  <c r="M933" i="1" s="1"/>
  <c r="M877" i="3"/>
  <c r="M934" i="1" s="1"/>
  <c r="M878" i="3"/>
  <c r="M935" i="1" s="1"/>
  <c r="M879" i="3"/>
  <c r="M936" i="1" s="1"/>
  <c r="M880" i="3"/>
  <c r="M937" i="1" s="1"/>
  <c r="M881" i="3"/>
  <c r="M938" i="1" s="1"/>
  <c r="M882" i="3"/>
  <c r="M939" i="1" s="1"/>
  <c r="M883" i="3"/>
  <c r="M940" i="1" s="1"/>
  <c r="M884" i="3"/>
  <c r="M941" i="1" s="1"/>
  <c r="M885" i="3"/>
  <c r="M942" i="1" s="1"/>
  <c r="M886" i="3"/>
  <c r="M943" i="1" s="1"/>
  <c r="M887" i="3"/>
  <c r="M944" i="1" s="1"/>
  <c r="M888" i="3"/>
  <c r="M945" i="1" s="1"/>
  <c r="M889" i="3"/>
  <c r="M946" i="1" s="1"/>
  <c r="M890" i="3"/>
  <c r="M947" i="1" s="1"/>
  <c r="M891" i="3"/>
  <c r="M948" i="1" s="1"/>
  <c r="M892" i="3"/>
  <c r="M949" i="1" s="1"/>
  <c r="M893" i="3"/>
  <c r="M950" i="1" s="1"/>
  <c r="M894" i="3"/>
  <c r="M951" i="1" s="1"/>
  <c r="M895" i="3"/>
  <c r="M952" i="1" s="1"/>
  <c r="M896" i="3"/>
  <c r="M953" i="1" s="1"/>
  <c r="M897" i="3"/>
  <c r="M954" i="1" s="1"/>
  <c r="M898" i="3"/>
  <c r="M955" i="1" s="1"/>
  <c r="M899" i="3"/>
  <c r="M956" i="1" s="1"/>
  <c r="M900" i="3"/>
  <c r="M957" i="1" s="1"/>
  <c r="M901" i="3"/>
  <c r="M958" i="1" s="1"/>
  <c r="M902" i="3"/>
  <c r="M959" i="1" s="1"/>
  <c r="M903" i="3"/>
  <c r="M960" i="1" s="1"/>
  <c r="M904" i="3"/>
  <c r="M961" i="1" s="1"/>
  <c r="M905" i="3"/>
  <c r="M962" i="1" s="1"/>
  <c r="M906" i="3"/>
  <c r="M963" i="1" s="1"/>
  <c r="M907" i="3"/>
  <c r="M964" i="1" s="1"/>
  <c r="M908" i="3"/>
  <c r="M965" i="1" s="1"/>
  <c r="M909" i="3"/>
  <c r="M966" i="1" s="1"/>
  <c r="M910" i="3"/>
  <c r="M967" i="1" s="1"/>
  <c r="M911" i="3"/>
  <c r="M968" i="1" s="1"/>
  <c r="M912" i="3"/>
  <c r="M969" i="1" s="1"/>
  <c r="M913" i="3"/>
  <c r="M970" i="1" s="1"/>
  <c r="M914" i="3"/>
  <c r="M971" i="1" s="1"/>
  <c r="M915" i="3"/>
  <c r="M972" i="1" s="1"/>
  <c r="M916" i="3"/>
  <c r="M973" i="1" s="1"/>
  <c r="M917" i="3"/>
  <c r="M974" i="1" s="1"/>
  <c r="M918" i="3"/>
  <c r="M975" i="1" s="1"/>
  <c r="M919" i="3"/>
  <c r="M976" i="1" s="1"/>
  <c r="M920" i="3"/>
  <c r="M977" i="1" s="1"/>
  <c r="M921" i="3"/>
  <c r="M978" i="1" s="1"/>
  <c r="M922" i="3"/>
  <c r="M979" i="1" s="1"/>
  <c r="M923" i="3"/>
  <c r="M980" i="1" s="1"/>
  <c r="M924" i="3"/>
  <c r="M981" i="1" s="1"/>
  <c r="M925" i="3"/>
  <c r="M982" i="1" s="1"/>
  <c r="M926" i="3"/>
  <c r="M983" i="1" s="1"/>
  <c r="M927" i="3"/>
  <c r="M984" i="1" s="1"/>
  <c r="M928" i="3"/>
  <c r="M985" i="1" s="1"/>
  <c r="M929" i="3"/>
  <c r="M986" i="1" s="1"/>
  <c r="M930" i="3"/>
  <c r="M987" i="1" s="1"/>
  <c r="M931" i="3"/>
  <c r="M988" i="1" s="1"/>
  <c r="M932" i="3"/>
  <c r="M989" i="1" s="1"/>
  <c r="M933" i="3"/>
  <c r="M990" i="1" s="1"/>
  <c r="M934" i="3"/>
  <c r="M991" i="1" s="1"/>
  <c r="M935" i="3"/>
  <c r="M992" i="1" s="1"/>
  <c r="M936" i="3"/>
  <c r="M993" i="1" s="1"/>
  <c r="M937" i="3"/>
  <c r="M994" i="1" s="1"/>
  <c r="M938" i="3"/>
  <c r="M995" i="1" s="1"/>
  <c r="M939" i="3"/>
  <c r="M996" i="1" s="1"/>
  <c r="M940" i="3"/>
  <c r="M997" i="1" s="1"/>
  <c r="M941" i="3"/>
  <c r="M998" i="1" s="1"/>
  <c r="M942" i="3"/>
  <c r="M999" i="1" s="1"/>
  <c r="M943" i="3"/>
  <c r="M1000" i="1" s="1"/>
  <c r="M944" i="3"/>
  <c r="M1001" i="1" s="1"/>
  <c r="M945" i="3"/>
  <c r="M1002" i="1" s="1"/>
  <c r="M946" i="3"/>
  <c r="M1003" i="1" s="1"/>
  <c r="M947" i="3"/>
  <c r="M1004" i="1" s="1"/>
  <c r="M948" i="3"/>
  <c r="M1005" i="1" s="1"/>
  <c r="M949" i="3"/>
  <c r="M1006" i="1" s="1"/>
  <c r="M950" i="3"/>
  <c r="M1007" i="1" s="1"/>
  <c r="M951" i="3"/>
  <c r="M1008" i="1" s="1"/>
  <c r="M952" i="3"/>
  <c r="M1009" i="1" s="1"/>
  <c r="M953" i="3"/>
  <c r="M1010" i="1" s="1"/>
  <c r="M954" i="3"/>
  <c r="M1011" i="1" s="1"/>
  <c r="M955" i="3"/>
  <c r="M1012" i="1" s="1"/>
  <c r="M956" i="3"/>
  <c r="M1013" i="1" s="1"/>
  <c r="M957" i="3"/>
  <c r="M1014" i="1" s="1"/>
  <c r="M958" i="3"/>
  <c r="M1015" i="1" s="1"/>
  <c r="M959" i="3"/>
  <c r="M1016" i="1" s="1"/>
  <c r="M960" i="3"/>
  <c r="M1017" i="1" s="1"/>
  <c r="M961" i="3"/>
  <c r="M1018" i="1" s="1"/>
  <c r="M962" i="3"/>
  <c r="M1019" i="1" s="1"/>
  <c r="M963" i="3"/>
  <c r="M1020" i="1" s="1"/>
  <c r="M964" i="3"/>
  <c r="M1021" i="1" s="1"/>
  <c r="M965" i="3"/>
  <c r="M1022" i="1" s="1"/>
  <c r="M966" i="3"/>
  <c r="M1023" i="1" s="1"/>
  <c r="M967" i="3"/>
  <c r="M1024" i="1" s="1"/>
  <c r="M968" i="3"/>
  <c r="M1025" i="1" s="1"/>
  <c r="M969" i="3"/>
  <c r="M1026" i="1" s="1"/>
  <c r="M970" i="3"/>
  <c r="M1027" i="1" s="1"/>
  <c r="M971" i="3"/>
  <c r="M1028" i="1" s="1"/>
  <c r="M972" i="3"/>
  <c r="M1029" i="1" s="1"/>
  <c r="M973" i="3"/>
  <c r="M1030" i="1" s="1"/>
  <c r="M974" i="3"/>
  <c r="M1031" i="1" s="1"/>
  <c r="M975" i="3"/>
  <c r="M1032" i="1" s="1"/>
  <c r="M976" i="3"/>
  <c r="M1033" i="1" s="1"/>
  <c r="M977" i="3"/>
  <c r="M1034" i="1" s="1"/>
  <c r="M978" i="3"/>
  <c r="M1035" i="1" s="1"/>
  <c r="M979" i="3"/>
  <c r="M1036" i="1" s="1"/>
  <c r="M980" i="3"/>
  <c r="M1037" i="1" s="1"/>
  <c r="M981" i="3"/>
  <c r="M1038" i="1" s="1"/>
  <c r="M982" i="3"/>
  <c r="M1039" i="1" s="1"/>
  <c r="M983" i="3"/>
  <c r="M1040" i="1" s="1"/>
  <c r="M984" i="3"/>
  <c r="M1041" i="1" s="1"/>
  <c r="M985" i="3"/>
  <c r="M1042" i="1" s="1"/>
  <c r="M986" i="3"/>
  <c r="M1043" i="1" s="1"/>
  <c r="M987" i="3"/>
  <c r="M1044" i="1" s="1"/>
  <c r="M988" i="3"/>
  <c r="M1045" i="1" s="1"/>
  <c r="M989" i="3"/>
  <c r="M1046" i="1" s="1"/>
  <c r="M990" i="3"/>
  <c r="M1047" i="1" s="1"/>
  <c r="M991" i="3"/>
  <c r="M1048" i="1" s="1"/>
  <c r="M992" i="3"/>
  <c r="M1049" i="1" s="1"/>
  <c r="M993" i="3"/>
  <c r="M1050" i="1" s="1"/>
  <c r="M994" i="3"/>
  <c r="M1051" i="1" s="1"/>
  <c r="M995" i="3"/>
  <c r="M1052" i="1" s="1"/>
  <c r="M996" i="3"/>
  <c r="M1053" i="1" s="1"/>
  <c r="M997" i="3"/>
  <c r="M1054" i="1" s="1"/>
  <c r="M998" i="3"/>
  <c r="M1055" i="1" s="1"/>
  <c r="M999" i="3"/>
  <c r="M1056" i="1" s="1"/>
  <c r="M1000" i="3"/>
  <c r="M1057" i="1" s="1"/>
  <c r="M4" i="3"/>
  <c r="M61" i="1" s="1"/>
  <c r="L5" i="3"/>
  <c r="L62" i="1" s="1"/>
  <c r="L6" i="3"/>
  <c r="N6" i="3" l="1"/>
  <c r="N63" i="1" s="1"/>
  <c r="L63" i="1"/>
  <c r="N4" i="3"/>
  <c r="N61" i="1" s="1"/>
  <c r="L61" i="1"/>
  <c r="N5" i="3"/>
  <c r="N62" i="1" s="1"/>
  <c r="M5" i="3"/>
  <c r="M62" i="1" s="1"/>
  <c r="M6" i="3"/>
  <c r="M63" i="1" s="1"/>
  <c r="CO7" i="3"/>
  <c r="CO8" i="3"/>
  <c r="CO9" i="3"/>
  <c r="CO10" i="3"/>
  <c r="CO11" i="3"/>
  <c r="CO12" i="3"/>
  <c r="CO6" i="3"/>
  <c r="CA7" i="3"/>
  <c r="CA8" i="3"/>
  <c r="CA9" i="3"/>
  <c r="CA10" i="3"/>
  <c r="CA11" i="3"/>
  <c r="CA12" i="3"/>
  <c r="CA13" i="3"/>
  <c r="CA14" i="3"/>
  <c r="CA15" i="3"/>
  <c r="CA16" i="3"/>
  <c r="CA17" i="3"/>
  <c r="CA18" i="3"/>
  <c r="CA19" i="3"/>
  <c r="CA20" i="3"/>
  <c r="CA21" i="3"/>
  <c r="CA22" i="3"/>
  <c r="CA23" i="3"/>
  <c r="CA24" i="3"/>
  <c r="CA25" i="3"/>
  <c r="CA26" i="3"/>
  <c r="BM7" i="3"/>
  <c r="BM8" i="3"/>
  <c r="BM9" i="3"/>
  <c r="BM10" i="3"/>
  <c r="BM11" i="3"/>
  <c r="BM12" i="3"/>
  <c r="BM13" i="3"/>
  <c r="BM14" i="3"/>
  <c r="BM15" i="3"/>
  <c r="BM16" i="3"/>
  <c r="BM17" i="3"/>
  <c r="BM18" i="3"/>
  <c r="BM19" i="3"/>
  <c r="BM20" i="3"/>
  <c r="BM21" i="3"/>
  <c r="BM22" i="3"/>
  <c r="BM23" i="3"/>
  <c r="BM24" i="3"/>
  <c r="BM25" i="3"/>
  <c r="BM26" i="3"/>
  <c r="BM6" i="3"/>
  <c r="AY8" i="3"/>
  <c r="AY9" i="3"/>
  <c r="AY10" i="3"/>
  <c r="AY11" i="3"/>
  <c r="AY12" i="3"/>
  <c r="AY13" i="3"/>
  <c r="AY14" i="3"/>
  <c r="AY15" i="3"/>
  <c r="AY16" i="3"/>
  <c r="AY17" i="3"/>
  <c r="AY18" i="3"/>
  <c r="AY19" i="3"/>
  <c r="AY20" i="3"/>
  <c r="AY21" i="3"/>
  <c r="AY22" i="3"/>
  <c r="AY23" i="3"/>
  <c r="AY24" i="3"/>
  <c r="AY25" i="3"/>
  <c r="AY26" i="3"/>
  <c r="AY7" i="3"/>
  <c r="AY6" i="3"/>
  <c r="O80" i="2"/>
  <c r="N80" i="2"/>
  <c r="M80" i="2"/>
  <c r="L80" i="2"/>
  <c r="K80" i="2"/>
  <c r="J80" i="2"/>
  <c r="I80" i="2"/>
  <c r="H80" i="2"/>
  <c r="G80" i="2"/>
  <c r="F80" i="2"/>
  <c r="E80" i="2"/>
  <c r="D80" i="2"/>
  <c r="C80" i="2"/>
  <c r="D108" i="2" l="1"/>
  <c r="C108" i="2"/>
  <c r="I108" i="2"/>
  <c r="I164" i="2"/>
  <c r="H164" i="2"/>
  <c r="G164" i="2"/>
  <c r="F164" i="2"/>
  <c r="E164" i="2"/>
  <c r="D164" i="2"/>
  <c r="C164" i="2"/>
  <c r="G136" i="2"/>
  <c r="E136" i="2"/>
  <c r="C25" i="2"/>
  <c r="GI6" i="3" l="1"/>
  <c r="GW6" i="3"/>
  <c r="GI7" i="3"/>
  <c r="GW7" i="3"/>
  <c r="GI8" i="3"/>
  <c r="GW8" i="3"/>
  <c r="GI9" i="3"/>
  <c r="GW9" i="3"/>
  <c r="GI10" i="3"/>
  <c r="GW10" i="3"/>
  <c r="GI11" i="3"/>
  <c r="GW11" i="3"/>
  <c r="GI12" i="3"/>
  <c r="GW12" i="3"/>
  <c r="EE6" i="3"/>
  <c r="ES6" i="3"/>
  <c r="FG6" i="3"/>
  <c r="EE7" i="3"/>
  <c r="ES7" i="3"/>
  <c r="FG7" i="3"/>
  <c r="EE8" i="3"/>
  <c r="ES8" i="3"/>
  <c r="FG8" i="3"/>
  <c r="EE9" i="3"/>
  <c r="ES9" i="3"/>
  <c r="FG9" i="3"/>
  <c r="EE10" i="3"/>
  <c r="ES10" i="3"/>
  <c r="FG10" i="3"/>
  <c r="EE11" i="3"/>
  <c r="ES11" i="3"/>
  <c r="FG11" i="3"/>
  <c r="EE12" i="3"/>
  <c r="ES12" i="3"/>
  <c r="FG12" i="3"/>
  <c r="CA6" i="3"/>
  <c r="DC6" i="3"/>
  <c r="DC7" i="3"/>
  <c r="DC8" i="3"/>
  <c r="DC9" i="3"/>
  <c r="DC10" i="3"/>
  <c r="DC11" i="3"/>
  <c r="DC12" i="3"/>
  <c r="AK7" i="3"/>
  <c r="AK9" i="3"/>
  <c r="AK10" i="3"/>
  <c r="AK11" i="3"/>
  <c r="AK12" i="3"/>
  <c r="AK13" i="3"/>
  <c r="AK14" i="3"/>
  <c r="AK15" i="3"/>
  <c r="AK16" i="3"/>
  <c r="AK17" i="3"/>
  <c r="AK18" i="3"/>
  <c r="AK19" i="3"/>
  <c r="AK20" i="3"/>
  <c r="AK21" i="3"/>
  <c r="AK22" i="3"/>
  <c r="AK23" i="3"/>
  <c r="AK24" i="3"/>
  <c r="AK25" i="3"/>
  <c r="AK26" i="3"/>
  <c r="AK6" i="3"/>
  <c r="GW13" i="3"/>
  <c r="GW14" i="3"/>
  <c r="GW15" i="3"/>
  <c r="GW16" i="3"/>
  <c r="GW17" i="3"/>
  <c r="GW18" i="3"/>
  <c r="GW19" i="3"/>
  <c r="GW20" i="3"/>
  <c r="GW21" i="3"/>
  <c r="GW22" i="3"/>
  <c r="GW23" i="3"/>
  <c r="GW24" i="3"/>
  <c r="GW25" i="3"/>
  <c r="GW26" i="3"/>
  <c r="GI13" i="3"/>
  <c r="GI14" i="3"/>
  <c r="GI15" i="3"/>
  <c r="GI16" i="3"/>
  <c r="GI17" i="3"/>
  <c r="GI18" i="3"/>
  <c r="GI19" i="3"/>
  <c r="GI20" i="3"/>
  <c r="GI21" i="3"/>
  <c r="GI22" i="3"/>
  <c r="GI23" i="3"/>
  <c r="GI24" i="3"/>
  <c r="GI25" i="3"/>
  <c r="GI26" i="3"/>
  <c r="FU7" i="3"/>
  <c r="FU8" i="3"/>
  <c r="FU9" i="3"/>
  <c r="FU10" i="3"/>
  <c r="FU11" i="3"/>
  <c r="FU12" i="3"/>
  <c r="FU13" i="3"/>
  <c r="FU14" i="3"/>
  <c r="FU15" i="3"/>
  <c r="FU16" i="3"/>
  <c r="FU17" i="3"/>
  <c r="FU18" i="3"/>
  <c r="FU19" i="3"/>
  <c r="FU20" i="3"/>
  <c r="FU21" i="3"/>
  <c r="FU22" i="3"/>
  <c r="FU23" i="3"/>
  <c r="FU24" i="3"/>
  <c r="FU25" i="3"/>
  <c r="FU26" i="3"/>
  <c r="FU6" i="3"/>
  <c r="FG13" i="3"/>
  <c r="FG14" i="3"/>
  <c r="FG15" i="3"/>
  <c r="FG16" i="3"/>
  <c r="FG17" i="3"/>
  <c r="FG18" i="3"/>
  <c r="FG19" i="3"/>
  <c r="FG20" i="3"/>
  <c r="FG21" i="3"/>
  <c r="FG22" i="3"/>
  <c r="FG23" i="3"/>
  <c r="FG24" i="3"/>
  <c r="FG25" i="3"/>
  <c r="FG26" i="3"/>
  <c r="ES13" i="3"/>
  <c r="ES14" i="3"/>
  <c r="ES15" i="3"/>
  <c r="ES16" i="3"/>
  <c r="ES17" i="3"/>
  <c r="ES18" i="3"/>
  <c r="ES19" i="3"/>
  <c r="ES20" i="3"/>
  <c r="ES21" i="3"/>
  <c r="ES22" i="3"/>
  <c r="ES23" i="3"/>
  <c r="ES24" i="3"/>
  <c r="ES25" i="3"/>
  <c r="ES26" i="3"/>
  <c r="EE26" i="3"/>
  <c r="EE13" i="3"/>
  <c r="EE14" i="3"/>
  <c r="EE15" i="3"/>
  <c r="EE16" i="3"/>
  <c r="EE17" i="3"/>
  <c r="EE18" i="3"/>
  <c r="EE19" i="3"/>
  <c r="EE20" i="3"/>
  <c r="EE21" i="3"/>
  <c r="EE22" i="3"/>
  <c r="EE23" i="3"/>
  <c r="EE24" i="3"/>
  <c r="EE25" i="3"/>
  <c r="W19" i="3"/>
  <c r="W18" i="3"/>
  <c r="W17" i="3"/>
  <c r="W16" i="3"/>
  <c r="W15" i="3"/>
  <c r="W14" i="3"/>
  <c r="W13" i="3"/>
  <c r="W12" i="3"/>
  <c r="W11" i="3"/>
  <c r="W10" i="3"/>
  <c r="W9" i="3"/>
  <c r="W8" i="3"/>
  <c r="W7" i="3"/>
  <c r="DQ7" i="3"/>
  <c r="DQ8" i="3"/>
  <c r="DQ9" i="3"/>
  <c r="DQ10" i="3"/>
  <c r="DQ11" i="3"/>
  <c r="DQ12" i="3"/>
  <c r="DQ13" i="3"/>
  <c r="DQ14" i="3"/>
  <c r="DQ15" i="3"/>
  <c r="DQ16" i="3"/>
  <c r="DQ17" i="3"/>
  <c r="DQ18" i="3"/>
  <c r="DQ19" i="3"/>
  <c r="DQ20" i="3"/>
  <c r="DQ21" i="3"/>
  <c r="DQ22" i="3"/>
  <c r="DQ23" i="3"/>
  <c r="DQ24" i="3"/>
  <c r="DQ25" i="3"/>
  <c r="DQ26" i="3"/>
  <c r="DQ6" i="3"/>
  <c r="GY12" i="3" l="1"/>
  <c r="GY11" i="3"/>
  <c r="GY10" i="3"/>
  <c r="GY9" i="3"/>
  <c r="GY8" i="3"/>
  <c r="GY7" i="3"/>
  <c r="GY6" i="3"/>
  <c r="GJ12" i="3"/>
  <c r="GJ11" i="3"/>
  <c r="GJ10" i="3"/>
  <c r="GJ9" i="3"/>
  <c r="GJ8" i="3"/>
  <c r="GJ7" i="3"/>
  <c r="GJ6" i="3"/>
  <c r="GK12" i="3"/>
  <c r="GK11" i="3"/>
  <c r="GK10" i="3"/>
  <c r="GK9" i="3"/>
  <c r="GK8" i="3"/>
  <c r="GK7" i="3"/>
  <c r="GK6" i="3"/>
  <c r="GX12" i="3"/>
  <c r="GX11" i="3"/>
  <c r="GX10" i="3"/>
  <c r="GX9" i="3"/>
  <c r="GX8" i="3"/>
  <c r="GX7" i="3"/>
  <c r="GX6" i="3"/>
  <c r="GZ12" i="3"/>
  <c r="GL12" i="3"/>
  <c r="GZ11" i="3"/>
  <c r="GL11" i="3"/>
  <c r="GZ10" i="3"/>
  <c r="GL10" i="3"/>
  <c r="GZ9" i="3"/>
  <c r="GL9" i="3"/>
  <c r="GZ8" i="3"/>
  <c r="GL8" i="3"/>
  <c r="GZ7" i="3"/>
  <c r="GL7" i="3"/>
  <c r="GZ6" i="3"/>
  <c r="GL6" i="3"/>
  <c r="EU12" i="3"/>
  <c r="FI11" i="3"/>
  <c r="EG11" i="3"/>
  <c r="EU10" i="3"/>
  <c r="FH12" i="3"/>
  <c r="EF12" i="3"/>
  <c r="ET11" i="3"/>
  <c r="FH10" i="3"/>
  <c r="EF10" i="3"/>
  <c r="FI12" i="3"/>
  <c r="EG12" i="3"/>
  <c r="EU11" i="3"/>
  <c r="FI10" i="3"/>
  <c r="EG10" i="3"/>
  <c r="ET12" i="3"/>
  <c r="FH11" i="3"/>
  <c r="EF11" i="3"/>
  <c r="ET10" i="3"/>
  <c r="FJ12" i="3"/>
  <c r="EV12" i="3"/>
  <c r="EH12" i="3"/>
  <c r="FJ11" i="3"/>
  <c r="EV11" i="3"/>
  <c r="EH11" i="3"/>
  <c r="FJ10" i="3"/>
  <c r="EV10" i="3"/>
  <c r="EH10" i="3"/>
  <c r="DF12" i="3"/>
  <c r="DD11" i="3"/>
  <c r="CC12" i="3"/>
  <c r="DE12" i="3"/>
  <c r="CD12" i="3"/>
  <c r="CB11" i="3"/>
  <c r="DD12" i="3"/>
  <c r="DE11" i="3"/>
  <c r="CD11" i="3"/>
  <c r="CB12" i="3"/>
  <c r="DF11" i="3"/>
  <c r="CC11" i="3"/>
  <c r="DC26" i="3"/>
  <c r="DC25" i="3"/>
  <c r="DC24" i="3"/>
  <c r="DC23" i="3"/>
  <c r="DC22" i="3"/>
  <c r="DC21" i="3"/>
  <c r="DC20" i="3"/>
  <c r="DC19" i="3"/>
  <c r="DC18" i="3"/>
  <c r="DC17" i="3"/>
  <c r="DC16" i="3"/>
  <c r="DC15" i="3"/>
  <c r="DC14" i="3"/>
  <c r="DC13" i="3"/>
  <c r="N2" i="1" l="1"/>
  <c r="M2" i="1"/>
  <c r="L2" i="1"/>
  <c r="K2" i="1"/>
  <c r="J2" i="1"/>
  <c r="I2" i="1"/>
  <c r="H2" i="1"/>
  <c r="G2" i="1"/>
  <c r="F2" i="1"/>
  <c r="E2" i="1"/>
  <c r="D2" i="1"/>
  <c r="C2" i="1"/>
  <c r="B2" i="1"/>
  <c r="N4" i="1" l="1"/>
  <c r="L4" i="1"/>
  <c r="Z2" i="1"/>
  <c r="J4" i="1"/>
  <c r="H4" i="1"/>
  <c r="F4" i="1"/>
  <c r="D4" i="1"/>
  <c r="B4" i="1"/>
  <c r="O360" i="2"/>
  <c r="N360" i="2"/>
  <c r="M360" i="2"/>
  <c r="L360" i="2"/>
  <c r="K360" i="2"/>
  <c r="J360" i="2"/>
  <c r="I360" i="2"/>
  <c r="H360" i="2"/>
  <c r="G360" i="2"/>
  <c r="F360" i="2"/>
  <c r="E360" i="2"/>
  <c r="C360" i="2"/>
  <c r="H359" i="2"/>
  <c r="O332" i="2"/>
  <c r="N332" i="2"/>
  <c r="M332" i="2"/>
  <c r="L332" i="2"/>
  <c r="K332" i="2"/>
  <c r="J332" i="2"/>
  <c r="I332" i="2"/>
  <c r="H332" i="2"/>
  <c r="G332" i="2"/>
  <c r="F332" i="2"/>
  <c r="E332" i="2"/>
  <c r="D332" i="2"/>
  <c r="C332" i="2"/>
  <c r="H331" i="2"/>
  <c r="O304" i="2"/>
  <c r="N304" i="2"/>
  <c r="M304" i="2"/>
  <c r="L304" i="2"/>
  <c r="K304" i="2"/>
  <c r="J304" i="2"/>
  <c r="I304" i="2"/>
  <c r="H304" i="2"/>
  <c r="G304" i="2"/>
  <c r="F304" i="2"/>
  <c r="E304" i="2"/>
  <c r="D304" i="2"/>
  <c r="C304" i="2"/>
  <c r="H303" i="2"/>
  <c r="O276" i="2"/>
  <c r="N276" i="2"/>
  <c r="M276" i="2"/>
  <c r="L276" i="2"/>
  <c r="K276" i="2"/>
  <c r="J276" i="2"/>
  <c r="I276" i="2"/>
  <c r="H276" i="2"/>
  <c r="G276" i="2"/>
  <c r="F276" i="2"/>
  <c r="E276" i="2"/>
  <c r="D276" i="2"/>
  <c r="C276" i="2"/>
  <c r="H275" i="2"/>
  <c r="O248" i="2"/>
  <c r="N248" i="2"/>
  <c r="M248" i="2"/>
  <c r="L248" i="2"/>
  <c r="K248" i="2"/>
  <c r="J248" i="2"/>
  <c r="I248" i="2"/>
  <c r="H248" i="2"/>
  <c r="G248" i="2"/>
  <c r="F248" i="2"/>
  <c r="E248" i="2"/>
  <c r="D248" i="2"/>
  <c r="C248" i="2"/>
  <c r="H247" i="2"/>
  <c r="O220" i="2"/>
  <c r="N220" i="2"/>
  <c r="M220" i="2"/>
  <c r="L220" i="2"/>
  <c r="K220" i="2"/>
  <c r="J220" i="2"/>
  <c r="I220" i="2"/>
  <c r="H220" i="2"/>
  <c r="G220" i="2"/>
  <c r="F220" i="2"/>
  <c r="E220" i="2"/>
  <c r="D220" i="2"/>
  <c r="C220" i="2"/>
  <c r="H219" i="2"/>
  <c r="O192" i="2"/>
  <c r="N192" i="2"/>
  <c r="M192" i="2"/>
  <c r="L192" i="2"/>
  <c r="K192" i="2"/>
  <c r="J192" i="2"/>
  <c r="I192" i="2"/>
  <c r="H192" i="2"/>
  <c r="G192" i="2"/>
  <c r="F192" i="2"/>
  <c r="E192" i="2"/>
  <c r="D192" i="2"/>
  <c r="C192" i="2"/>
  <c r="H191" i="2"/>
  <c r="H163" i="2"/>
  <c r="O136" i="2"/>
  <c r="N136" i="2"/>
  <c r="M136" i="2"/>
  <c r="L136" i="2"/>
  <c r="K136" i="2"/>
  <c r="J136" i="2"/>
  <c r="I136" i="2"/>
  <c r="H136" i="2"/>
  <c r="F136" i="2"/>
  <c r="D136" i="2"/>
  <c r="C136" i="2"/>
  <c r="H135" i="2"/>
  <c r="O108" i="2"/>
  <c r="N108" i="2"/>
  <c r="M108" i="2"/>
  <c r="L108" i="2"/>
  <c r="K108" i="2"/>
  <c r="J108" i="2"/>
  <c r="H108" i="2"/>
  <c r="G108" i="2"/>
  <c r="F108" i="2"/>
  <c r="H107" i="2"/>
  <c r="H79" i="2"/>
  <c r="O52" i="2"/>
  <c r="N52" i="2"/>
  <c r="M52" i="2"/>
  <c r="L52" i="2"/>
  <c r="K52" i="2"/>
  <c r="J52" i="2"/>
  <c r="I52" i="2"/>
  <c r="H52" i="2"/>
  <c r="G52" i="2"/>
  <c r="F52" i="2"/>
  <c r="E52" i="2"/>
  <c r="D52" i="2"/>
  <c r="H51" i="2"/>
  <c r="L1000" i="3"/>
  <c r="L999" i="3"/>
  <c r="L998" i="3"/>
  <c r="L997" i="3"/>
  <c r="L996" i="3"/>
  <c r="L995" i="3"/>
  <c r="L994" i="3"/>
  <c r="L993" i="3"/>
  <c r="L992" i="3"/>
  <c r="L991" i="3"/>
  <c r="L990" i="3"/>
  <c r="L989" i="3"/>
  <c r="L988" i="3"/>
  <c r="L987" i="3"/>
  <c r="L986" i="3"/>
  <c r="L985" i="3"/>
  <c r="L984" i="3"/>
  <c r="L983" i="3"/>
  <c r="L982" i="3"/>
  <c r="L981" i="3"/>
  <c r="L980" i="3"/>
  <c r="L979" i="3"/>
  <c r="L978" i="3"/>
  <c r="L977" i="3"/>
  <c r="L976" i="3"/>
  <c r="L975" i="3"/>
  <c r="L974" i="3"/>
  <c r="L973" i="3"/>
  <c r="L972" i="3"/>
  <c r="L971" i="3"/>
  <c r="L970" i="3"/>
  <c r="L969" i="3"/>
  <c r="L968" i="3"/>
  <c r="L967" i="3"/>
  <c r="L966" i="3"/>
  <c r="L965" i="3"/>
  <c r="L964" i="3"/>
  <c r="L963" i="3"/>
  <c r="L962" i="3"/>
  <c r="L961" i="3"/>
  <c r="L960" i="3"/>
  <c r="L959" i="3"/>
  <c r="L958" i="3"/>
  <c r="L957" i="3"/>
  <c r="L956" i="3"/>
  <c r="L955" i="3"/>
  <c r="L954" i="3"/>
  <c r="L953" i="3"/>
  <c r="L952" i="3"/>
  <c r="L951" i="3"/>
  <c r="L950" i="3"/>
  <c r="L949" i="3"/>
  <c r="L948" i="3"/>
  <c r="L947" i="3"/>
  <c r="L946" i="3"/>
  <c r="L945" i="3"/>
  <c r="L944" i="3"/>
  <c r="L943" i="3"/>
  <c r="L942" i="3"/>
  <c r="L941" i="3"/>
  <c r="L940" i="3"/>
  <c r="L939" i="3"/>
  <c r="L938" i="3"/>
  <c r="L937" i="3"/>
  <c r="L936" i="3"/>
  <c r="L935" i="3"/>
  <c r="L934" i="3"/>
  <c r="L933" i="3"/>
  <c r="L932" i="3"/>
  <c r="L931" i="3"/>
  <c r="L930" i="3"/>
  <c r="L929" i="3"/>
  <c r="L928" i="3"/>
  <c r="L927" i="3"/>
  <c r="L926" i="3"/>
  <c r="L925" i="3"/>
  <c r="L924" i="3"/>
  <c r="L923" i="3"/>
  <c r="L922" i="3"/>
  <c r="L921" i="3"/>
  <c r="L920" i="3"/>
  <c r="L919" i="3"/>
  <c r="L918" i="3"/>
  <c r="L917" i="3"/>
  <c r="L916" i="3"/>
  <c r="L915" i="3"/>
  <c r="L914" i="3"/>
  <c r="L913" i="3"/>
  <c r="L912" i="3"/>
  <c r="L911" i="3"/>
  <c r="L910" i="3"/>
  <c r="L909" i="3"/>
  <c r="L908" i="3"/>
  <c r="L907" i="3"/>
  <c r="L906" i="3"/>
  <c r="L905" i="3"/>
  <c r="L904" i="3"/>
  <c r="L903" i="3"/>
  <c r="L902" i="3"/>
  <c r="L901" i="3"/>
  <c r="L900" i="3"/>
  <c r="L899" i="3"/>
  <c r="L898" i="3"/>
  <c r="L897" i="3"/>
  <c r="L896" i="3"/>
  <c r="L895" i="3"/>
  <c r="L894" i="3"/>
  <c r="L893" i="3"/>
  <c r="L892" i="3"/>
  <c r="L891" i="3"/>
  <c r="L890" i="3"/>
  <c r="L889" i="3"/>
  <c r="L888" i="3"/>
  <c r="L887" i="3"/>
  <c r="L886" i="3"/>
  <c r="L885" i="3"/>
  <c r="L884" i="3"/>
  <c r="L883" i="3"/>
  <c r="L882" i="3"/>
  <c r="L881" i="3"/>
  <c r="L880" i="3"/>
  <c r="L879" i="3"/>
  <c r="L878" i="3"/>
  <c r="L877" i="3"/>
  <c r="L876" i="3"/>
  <c r="L875" i="3"/>
  <c r="L874" i="3"/>
  <c r="L873" i="3"/>
  <c r="L872" i="3"/>
  <c r="L871" i="3"/>
  <c r="L870" i="3"/>
  <c r="L869" i="3"/>
  <c r="L868" i="3"/>
  <c r="L867" i="3"/>
  <c r="L866" i="3"/>
  <c r="L865" i="3"/>
  <c r="L864" i="3"/>
  <c r="L863" i="3"/>
  <c r="L862" i="3"/>
  <c r="L861" i="3"/>
  <c r="L860" i="3"/>
  <c r="L859" i="3"/>
  <c r="L858" i="3"/>
  <c r="L857" i="3"/>
  <c r="L856" i="3"/>
  <c r="L855" i="3"/>
  <c r="L854" i="3"/>
  <c r="L853" i="3"/>
  <c r="L852" i="3"/>
  <c r="L851" i="3"/>
  <c r="L850" i="3"/>
  <c r="L849" i="3"/>
  <c r="L848" i="3"/>
  <c r="L847" i="3"/>
  <c r="L846" i="3"/>
  <c r="L845" i="3"/>
  <c r="L844" i="3"/>
  <c r="L843" i="3"/>
  <c r="L842" i="3"/>
  <c r="L841" i="3"/>
  <c r="L840" i="3"/>
  <c r="L839" i="3"/>
  <c r="L838" i="3"/>
  <c r="L837" i="3"/>
  <c r="L836" i="3"/>
  <c r="L835" i="3"/>
  <c r="L834" i="3"/>
  <c r="L833" i="3"/>
  <c r="L832" i="3"/>
  <c r="L831" i="3"/>
  <c r="L830" i="3"/>
  <c r="L829" i="3"/>
  <c r="L828" i="3"/>
  <c r="L827" i="3"/>
  <c r="L826" i="3"/>
  <c r="L825" i="3"/>
  <c r="L824" i="3"/>
  <c r="L823" i="3"/>
  <c r="L822" i="3"/>
  <c r="L821" i="3"/>
  <c r="L820" i="3"/>
  <c r="L819" i="3"/>
  <c r="L818" i="3"/>
  <c r="L817" i="3"/>
  <c r="L816" i="3"/>
  <c r="L815" i="3"/>
  <c r="L814" i="3"/>
  <c r="L813" i="3"/>
  <c r="L812" i="3"/>
  <c r="L811" i="3"/>
  <c r="L810" i="3"/>
  <c r="L809" i="3"/>
  <c r="L808" i="3"/>
  <c r="L807" i="3"/>
  <c r="L806" i="3"/>
  <c r="L805" i="3"/>
  <c r="L804" i="3"/>
  <c r="L803" i="3"/>
  <c r="L802" i="3"/>
  <c r="L801" i="3"/>
  <c r="L800" i="3"/>
  <c r="L799" i="3"/>
  <c r="L798" i="3"/>
  <c r="L797" i="3"/>
  <c r="L796" i="3"/>
  <c r="L795" i="3"/>
  <c r="L794" i="3"/>
  <c r="L793" i="3"/>
  <c r="L792" i="3"/>
  <c r="L791" i="3"/>
  <c r="L790" i="3"/>
  <c r="L789" i="3"/>
  <c r="L788" i="3"/>
  <c r="L787" i="3"/>
  <c r="L786" i="3"/>
  <c r="L785" i="3"/>
  <c r="L784" i="3"/>
  <c r="L783" i="3"/>
  <c r="L782" i="3"/>
  <c r="L781" i="3"/>
  <c r="L780" i="3"/>
  <c r="L779" i="3"/>
  <c r="L778" i="3"/>
  <c r="L777" i="3"/>
  <c r="L776" i="3"/>
  <c r="L775" i="3"/>
  <c r="L774" i="3"/>
  <c r="L773" i="3"/>
  <c r="L772" i="3"/>
  <c r="L771" i="3"/>
  <c r="L770" i="3"/>
  <c r="L769" i="3"/>
  <c r="L768" i="3"/>
  <c r="L767" i="3"/>
  <c r="L766" i="3"/>
  <c r="L765" i="3"/>
  <c r="L764" i="3"/>
  <c r="L763" i="3"/>
  <c r="L762" i="3"/>
  <c r="L761" i="3"/>
  <c r="L760" i="3"/>
  <c r="L759" i="3"/>
  <c r="L758" i="3"/>
  <c r="L757" i="3"/>
  <c r="L756" i="3"/>
  <c r="L755" i="3"/>
  <c r="L754" i="3"/>
  <c r="L753" i="3"/>
  <c r="L752" i="3"/>
  <c r="L751" i="3"/>
  <c r="L750" i="3"/>
  <c r="L749" i="3"/>
  <c r="L748" i="3"/>
  <c r="L747" i="3"/>
  <c r="L746" i="3"/>
  <c r="L745" i="3"/>
  <c r="L744" i="3"/>
  <c r="L743" i="3"/>
  <c r="L742" i="3"/>
  <c r="L741" i="3"/>
  <c r="L740" i="3"/>
  <c r="L739" i="3"/>
  <c r="L738" i="3"/>
  <c r="L737" i="3"/>
  <c r="L736" i="3"/>
  <c r="L735" i="3"/>
  <c r="L734" i="3"/>
  <c r="L733" i="3"/>
  <c r="L732" i="3"/>
  <c r="L731" i="3"/>
  <c r="L730" i="3"/>
  <c r="L729" i="3"/>
  <c r="L728" i="3"/>
  <c r="L727" i="3"/>
  <c r="L726" i="3"/>
  <c r="L725" i="3"/>
  <c r="L724" i="3"/>
  <c r="L723" i="3"/>
  <c r="L722" i="3"/>
  <c r="L721" i="3"/>
  <c r="L720" i="3"/>
  <c r="L719" i="3"/>
  <c r="L718" i="3"/>
  <c r="L717" i="3"/>
  <c r="L716" i="3"/>
  <c r="L715" i="3"/>
  <c r="L714" i="3"/>
  <c r="L713" i="3"/>
  <c r="L712" i="3"/>
  <c r="L711" i="3"/>
  <c r="L710" i="3"/>
  <c r="L709" i="3"/>
  <c r="L708" i="3"/>
  <c r="L707" i="3"/>
  <c r="L706" i="3"/>
  <c r="L705" i="3"/>
  <c r="L704" i="3"/>
  <c r="L703" i="3"/>
  <c r="L702" i="3"/>
  <c r="L701" i="3"/>
  <c r="L700" i="3"/>
  <c r="L699" i="3"/>
  <c r="L698" i="3"/>
  <c r="L697" i="3"/>
  <c r="L696" i="3"/>
  <c r="L695" i="3"/>
  <c r="L694" i="3"/>
  <c r="L693" i="3"/>
  <c r="L692" i="3"/>
  <c r="L691" i="3"/>
  <c r="L690" i="3"/>
  <c r="L689" i="3"/>
  <c r="L688" i="3"/>
  <c r="L687" i="3"/>
  <c r="L686" i="3"/>
  <c r="L685" i="3"/>
  <c r="L684" i="3"/>
  <c r="L683" i="3"/>
  <c r="L682" i="3"/>
  <c r="L681" i="3"/>
  <c r="L680" i="3"/>
  <c r="L679" i="3"/>
  <c r="L678" i="3"/>
  <c r="L677" i="3"/>
  <c r="L676" i="3"/>
  <c r="L675" i="3"/>
  <c r="L674" i="3"/>
  <c r="L673" i="3"/>
  <c r="L672" i="3"/>
  <c r="L671" i="3"/>
  <c r="L670" i="3"/>
  <c r="L669" i="3"/>
  <c r="L668" i="3"/>
  <c r="L667" i="3"/>
  <c r="L666" i="3"/>
  <c r="L665" i="3"/>
  <c r="L664" i="3"/>
  <c r="L663" i="3"/>
  <c r="L662" i="3"/>
  <c r="L661" i="3"/>
  <c r="L660" i="3"/>
  <c r="L659" i="3"/>
  <c r="L658" i="3"/>
  <c r="L657" i="3"/>
  <c r="L656" i="3"/>
  <c r="L655" i="3"/>
  <c r="L654" i="3"/>
  <c r="L653" i="3"/>
  <c r="L652" i="3"/>
  <c r="L651" i="3"/>
  <c r="L650" i="3"/>
  <c r="L649" i="3"/>
  <c r="L648" i="3"/>
  <c r="L647" i="3"/>
  <c r="L646" i="3"/>
  <c r="L645" i="3"/>
  <c r="L644" i="3"/>
  <c r="L643" i="3"/>
  <c r="L642" i="3"/>
  <c r="L641" i="3"/>
  <c r="L640" i="3"/>
  <c r="L639" i="3"/>
  <c r="L638" i="3"/>
  <c r="L637" i="3"/>
  <c r="L636" i="3"/>
  <c r="L635" i="3"/>
  <c r="L634" i="3"/>
  <c r="L633" i="3"/>
  <c r="L632" i="3"/>
  <c r="L631" i="3"/>
  <c r="L630" i="3"/>
  <c r="L629" i="3"/>
  <c r="L628" i="3"/>
  <c r="L627" i="3"/>
  <c r="L626" i="3"/>
  <c r="L625" i="3"/>
  <c r="L624" i="3"/>
  <c r="L623" i="3"/>
  <c r="L622" i="3"/>
  <c r="L621" i="3"/>
  <c r="L620" i="3"/>
  <c r="L619" i="3"/>
  <c r="L618" i="3"/>
  <c r="L617" i="3"/>
  <c r="L616" i="3"/>
  <c r="L615" i="3"/>
  <c r="L614" i="3"/>
  <c r="L613" i="3"/>
  <c r="L612" i="3"/>
  <c r="L611" i="3"/>
  <c r="L610" i="3"/>
  <c r="L609" i="3"/>
  <c r="L608" i="3"/>
  <c r="L607" i="3"/>
  <c r="L606" i="3"/>
  <c r="L605" i="3"/>
  <c r="L604" i="3"/>
  <c r="L603" i="3"/>
  <c r="L602" i="3"/>
  <c r="L601" i="3"/>
  <c r="L600" i="3"/>
  <c r="L599" i="3"/>
  <c r="L598" i="3"/>
  <c r="L597" i="3"/>
  <c r="L596" i="3"/>
  <c r="L595" i="3"/>
  <c r="L594" i="3"/>
  <c r="L593" i="3"/>
  <c r="L592" i="3"/>
  <c r="L591" i="3"/>
  <c r="L590" i="3"/>
  <c r="L589" i="3"/>
  <c r="L588" i="3"/>
  <c r="L587" i="3"/>
  <c r="L586" i="3"/>
  <c r="L585" i="3"/>
  <c r="L584" i="3"/>
  <c r="L583" i="3"/>
  <c r="L582" i="3"/>
  <c r="L581" i="3"/>
  <c r="L580" i="3"/>
  <c r="L579" i="3"/>
  <c r="L578" i="3"/>
  <c r="L577" i="3"/>
  <c r="L576" i="3"/>
  <c r="L575" i="3"/>
  <c r="L574" i="3"/>
  <c r="L573" i="3"/>
  <c r="L572" i="3"/>
  <c r="L571" i="3"/>
  <c r="L570" i="3"/>
  <c r="L569" i="3"/>
  <c r="L568" i="3"/>
  <c r="L567" i="3"/>
  <c r="L566" i="3"/>
  <c r="L565" i="3"/>
  <c r="L564" i="3"/>
  <c r="L563" i="3"/>
  <c r="L562" i="3"/>
  <c r="L561" i="3"/>
  <c r="L560" i="3"/>
  <c r="L559" i="3"/>
  <c r="L558" i="3"/>
  <c r="L557" i="3"/>
  <c r="L556" i="3"/>
  <c r="L555" i="3"/>
  <c r="L554" i="3"/>
  <c r="L553" i="3"/>
  <c r="L552" i="3"/>
  <c r="L551" i="3"/>
  <c r="L550" i="3"/>
  <c r="L549" i="3"/>
  <c r="L548" i="3"/>
  <c r="L547" i="3"/>
  <c r="L546" i="3"/>
  <c r="L545" i="3"/>
  <c r="L544" i="3"/>
  <c r="L543" i="3"/>
  <c r="L542" i="3"/>
  <c r="L541" i="3"/>
  <c r="L540" i="3"/>
  <c r="L539" i="3"/>
  <c r="L538" i="3"/>
  <c r="L537" i="3"/>
  <c r="L536" i="3"/>
  <c r="L535" i="3"/>
  <c r="L534" i="3"/>
  <c r="L533" i="3"/>
  <c r="L532" i="3"/>
  <c r="L531" i="3"/>
  <c r="L530" i="3"/>
  <c r="L529" i="3"/>
  <c r="L528" i="3"/>
  <c r="L527" i="3"/>
  <c r="L526" i="3"/>
  <c r="L525" i="3"/>
  <c r="L524" i="3"/>
  <c r="L523" i="3"/>
  <c r="L522" i="3"/>
  <c r="L521" i="3"/>
  <c r="L520" i="3"/>
  <c r="L519" i="3"/>
  <c r="L518" i="3"/>
  <c r="L517" i="3"/>
  <c r="L516" i="3"/>
  <c r="L515" i="3"/>
  <c r="L514" i="3"/>
  <c r="L513" i="3"/>
  <c r="L512" i="3"/>
  <c r="L511" i="3"/>
  <c r="L510" i="3"/>
  <c r="L509" i="3"/>
  <c r="L508" i="3"/>
  <c r="L507" i="3"/>
  <c r="L506" i="3"/>
  <c r="L505" i="3"/>
  <c r="L504" i="3"/>
  <c r="L503" i="3"/>
  <c r="L502" i="3"/>
  <c r="L501" i="3"/>
  <c r="L500" i="3"/>
  <c r="L499" i="3"/>
  <c r="L498" i="3"/>
  <c r="L497" i="3"/>
  <c r="L496" i="3"/>
  <c r="L495" i="3"/>
  <c r="L494" i="3"/>
  <c r="L493" i="3"/>
  <c r="L492" i="3"/>
  <c r="L491" i="3"/>
  <c r="L490" i="3"/>
  <c r="L489" i="3"/>
  <c r="L488" i="3"/>
  <c r="L487" i="3"/>
  <c r="L486" i="3"/>
  <c r="L485" i="3"/>
  <c r="L484" i="3"/>
  <c r="L483" i="3"/>
  <c r="L482" i="3"/>
  <c r="L481" i="3"/>
  <c r="L480" i="3"/>
  <c r="L479" i="3"/>
  <c r="L478" i="3"/>
  <c r="L477" i="3"/>
  <c r="L476" i="3"/>
  <c r="L475" i="3"/>
  <c r="L474" i="3"/>
  <c r="L473" i="3"/>
  <c r="L472" i="3"/>
  <c r="L471" i="3"/>
  <c r="L470" i="3"/>
  <c r="L469" i="3"/>
  <c r="L468" i="3"/>
  <c r="L467" i="3"/>
  <c r="L466" i="3"/>
  <c r="L465" i="3"/>
  <c r="L464" i="3"/>
  <c r="L463" i="3"/>
  <c r="L462" i="3"/>
  <c r="L461" i="3"/>
  <c r="L460" i="3"/>
  <c r="L459" i="3"/>
  <c r="L458" i="3"/>
  <c r="L457" i="3"/>
  <c r="L456" i="3"/>
  <c r="L455" i="3"/>
  <c r="L454" i="3"/>
  <c r="L453" i="3"/>
  <c r="L452" i="3"/>
  <c r="L451" i="3"/>
  <c r="L450" i="3"/>
  <c r="L449" i="3"/>
  <c r="L448" i="3"/>
  <c r="L447" i="3"/>
  <c r="L446" i="3"/>
  <c r="L445" i="3"/>
  <c r="L444" i="3"/>
  <c r="L443" i="3"/>
  <c r="L442" i="3"/>
  <c r="L441" i="3"/>
  <c r="L440" i="3"/>
  <c r="L439" i="3"/>
  <c r="L438" i="3"/>
  <c r="L437" i="3"/>
  <c r="L436" i="3"/>
  <c r="L435" i="3"/>
  <c r="L434" i="3"/>
  <c r="L433" i="3"/>
  <c r="L432" i="3"/>
  <c r="L431" i="3"/>
  <c r="L430" i="3"/>
  <c r="L429" i="3"/>
  <c r="L428" i="3"/>
  <c r="L427" i="3"/>
  <c r="L426" i="3"/>
  <c r="L425" i="3"/>
  <c r="L424" i="3"/>
  <c r="L423" i="3"/>
  <c r="L422" i="3"/>
  <c r="L421" i="3"/>
  <c r="L420" i="3"/>
  <c r="L419" i="3"/>
  <c r="L418" i="3"/>
  <c r="L417" i="3"/>
  <c r="L416" i="3"/>
  <c r="L415" i="3"/>
  <c r="L414" i="3"/>
  <c r="L413" i="3"/>
  <c r="L412" i="3"/>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225" i="1" s="1"/>
  <c r="L167" i="3"/>
  <c r="L224" i="1" s="1"/>
  <c r="L166" i="3"/>
  <c r="L223" i="1" s="1"/>
  <c r="L165" i="3"/>
  <c r="L222" i="1" s="1"/>
  <c r="L164" i="3"/>
  <c r="L163" i="3"/>
  <c r="L162" i="3"/>
  <c r="L219" i="1" s="1"/>
  <c r="L161" i="3"/>
  <c r="L160" i="3"/>
  <c r="L217" i="1" s="1"/>
  <c r="L159" i="3"/>
  <c r="L216" i="1" s="1"/>
  <c r="L158" i="3"/>
  <c r="L215" i="1" s="1"/>
  <c r="L157" i="3"/>
  <c r="L214" i="1" s="1"/>
  <c r="L156" i="3"/>
  <c r="L155" i="3"/>
  <c r="L212" i="1" s="1"/>
  <c r="L154" i="3"/>
  <c r="L211" i="1" s="1"/>
  <c r="L153" i="3"/>
  <c r="L210" i="1" s="1"/>
  <c r="L152" i="3"/>
  <c r="L209" i="1" s="1"/>
  <c r="L151" i="3"/>
  <c r="L208" i="1" s="1"/>
  <c r="L150" i="3"/>
  <c r="L207" i="1" s="1"/>
  <c r="L149" i="3"/>
  <c r="L148" i="3"/>
  <c r="L205" i="1" s="1"/>
  <c r="L147" i="3"/>
  <c r="L146" i="3"/>
  <c r="L203" i="1" s="1"/>
  <c r="L145" i="3"/>
  <c r="L202" i="1" s="1"/>
  <c r="L144" i="3"/>
  <c r="L201" i="1" s="1"/>
  <c r="L143" i="3"/>
  <c r="L200" i="1" s="1"/>
  <c r="L142" i="3"/>
  <c r="L199" i="1" s="1"/>
  <c r="L141" i="3"/>
  <c r="L198" i="1" s="1"/>
  <c r="L140" i="3"/>
  <c r="L197" i="1" s="1"/>
  <c r="L139" i="3"/>
  <c r="L196" i="1" s="1"/>
  <c r="L138" i="3"/>
  <c r="L195" i="1" s="1"/>
  <c r="L137" i="3"/>
  <c r="L194" i="1" s="1"/>
  <c r="L136" i="3"/>
  <c r="L135" i="3"/>
  <c r="L192" i="1" s="1"/>
  <c r="L134" i="3"/>
  <c r="L191" i="1" s="1"/>
  <c r="L133" i="3"/>
  <c r="L190" i="1" s="1"/>
  <c r="L132" i="3"/>
  <c r="L189" i="1" s="1"/>
  <c r="L131" i="3"/>
  <c r="L188" i="1" s="1"/>
  <c r="L130" i="3"/>
  <c r="L187" i="1" s="1"/>
  <c r="L129" i="3"/>
  <c r="L186" i="1" s="1"/>
  <c r="L128" i="3"/>
  <c r="L185" i="1" s="1"/>
  <c r="L127" i="3"/>
  <c r="L184" i="1" s="1"/>
  <c r="L126" i="3"/>
  <c r="L125" i="3"/>
  <c r="L182" i="1" s="1"/>
  <c r="L124" i="3"/>
  <c r="L123" i="3"/>
  <c r="L180" i="1" s="1"/>
  <c r="L122" i="3"/>
  <c r="L179" i="1" s="1"/>
  <c r="L121" i="3"/>
  <c r="L178" i="1" s="1"/>
  <c r="L120" i="3"/>
  <c r="L177" i="1" s="1"/>
  <c r="L119" i="3"/>
  <c r="L176" i="1" s="1"/>
  <c r="L118" i="3"/>
  <c r="L175" i="1" s="1"/>
  <c r="L117" i="3"/>
  <c r="L174" i="1" s="1"/>
  <c r="L116" i="3"/>
  <c r="L173" i="1" s="1"/>
  <c r="L115" i="3"/>
  <c r="L172" i="1" s="1"/>
  <c r="L114" i="3"/>
  <c r="L171" i="1" s="1"/>
  <c r="L113" i="3"/>
  <c r="L170" i="1" s="1"/>
  <c r="L112" i="3"/>
  <c r="L169" i="1" s="1"/>
  <c r="L111" i="3"/>
  <c r="L110" i="3"/>
  <c r="L167" i="1" s="1"/>
  <c r="L109" i="3"/>
  <c r="L166" i="1" s="1"/>
  <c r="L108" i="3"/>
  <c r="L165" i="1" s="1"/>
  <c r="L107" i="3"/>
  <c r="L164" i="1" s="1"/>
  <c r="L106" i="3"/>
  <c r="L163" i="1" s="1"/>
  <c r="L105" i="3"/>
  <c r="L162" i="1" s="1"/>
  <c r="L104" i="3"/>
  <c r="L161" i="1" s="1"/>
  <c r="L103" i="3"/>
  <c r="L160" i="1" s="1"/>
  <c r="L102" i="3"/>
  <c r="L159" i="1" s="1"/>
  <c r="L101" i="3"/>
  <c r="L158" i="1" s="1"/>
  <c r="L100" i="3"/>
  <c r="L157" i="1" s="1"/>
  <c r="L99" i="3"/>
  <c r="L156" i="1" s="1"/>
  <c r="L98" i="3"/>
  <c r="L155" i="1" s="1"/>
  <c r="L97" i="3"/>
  <c r="L154" i="1" s="1"/>
  <c r="L96" i="3"/>
  <c r="L153" i="1" s="1"/>
  <c r="L95" i="3"/>
  <c r="L152" i="1" s="1"/>
  <c r="L94" i="3"/>
  <c r="L151" i="1" s="1"/>
  <c r="L93" i="3"/>
  <c r="L150" i="1" s="1"/>
  <c r="L92" i="3"/>
  <c r="L149" i="1" s="1"/>
  <c r="L91" i="3"/>
  <c r="L148" i="1" s="1"/>
  <c r="L90" i="3"/>
  <c r="L147" i="1" s="1"/>
  <c r="L89" i="3"/>
  <c r="L146" i="1" s="1"/>
  <c r="L88" i="3"/>
  <c r="L145" i="1" s="1"/>
  <c r="L87" i="3"/>
  <c r="L144" i="1" s="1"/>
  <c r="L86" i="3"/>
  <c r="L143" i="1" s="1"/>
  <c r="L85" i="3"/>
  <c r="L142" i="1" s="1"/>
  <c r="L84" i="3"/>
  <c r="L141" i="1" s="1"/>
  <c r="L83" i="3"/>
  <c r="L140" i="1" s="1"/>
  <c r="L82" i="3"/>
  <c r="L139" i="1" s="1"/>
  <c r="L81" i="3"/>
  <c r="L138" i="1" s="1"/>
  <c r="L80" i="3"/>
  <c r="L137" i="1" s="1"/>
  <c r="L79" i="3"/>
  <c r="L136" i="1" s="1"/>
  <c r="L78" i="3"/>
  <c r="L135" i="1" s="1"/>
  <c r="L77" i="3"/>
  <c r="L134" i="1" s="1"/>
  <c r="L76" i="3"/>
  <c r="L133" i="1" s="1"/>
  <c r="L75" i="3"/>
  <c r="L132" i="1" s="1"/>
  <c r="L74" i="3"/>
  <c r="L131" i="1" s="1"/>
  <c r="L73" i="3"/>
  <c r="L130" i="1" s="1"/>
  <c r="L72" i="3"/>
  <c r="L129" i="1" s="1"/>
  <c r="L71" i="3"/>
  <c r="L128" i="1" s="1"/>
  <c r="L70" i="3"/>
  <c r="L127" i="1" s="1"/>
  <c r="L69" i="3"/>
  <c r="L126" i="1" s="1"/>
  <c r="L68" i="3"/>
  <c r="L125" i="1" s="1"/>
  <c r="L67" i="3"/>
  <c r="L124" i="1" s="1"/>
  <c r="L66" i="3"/>
  <c r="L123" i="1" s="1"/>
  <c r="L65" i="3"/>
  <c r="L122" i="1" s="1"/>
  <c r="L64" i="3"/>
  <c r="L121" i="1" s="1"/>
  <c r="L63" i="3"/>
  <c r="L120" i="1" s="1"/>
  <c r="L62" i="3"/>
  <c r="L119" i="1" s="1"/>
  <c r="L61" i="3"/>
  <c r="L118" i="1" s="1"/>
  <c r="L60" i="3"/>
  <c r="L117" i="1" s="1"/>
  <c r="L59" i="3"/>
  <c r="L116" i="1" s="1"/>
  <c r="L58" i="3"/>
  <c r="L115" i="1" s="1"/>
  <c r="L57" i="3"/>
  <c r="L114" i="1" s="1"/>
  <c r="L56" i="3"/>
  <c r="L113" i="1" s="1"/>
  <c r="L55" i="3"/>
  <c r="L112" i="1" s="1"/>
  <c r="L54" i="3"/>
  <c r="L111" i="1" s="1"/>
  <c r="L53" i="3"/>
  <c r="L110" i="1" s="1"/>
  <c r="L52" i="3"/>
  <c r="L109" i="1" s="1"/>
  <c r="L51" i="3"/>
  <c r="L108" i="1" s="1"/>
  <c r="L50" i="3"/>
  <c r="L107" i="1" s="1"/>
  <c r="L49" i="3"/>
  <c r="L106" i="1" s="1"/>
  <c r="L48" i="3"/>
  <c r="L105" i="1" s="1"/>
  <c r="L47" i="3"/>
  <c r="L104" i="1" s="1"/>
  <c r="L46" i="3"/>
  <c r="L103" i="1" s="1"/>
  <c r="L45" i="3"/>
  <c r="L102" i="1" s="1"/>
  <c r="L44" i="3"/>
  <c r="L101" i="1" s="1"/>
  <c r="L43" i="3"/>
  <c r="L100" i="1" s="1"/>
  <c r="L42" i="3"/>
  <c r="L99" i="1" s="1"/>
  <c r="L41" i="3"/>
  <c r="L98" i="1" s="1"/>
  <c r="L40" i="3"/>
  <c r="L97" i="1" s="1"/>
  <c r="L39" i="3"/>
  <c r="L96" i="1" s="1"/>
  <c r="L38" i="3"/>
  <c r="L37" i="3"/>
  <c r="L36" i="3"/>
  <c r="L35" i="3"/>
  <c r="L34" i="3"/>
  <c r="L33" i="3"/>
  <c r="L32" i="3"/>
  <c r="L31" i="3"/>
  <c r="L30" i="3"/>
  <c r="L29" i="3"/>
  <c r="EF8" i="3" s="1"/>
  <c r="L28" i="3"/>
  <c r="L27" i="3"/>
  <c r="L26" i="3"/>
  <c r="L83" i="1" s="1"/>
  <c r="L25" i="3"/>
  <c r="L82" i="1" s="1"/>
  <c r="L24" i="3"/>
  <c r="L81" i="1" s="1"/>
  <c r="L23" i="3"/>
  <c r="L80" i="1" s="1"/>
  <c r="L22" i="3"/>
  <c r="L79" i="1" s="1"/>
  <c r="L21" i="3"/>
  <c r="L78" i="1" s="1"/>
  <c r="L20" i="3"/>
  <c r="L77" i="1" s="1"/>
  <c r="GX3" i="3"/>
  <c r="L19" i="3"/>
  <c r="L76" i="1" s="1"/>
  <c r="L18" i="3"/>
  <c r="L75" i="1" s="1"/>
  <c r="FX26" i="3"/>
  <c r="L17" i="3"/>
  <c r="L74" i="1" s="1"/>
  <c r="GJ16" i="3"/>
  <c r="L16" i="3"/>
  <c r="L15" i="3"/>
  <c r="L72" i="1" s="1"/>
  <c r="EV14" i="3"/>
  <c r="EH26" i="3"/>
  <c r="L14" i="3"/>
  <c r="L71" i="1" s="1"/>
  <c r="EG13" i="3"/>
  <c r="L13" i="3"/>
  <c r="L70" i="1" s="1"/>
  <c r="DD16" i="3"/>
  <c r="L12" i="3"/>
  <c r="L69" i="1" s="1"/>
  <c r="L11" i="3"/>
  <c r="L68" i="1" s="1"/>
  <c r="CD26" i="3"/>
  <c r="L10" i="3"/>
  <c r="L67" i="1" s="1"/>
  <c r="BP16" i="3"/>
  <c r="L9" i="3"/>
  <c r="L66" i="1" s="1"/>
  <c r="AZ16" i="3"/>
  <c r="L8" i="3"/>
  <c r="L65" i="1" s="1"/>
  <c r="L7" i="3"/>
  <c r="L64" i="1" s="1"/>
  <c r="GJ3" i="3"/>
  <c r="ET3" i="3"/>
  <c r="EF3" i="3"/>
  <c r="DD3" i="3"/>
  <c r="L60" i="1"/>
  <c r="L95" i="1" l="1"/>
  <c r="FH9" i="3"/>
  <c r="L94" i="1"/>
  <c r="FH8" i="3"/>
  <c r="L93" i="1"/>
  <c r="FH7" i="3"/>
  <c r="L92" i="1"/>
  <c r="FH6" i="3"/>
  <c r="L91" i="1"/>
  <c r="ET9" i="3"/>
  <c r="L90" i="1"/>
  <c r="ET8" i="3"/>
  <c r="L89" i="1"/>
  <c r="ET7" i="3"/>
  <c r="L88" i="1"/>
  <c r="ET6" i="3"/>
  <c r="L87" i="1"/>
  <c r="EF9" i="3"/>
  <c r="L85" i="1"/>
  <c r="EF7" i="3"/>
  <c r="L84" i="1"/>
  <c r="EF6" i="3"/>
  <c r="L73" i="1"/>
  <c r="CB10" i="3"/>
  <c r="M29" i="3"/>
  <c r="L86" i="1"/>
  <c r="M111" i="3"/>
  <c r="M168" i="1" s="1"/>
  <c r="L168" i="1"/>
  <c r="M147" i="3"/>
  <c r="M204" i="1" s="1"/>
  <c r="L204" i="1"/>
  <c r="M149" i="3"/>
  <c r="L206" i="1"/>
  <c r="M161" i="3"/>
  <c r="M218" i="1" s="1"/>
  <c r="L218" i="1"/>
  <c r="M163" i="3"/>
  <c r="L220" i="1"/>
  <c r="N171" i="3"/>
  <c r="N228" i="1" s="1"/>
  <c r="L228" i="1"/>
  <c r="N173" i="3"/>
  <c r="N230" i="1" s="1"/>
  <c r="L230" i="1"/>
  <c r="N175" i="3"/>
  <c r="N232" i="1" s="1"/>
  <c r="L232" i="1"/>
  <c r="N177" i="3"/>
  <c r="N234" i="1" s="1"/>
  <c r="L234" i="1"/>
  <c r="N179" i="3"/>
  <c r="N236" i="1" s="1"/>
  <c r="L236" i="1"/>
  <c r="N181" i="3"/>
  <c r="N238" i="1" s="1"/>
  <c r="L238" i="1"/>
  <c r="N183" i="3"/>
  <c r="N240" i="1" s="1"/>
  <c r="L240" i="1"/>
  <c r="N185" i="3"/>
  <c r="N242" i="1" s="1"/>
  <c r="L242" i="1"/>
  <c r="N187" i="3"/>
  <c r="N244" i="1" s="1"/>
  <c r="L244" i="1"/>
  <c r="N189" i="3"/>
  <c r="N246" i="1" s="1"/>
  <c r="L246" i="1"/>
  <c r="N191" i="3"/>
  <c r="N248" i="1" s="1"/>
  <c r="L248" i="1"/>
  <c r="N193" i="3"/>
  <c r="N250" i="1" s="1"/>
  <c r="L250" i="1"/>
  <c r="N195" i="3"/>
  <c r="N252" i="1" s="1"/>
  <c r="L252" i="1"/>
  <c r="N197" i="3"/>
  <c r="N254" i="1" s="1"/>
  <c r="L254" i="1"/>
  <c r="N199" i="3"/>
  <c r="N256" i="1" s="1"/>
  <c r="L256" i="1"/>
  <c r="N201" i="3"/>
  <c r="N258" i="1" s="1"/>
  <c r="L258" i="1"/>
  <c r="N203" i="3"/>
  <c r="N260" i="1" s="1"/>
  <c r="L260" i="1"/>
  <c r="N205" i="3"/>
  <c r="N262" i="1" s="1"/>
  <c r="L262" i="1"/>
  <c r="N207" i="3"/>
  <c r="N264" i="1" s="1"/>
  <c r="L264" i="1"/>
  <c r="N209" i="3"/>
  <c r="N266" i="1" s="1"/>
  <c r="L266" i="1"/>
  <c r="N211" i="3"/>
  <c r="N268" i="1" s="1"/>
  <c r="L268" i="1"/>
  <c r="N213" i="3"/>
  <c r="N270" i="1" s="1"/>
  <c r="L270" i="1"/>
  <c r="N215" i="3"/>
  <c r="N272" i="1" s="1"/>
  <c r="L272" i="1"/>
  <c r="N217" i="3"/>
  <c r="N274" i="1" s="1"/>
  <c r="L274" i="1"/>
  <c r="N219" i="3"/>
  <c r="N276" i="1" s="1"/>
  <c r="L276" i="1"/>
  <c r="N221" i="3"/>
  <c r="N278" i="1" s="1"/>
  <c r="L278" i="1"/>
  <c r="N223" i="3"/>
  <c r="N280" i="1" s="1"/>
  <c r="L280" i="1"/>
  <c r="N225" i="3"/>
  <c r="N282" i="1" s="1"/>
  <c r="L282" i="1"/>
  <c r="N227" i="3"/>
  <c r="N284" i="1" s="1"/>
  <c r="L284" i="1"/>
  <c r="N229" i="3"/>
  <c r="N286" i="1" s="1"/>
  <c r="L286" i="1"/>
  <c r="N231" i="3"/>
  <c r="N288" i="1" s="1"/>
  <c r="L288" i="1"/>
  <c r="N233" i="3"/>
  <c r="N290" i="1" s="1"/>
  <c r="L290" i="1"/>
  <c r="N235" i="3"/>
  <c r="N292" i="1" s="1"/>
  <c r="L292" i="1"/>
  <c r="N237" i="3"/>
  <c r="N294" i="1" s="1"/>
  <c r="L294" i="1"/>
  <c r="N239" i="3"/>
  <c r="N296" i="1" s="1"/>
  <c r="L296" i="1"/>
  <c r="N241" i="3"/>
  <c r="N298" i="1" s="1"/>
  <c r="L298" i="1"/>
  <c r="N243" i="3"/>
  <c r="N300" i="1" s="1"/>
  <c r="L300" i="1"/>
  <c r="N245" i="3"/>
  <c r="N302" i="1" s="1"/>
  <c r="L302" i="1"/>
  <c r="N247" i="3"/>
  <c r="N304" i="1" s="1"/>
  <c r="L304" i="1"/>
  <c r="N249" i="3"/>
  <c r="N306" i="1" s="1"/>
  <c r="L306" i="1"/>
  <c r="N251" i="3"/>
  <c r="N308" i="1" s="1"/>
  <c r="L308" i="1"/>
  <c r="N253" i="3"/>
  <c r="N310" i="1" s="1"/>
  <c r="L310" i="1"/>
  <c r="N255" i="3"/>
  <c r="N312" i="1" s="1"/>
  <c r="L312" i="1"/>
  <c r="N257" i="3"/>
  <c r="N314" i="1" s="1"/>
  <c r="L314" i="1"/>
  <c r="N259" i="3"/>
  <c r="N316" i="1" s="1"/>
  <c r="L316" i="1"/>
  <c r="N261" i="3"/>
  <c r="N318" i="1" s="1"/>
  <c r="L318" i="1"/>
  <c r="N263" i="3"/>
  <c r="N320" i="1" s="1"/>
  <c r="L320" i="1"/>
  <c r="N265" i="3"/>
  <c r="N322" i="1" s="1"/>
  <c r="L322" i="1"/>
  <c r="N267" i="3"/>
  <c r="N324" i="1" s="1"/>
  <c r="L324" i="1"/>
  <c r="N269" i="3"/>
  <c r="N326" i="1" s="1"/>
  <c r="L326" i="1"/>
  <c r="N271" i="3"/>
  <c r="N328" i="1" s="1"/>
  <c r="L328" i="1"/>
  <c r="N273" i="3"/>
  <c r="N330" i="1" s="1"/>
  <c r="L330" i="1"/>
  <c r="N275" i="3"/>
  <c r="N332" i="1" s="1"/>
  <c r="L332" i="1"/>
  <c r="N277" i="3"/>
  <c r="N334" i="1" s="1"/>
  <c r="L334" i="1"/>
  <c r="N279" i="3"/>
  <c r="N336" i="1" s="1"/>
  <c r="L336" i="1"/>
  <c r="N281" i="3"/>
  <c r="N338" i="1" s="1"/>
  <c r="L338" i="1"/>
  <c r="N283" i="3"/>
  <c r="N340" i="1" s="1"/>
  <c r="L340" i="1"/>
  <c r="N285" i="3"/>
  <c r="N342" i="1" s="1"/>
  <c r="L342" i="1"/>
  <c r="N287" i="3"/>
  <c r="N344" i="1" s="1"/>
  <c r="L344" i="1"/>
  <c r="N289" i="3"/>
  <c r="N346" i="1" s="1"/>
  <c r="L346" i="1"/>
  <c r="N291" i="3"/>
  <c r="N348" i="1" s="1"/>
  <c r="L348" i="1"/>
  <c r="N293" i="3"/>
  <c r="N350" i="1" s="1"/>
  <c r="L350" i="1"/>
  <c r="N295" i="3"/>
  <c r="N352" i="1" s="1"/>
  <c r="L352" i="1"/>
  <c r="N297" i="3"/>
  <c r="N354" i="1" s="1"/>
  <c r="L354" i="1"/>
  <c r="N299" i="3"/>
  <c r="N356" i="1" s="1"/>
  <c r="L356" i="1"/>
  <c r="N301" i="3"/>
  <c r="N358" i="1" s="1"/>
  <c r="L358" i="1"/>
  <c r="N303" i="3"/>
  <c r="N360" i="1" s="1"/>
  <c r="L360" i="1"/>
  <c r="N305" i="3"/>
  <c r="N362" i="1" s="1"/>
  <c r="L362" i="1"/>
  <c r="N307" i="3"/>
  <c r="N364" i="1" s="1"/>
  <c r="L364" i="1"/>
  <c r="N309" i="3"/>
  <c r="N366" i="1" s="1"/>
  <c r="L366" i="1"/>
  <c r="N311" i="3"/>
  <c r="N368" i="1" s="1"/>
  <c r="L368" i="1"/>
  <c r="N313" i="3"/>
  <c r="N370" i="1" s="1"/>
  <c r="L370" i="1"/>
  <c r="N315" i="3"/>
  <c r="N372" i="1" s="1"/>
  <c r="L372" i="1"/>
  <c r="N317" i="3"/>
  <c r="N374" i="1" s="1"/>
  <c r="L374" i="1"/>
  <c r="N319" i="3"/>
  <c r="N376" i="1" s="1"/>
  <c r="L376" i="1"/>
  <c r="N321" i="3"/>
  <c r="N378" i="1" s="1"/>
  <c r="L378" i="1"/>
  <c r="N323" i="3"/>
  <c r="N380" i="1" s="1"/>
  <c r="L380" i="1"/>
  <c r="N325" i="3"/>
  <c r="N382" i="1" s="1"/>
  <c r="L382" i="1"/>
  <c r="N327" i="3"/>
  <c r="N384" i="1" s="1"/>
  <c r="L384" i="1"/>
  <c r="N329" i="3"/>
  <c r="N386" i="1" s="1"/>
  <c r="L386" i="1"/>
  <c r="N331" i="3"/>
  <c r="N388" i="1" s="1"/>
  <c r="L388" i="1"/>
  <c r="N333" i="3"/>
  <c r="N390" i="1" s="1"/>
  <c r="L390" i="1"/>
  <c r="N335" i="3"/>
  <c r="N392" i="1" s="1"/>
  <c r="L392" i="1"/>
  <c r="N337" i="3"/>
  <c r="N394" i="1" s="1"/>
  <c r="L394" i="1"/>
  <c r="N339" i="3"/>
  <c r="N396" i="1" s="1"/>
  <c r="L396" i="1"/>
  <c r="N341" i="3"/>
  <c r="N398" i="1" s="1"/>
  <c r="L398" i="1"/>
  <c r="N343" i="3"/>
  <c r="N400" i="1" s="1"/>
  <c r="L400" i="1"/>
  <c r="N345" i="3"/>
  <c r="N402" i="1" s="1"/>
  <c r="L402" i="1"/>
  <c r="N347" i="3"/>
  <c r="N404" i="1" s="1"/>
  <c r="L404" i="1"/>
  <c r="N349" i="3"/>
  <c r="N406" i="1" s="1"/>
  <c r="L406" i="1"/>
  <c r="N351" i="3"/>
  <c r="N408" i="1" s="1"/>
  <c r="L408" i="1"/>
  <c r="N353" i="3"/>
  <c r="N410" i="1" s="1"/>
  <c r="L410" i="1"/>
  <c r="N355" i="3"/>
  <c r="N412" i="1" s="1"/>
  <c r="L412" i="1"/>
  <c r="N357" i="3"/>
  <c r="N414" i="1" s="1"/>
  <c r="L414" i="1"/>
  <c r="N359" i="3"/>
  <c r="N416" i="1" s="1"/>
  <c r="L416" i="1"/>
  <c r="N361" i="3"/>
  <c r="N418" i="1" s="1"/>
  <c r="L418" i="1"/>
  <c r="N363" i="3"/>
  <c r="N420" i="1" s="1"/>
  <c r="L420" i="1"/>
  <c r="N365" i="3"/>
  <c r="N422" i="1" s="1"/>
  <c r="L422" i="1"/>
  <c r="N367" i="3"/>
  <c r="N424" i="1" s="1"/>
  <c r="L424" i="1"/>
  <c r="N369" i="3"/>
  <c r="N426" i="1" s="1"/>
  <c r="L426" i="1"/>
  <c r="N371" i="3"/>
  <c r="N428" i="1" s="1"/>
  <c r="L428" i="1"/>
  <c r="N373" i="3"/>
  <c r="N430" i="1" s="1"/>
  <c r="L430" i="1"/>
  <c r="N375" i="3"/>
  <c r="N432" i="1" s="1"/>
  <c r="L432" i="1"/>
  <c r="N377" i="3"/>
  <c r="N434" i="1" s="1"/>
  <c r="L434" i="1"/>
  <c r="N379" i="3"/>
  <c r="N436" i="1" s="1"/>
  <c r="L436" i="1"/>
  <c r="N381" i="3"/>
  <c r="N438" i="1" s="1"/>
  <c r="L438" i="1"/>
  <c r="N383" i="3"/>
  <c r="N440" i="1" s="1"/>
  <c r="L440" i="1"/>
  <c r="N385" i="3"/>
  <c r="N442" i="1" s="1"/>
  <c r="L442" i="1"/>
  <c r="N387" i="3"/>
  <c r="N444" i="1" s="1"/>
  <c r="L444" i="1"/>
  <c r="N389" i="3"/>
  <c r="N446" i="1" s="1"/>
  <c r="L446" i="1"/>
  <c r="N391" i="3"/>
  <c r="N448" i="1" s="1"/>
  <c r="L448" i="1"/>
  <c r="N393" i="3"/>
  <c r="N450" i="1" s="1"/>
  <c r="L450" i="1"/>
  <c r="N395" i="3"/>
  <c r="N452" i="1" s="1"/>
  <c r="L452" i="1"/>
  <c r="N397" i="3"/>
  <c r="N454" i="1" s="1"/>
  <c r="L454" i="1"/>
  <c r="N399" i="3"/>
  <c r="N456" i="1" s="1"/>
  <c r="L456" i="1"/>
  <c r="N401" i="3"/>
  <c r="N458" i="1" s="1"/>
  <c r="L458" i="1"/>
  <c r="N403" i="3"/>
  <c r="N460" i="1" s="1"/>
  <c r="L460" i="1"/>
  <c r="N405" i="3"/>
  <c r="N462" i="1" s="1"/>
  <c r="L462" i="1"/>
  <c r="N407" i="3"/>
  <c r="N464" i="1" s="1"/>
  <c r="L464" i="1"/>
  <c r="N409" i="3"/>
  <c r="N466" i="1" s="1"/>
  <c r="L466" i="1"/>
  <c r="N411" i="3"/>
  <c r="N468" i="1" s="1"/>
  <c r="L468" i="1"/>
  <c r="N413" i="3"/>
  <c r="N470" i="1" s="1"/>
  <c r="L470" i="1"/>
  <c r="N415" i="3"/>
  <c r="N472" i="1" s="1"/>
  <c r="L472" i="1"/>
  <c r="N417" i="3"/>
  <c r="N474" i="1" s="1"/>
  <c r="L474" i="1"/>
  <c r="N419" i="3"/>
  <c r="N476" i="1" s="1"/>
  <c r="L476" i="1"/>
  <c r="N421" i="3"/>
  <c r="N478" i="1" s="1"/>
  <c r="L478" i="1"/>
  <c r="N423" i="3"/>
  <c r="N480" i="1" s="1"/>
  <c r="L480" i="1"/>
  <c r="N425" i="3"/>
  <c r="N482" i="1" s="1"/>
  <c r="L482" i="1"/>
  <c r="N427" i="3"/>
  <c r="N484" i="1" s="1"/>
  <c r="L484" i="1"/>
  <c r="N429" i="3"/>
  <c r="N486" i="1" s="1"/>
  <c r="L486" i="1"/>
  <c r="N431" i="3"/>
  <c r="N488" i="1" s="1"/>
  <c r="L488" i="1"/>
  <c r="N433" i="3"/>
  <c r="N490" i="1" s="1"/>
  <c r="L490" i="1"/>
  <c r="N435" i="3"/>
  <c r="N492" i="1" s="1"/>
  <c r="L492" i="1"/>
  <c r="N437" i="3"/>
  <c r="N494" i="1" s="1"/>
  <c r="L494" i="1"/>
  <c r="N439" i="3"/>
  <c r="N496" i="1" s="1"/>
  <c r="L496" i="1"/>
  <c r="N441" i="3"/>
  <c r="N498" i="1" s="1"/>
  <c r="L498" i="1"/>
  <c r="N443" i="3"/>
  <c r="N500" i="1" s="1"/>
  <c r="L500" i="1"/>
  <c r="N445" i="3"/>
  <c r="N502" i="1" s="1"/>
  <c r="L502" i="1"/>
  <c r="N447" i="3"/>
  <c r="N504" i="1" s="1"/>
  <c r="L504" i="1"/>
  <c r="N449" i="3"/>
  <c r="N506" i="1" s="1"/>
  <c r="L506" i="1"/>
  <c r="N451" i="3"/>
  <c r="N508" i="1" s="1"/>
  <c r="L508" i="1"/>
  <c r="N453" i="3"/>
  <c r="N510" i="1" s="1"/>
  <c r="L510" i="1"/>
  <c r="N455" i="3"/>
  <c r="N512" i="1" s="1"/>
  <c r="L512" i="1"/>
  <c r="N457" i="3"/>
  <c r="N514" i="1" s="1"/>
  <c r="L514" i="1"/>
  <c r="N459" i="3"/>
  <c r="N516" i="1" s="1"/>
  <c r="L516" i="1"/>
  <c r="N461" i="3"/>
  <c r="N518" i="1" s="1"/>
  <c r="L518" i="1"/>
  <c r="N463" i="3"/>
  <c r="N520" i="1" s="1"/>
  <c r="L520" i="1"/>
  <c r="N465" i="3"/>
  <c r="N522" i="1" s="1"/>
  <c r="L522" i="1"/>
  <c r="N467" i="3"/>
  <c r="N524" i="1" s="1"/>
  <c r="L524" i="1"/>
  <c r="N469" i="3"/>
  <c r="N526" i="1" s="1"/>
  <c r="L526" i="1"/>
  <c r="N471" i="3"/>
  <c r="N528" i="1" s="1"/>
  <c r="L528" i="1"/>
  <c r="N473" i="3"/>
  <c r="N530" i="1" s="1"/>
  <c r="L530" i="1"/>
  <c r="N475" i="3"/>
  <c r="N532" i="1" s="1"/>
  <c r="L532" i="1"/>
  <c r="N477" i="3"/>
  <c r="N534" i="1" s="1"/>
  <c r="L534" i="1"/>
  <c r="N479" i="3"/>
  <c r="N536" i="1" s="1"/>
  <c r="L536" i="1"/>
  <c r="N481" i="3"/>
  <c r="N538" i="1" s="1"/>
  <c r="L538" i="1"/>
  <c r="N483" i="3"/>
  <c r="N540" i="1" s="1"/>
  <c r="L540" i="1"/>
  <c r="N485" i="3"/>
  <c r="N542" i="1" s="1"/>
  <c r="L542" i="1"/>
  <c r="N487" i="3"/>
  <c r="N544" i="1" s="1"/>
  <c r="L544" i="1"/>
  <c r="N489" i="3"/>
  <c r="N546" i="1" s="1"/>
  <c r="L546" i="1"/>
  <c r="N491" i="3"/>
  <c r="N548" i="1" s="1"/>
  <c r="L548" i="1"/>
  <c r="N493" i="3"/>
  <c r="N550" i="1" s="1"/>
  <c r="L550" i="1"/>
  <c r="N495" i="3"/>
  <c r="N552" i="1" s="1"/>
  <c r="L552" i="1"/>
  <c r="N497" i="3"/>
  <c r="N554" i="1" s="1"/>
  <c r="L554" i="1"/>
  <c r="N499" i="3"/>
  <c r="N556" i="1" s="1"/>
  <c r="L556" i="1"/>
  <c r="N501" i="3"/>
  <c r="N558" i="1" s="1"/>
  <c r="L558" i="1"/>
  <c r="N503" i="3"/>
  <c r="N560" i="1" s="1"/>
  <c r="L560" i="1"/>
  <c r="N505" i="3"/>
  <c r="N562" i="1" s="1"/>
  <c r="L562" i="1"/>
  <c r="N507" i="3"/>
  <c r="N564" i="1" s="1"/>
  <c r="L564" i="1"/>
  <c r="N509" i="3"/>
  <c r="N566" i="1" s="1"/>
  <c r="L566" i="1"/>
  <c r="N511" i="3"/>
  <c r="N568" i="1" s="1"/>
  <c r="L568" i="1"/>
  <c r="N513" i="3"/>
  <c r="N570" i="1" s="1"/>
  <c r="L570" i="1"/>
  <c r="N515" i="3"/>
  <c r="N572" i="1" s="1"/>
  <c r="L572" i="1"/>
  <c r="N517" i="3"/>
  <c r="N574" i="1" s="1"/>
  <c r="L574" i="1"/>
  <c r="N519" i="3"/>
  <c r="N576" i="1" s="1"/>
  <c r="L576" i="1"/>
  <c r="N521" i="3"/>
  <c r="N578" i="1" s="1"/>
  <c r="L578" i="1"/>
  <c r="N523" i="3"/>
  <c r="N580" i="1" s="1"/>
  <c r="L580" i="1"/>
  <c r="N525" i="3"/>
  <c r="N582" i="1" s="1"/>
  <c r="L582" i="1"/>
  <c r="N527" i="3"/>
  <c r="N584" i="1" s="1"/>
  <c r="L584" i="1"/>
  <c r="N529" i="3"/>
  <c r="N586" i="1" s="1"/>
  <c r="L586" i="1"/>
  <c r="N531" i="3"/>
  <c r="N588" i="1" s="1"/>
  <c r="L588" i="1"/>
  <c r="N533" i="3"/>
  <c r="N590" i="1" s="1"/>
  <c r="L590" i="1"/>
  <c r="N535" i="3"/>
  <c r="N592" i="1" s="1"/>
  <c r="L592" i="1"/>
  <c r="N537" i="3"/>
  <c r="N594" i="1" s="1"/>
  <c r="L594" i="1"/>
  <c r="N539" i="3"/>
  <c r="N596" i="1" s="1"/>
  <c r="L596" i="1"/>
  <c r="N541" i="3"/>
  <c r="N598" i="1" s="1"/>
  <c r="L598" i="1"/>
  <c r="N543" i="3"/>
  <c r="N600" i="1" s="1"/>
  <c r="L600" i="1"/>
  <c r="N545" i="3"/>
  <c r="N602" i="1" s="1"/>
  <c r="L602" i="1"/>
  <c r="N547" i="3"/>
  <c r="N604" i="1" s="1"/>
  <c r="L604" i="1"/>
  <c r="N549" i="3"/>
  <c r="N606" i="1" s="1"/>
  <c r="L606" i="1"/>
  <c r="N551" i="3"/>
  <c r="N608" i="1" s="1"/>
  <c r="L608" i="1"/>
  <c r="N553" i="3"/>
  <c r="N610" i="1" s="1"/>
  <c r="L610" i="1"/>
  <c r="N555" i="3"/>
  <c r="N612" i="1" s="1"/>
  <c r="L612" i="1"/>
  <c r="N557" i="3"/>
  <c r="N614" i="1" s="1"/>
  <c r="L614" i="1"/>
  <c r="N559" i="3"/>
  <c r="N616" i="1" s="1"/>
  <c r="L616" i="1"/>
  <c r="N561" i="3"/>
  <c r="N618" i="1" s="1"/>
  <c r="L618" i="1"/>
  <c r="N563" i="3"/>
  <c r="N620" i="1" s="1"/>
  <c r="L620" i="1"/>
  <c r="N565" i="3"/>
  <c r="N622" i="1" s="1"/>
  <c r="L622" i="1"/>
  <c r="N567" i="3"/>
  <c r="N624" i="1" s="1"/>
  <c r="L624" i="1"/>
  <c r="N569" i="3"/>
  <c r="N626" i="1" s="1"/>
  <c r="L626" i="1"/>
  <c r="N571" i="3"/>
  <c r="N628" i="1" s="1"/>
  <c r="L628" i="1"/>
  <c r="N573" i="3"/>
  <c r="N630" i="1" s="1"/>
  <c r="L630" i="1"/>
  <c r="N575" i="3"/>
  <c r="N632" i="1" s="1"/>
  <c r="L632" i="1"/>
  <c r="N577" i="3"/>
  <c r="N634" i="1" s="1"/>
  <c r="L634" i="1"/>
  <c r="N579" i="3"/>
  <c r="N636" i="1" s="1"/>
  <c r="L636" i="1"/>
  <c r="N581" i="3"/>
  <c r="N638" i="1" s="1"/>
  <c r="L638" i="1"/>
  <c r="N583" i="3"/>
  <c r="N640" i="1" s="1"/>
  <c r="L640" i="1"/>
  <c r="N585" i="3"/>
  <c r="N642" i="1" s="1"/>
  <c r="L642" i="1"/>
  <c r="N587" i="3"/>
  <c r="N644" i="1" s="1"/>
  <c r="L644" i="1"/>
  <c r="N589" i="3"/>
  <c r="N646" i="1" s="1"/>
  <c r="L646" i="1"/>
  <c r="N591" i="3"/>
  <c r="N648" i="1" s="1"/>
  <c r="L648" i="1"/>
  <c r="N593" i="3"/>
  <c r="N650" i="1" s="1"/>
  <c r="L650" i="1"/>
  <c r="N595" i="3"/>
  <c r="N652" i="1" s="1"/>
  <c r="L652" i="1"/>
  <c r="N597" i="3"/>
  <c r="N654" i="1" s="1"/>
  <c r="L654" i="1"/>
  <c r="N599" i="3"/>
  <c r="N656" i="1" s="1"/>
  <c r="L656" i="1"/>
  <c r="N601" i="3"/>
  <c r="N658" i="1" s="1"/>
  <c r="L658" i="1"/>
  <c r="N603" i="3"/>
  <c r="N660" i="1" s="1"/>
  <c r="L660" i="1"/>
  <c r="N605" i="3"/>
  <c r="N662" i="1" s="1"/>
  <c r="L662" i="1"/>
  <c r="N607" i="3"/>
  <c r="N664" i="1" s="1"/>
  <c r="L664" i="1"/>
  <c r="N609" i="3"/>
  <c r="N666" i="1" s="1"/>
  <c r="L666" i="1"/>
  <c r="N611" i="3"/>
  <c r="N668" i="1" s="1"/>
  <c r="L668" i="1"/>
  <c r="N613" i="3"/>
  <c r="N670" i="1" s="1"/>
  <c r="L670" i="1"/>
  <c r="N615" i="3"/>
  <c r="N672" i="1" s="1"/>
  <c r="L672" i="1"/>
  <c r="N617" i="3"/>
  <c r="N674" i="1" s="1"/>
  <c r="L674" i="1"/>
  <c r="N619" i="3"/>
  <c r="N676" i="1" s="1"/>
  <c r="L676" i="1"/>
  <c r="N621" i="3"/>
  <c r="N678" i="1" s="1"/>
  <c r="L678" i="1"/>
  <c r="N623" i="3"/>
  <c r="N680" i="1" s="1"/>
  <c r="L680" i="1"/>
  <c r="N625" i="3"/>
  <c r="N682" i="1" s="1"/>
  <c r="L682" i="1"/>
  <c r="N627" i="3"/>
  <c r="N684" i="1" s="1"/>
  <c r="L684" i="1"/>
  <c r="N629" i="3"/>
  <c r="N686" i="1" s="1"/>
  <c r="L686" i="1"/>
  <c r="N631" i="3"/>
  <c r="N688" i="1" s="1"/>
  <c r="L688" i="1"/>
  <c r="N633" i="3"/>
  <c r="N690" i="1" s="1"/>
  <c r="L690" i="1"/>
  <c r="N635" i="3"/>
  <c r="N692" i="1" s="1"/>
  <c r="L692" i="1"/>
  <c r="N637" i="3"/>
  <c r="N694" i="1" s="1"/>
  <c r="L694" i="1"/>
  <c r="N639" i="3"/>
  <c r="N696" i="1" s="1"/>
  <c r="L696" i="1"/>
  <c r="N641" i="3"/>
  <c r="N698" i="1" s="1"/>
  <c r="L698" i="1"/>
  <c r="N643" i="3"/>
  <c r="N700" i="1" s="1"/>
  <c r="L700" i="1"/>
  <c r="N645" i="3"/>
  <c r="N702" i="1" s="1"/>
  <c r="L702" i="1"/>
  <c r="N647" i="3"/>
  <c r="N704" i="1" s="1"/>
  <c r="L704" i="1"/>
  <c r="N649" i="3"/>
  <c r="N706" i="1" s="1"/>
  <c r="L706" i="1"/>
  <c r="N651" i="3"/>
  <c r="N708" i="1" s="1"/>
  <c r="L708" i="1"/>
  <c r="N653" i="3"/>
  <c r="N710" i="1" s="1"/>
  <c r="L710" i="1"/>
  <c r="N655" i="3"/>
  <c r="N712" i="1" s="1"/>
  <c r="L712" i="1"/>
  <c r="N657" i="3"/>
  <c r="N714" i="1" s="1"/>
  <c r="L714" i="1"/>
  <c r="N659" i="3"/>
  <c r="N716" i="1" s="1"/>
  <c r="L716" i="1"/>
  <c r="N661" i="3"/>
  <c r="N718" i="1" s="1"/>
  <c r="L718" i="1"/>
  <c r="N663" i="3"/>
  <c r="N720" i="1" s="1"/>
  <c r="L720" i="1"/>
  <c r="N665" i="3"/>
  <c r="N722" i="1" s="1"/>
  <c r="L722" i="1"/>
  <c r="N667" i="3"/>
  <c r="N724" i="1" s="1"/>
  <c r="L724" i="1"/>
  <c r="N669" i="3"/>
  <c r="N726" i="1" s="1"/>
  <c r="L726" i="1"/>
  <c r="N671" i="3"/>
  <c r="N728" i="1" s="1"/>
  <c r="L728" i="1"/>
  <c r="N673" i="3"/>
  <c r="N730" i="1" s="1"/>
  <c r="L730" i="1"/>
  <c r="N675" i="3"/>
  <c r="N732" i="1" s="1"/>
  <c r="L732" i="1"/>
  <c r="N677" i="3"/>
  <c r="N734" i="1" s="1"/>
  <c r="L734" i="1"/>
  <c r="N679" i="3"/>
  <c r="N736" i="1" s="1"/>
  <c r="L736" i="1"/>
  <c r="N681" i="3"/>
  <c r="N738" i="1" s="1"/>
  <c r="L738" i="1"/>
  <c r="N683" i="3"/>
  <c r="N740" i="1" s="1"/>
  <c r="L740" i="1"/>
  <c r="N685" i="3"/>
  <c r="N742" i="1" s="1"/>
  <c r="L742" i="1"/>
  <c r="N687" i="3"/>
  <c r="N744" i="1" s="1"/>
  <c r="L744" i="1"/>
  <c r="N689" i="3"/>
  <c r="N746" i="1" s="1"/>
  <c r="L746" i="1"/>
  <c r="N691" i="3"/>
  <c r="N748" i="1" s="1"/>
  <c r="L748" i="1"/>
  <c r="N693" i="3"/>
  <c r="N750" i="1" s="1"/>
  <c r="L750" i="1"/>
  <c r="N695" i="3"/>
  <c r="N752" i="1" s="1"/>
  <c r="L752" i="1"/>
  <c r="N697" i="3"/>
  <c r="N754" i="1" s="1"/>
  <c r="L754" i="1"/>
  <c r="N699" i="3"/>
  <c r="N756" i="1" s="1"/>
  <c r="L756" i="1"/>
  <c r="N701" i="3"/>
  <c r="N758" i="1" s="1"/>
  <c r="L758" i="1"/>
  <c r="N703" i="3"/>
  <c r="N760" i="1" s="1"/>
  <c r="L760" i="1"/>
  <c r="N705" i="3"/>
  <c r="N762" i="1" s="1"/>
  <c r="L762" i="1"/>
  <c r="N707" i="3"/>
  <c r="N764" i="1" s="1"/>
  <c r="L764" i="1"/>
  <c r="N709" i="3"/>
  <c r="N766" i="1" s="1"/>
  <c r="L766" i="1"/>
  <c r="N711" i="3"/>
  <c r="N768" i="1" s="1"/>
  <c r="L768" i="1"/>
  <c r="N713" i="3"/>
  <c r="N770" i="1" s="1"/>
  <c r="L770" i="1"/>
  <c r="N715" i="3"/>
  <c r="N772" i="1" s="1"/>
  <c r="L772" i="1"/>
  <c r="N717" i="3"/>
  <c r="N774" i="1" s="1"/>
  <c r="L774" i="1"/>
  <c r="N719" i="3"/>
  <c r="N776" i="1" s="1"/>
  <c r="L776" i="1"/>
  <c r="N721" i="3"/>
  <c r="N778" i="1" s="1"/>
  <c r="L778" i="1"/>
  <c r="N723" i="3"/>
  <c r="N780" i="1" s="1"/>
  <c r="L780" i="1"/>
  <c r="N725" i="3"/>
  <c r="N782" i="1" s="1"/>
  <c r="L782" i="1"/>
  <c r="N727" i="3"/>
  <c r="N784" i="1" s="1"/>
  <c r="L784" i="1"/>
  <c r="N729" i="3"/>
  <c r="N786" i="1" s="1"/>
  <c r="L786" i="1"/>
  <c r="N731" i="3"/>
  <c r="N788" i="1" s="1"/>
  <c r="L788" i="1"/>
  <c r="N733" i="3"/>
  <c r="N790" i="1" s="1"/>
  <c r="L790" i="1"/>
  <c r="N735" i="3"/>
  <c r="N792" i="1" s="1"/>
  <c r="L792" i="1"/>
  <c r="N737" i="3"/>
  <c r="N794" i="1" s="1"/>
  <c r="L794" i="1"/>
  <c r="N739" i="3"/>
  <c r="N796" i="1" s="1"/>
  <c r="L796" i="1"/>
  <c r="N741" i="3"/>
  <c r="N798" i="1" s="1"/>
  <c r="L798" i="1"/>
  <c r="N743" i="3"/>
  <c r="N800" i="1" s="1"/>
  <c r="L800" i="1"/>
  <c r="N745" i="3"/>
  <c r="N802" i="1" s="1"/>
  <c r="L802" i="1"/>
  <c r="N747" i="3"/>
  <c r="N804" i="1" s="1"/>
  <c r="L804" i="1"/>
  <c r="N749" i="3"/>
  <c r="N806" i="1" s="1"/>
  <c r="L806" i="1"/>
  <c r="N751" i="3"/>
  <c r="N808" i="1" s="1"/>
  <c r="L808" i="1"/>
  <c r="N753" i="3"/>
  <c r="N810" i="1" s="1"/>
  <c r="L810" i="1"/>
  <c r="N755" i="3"/>
  <c r="N812" i="1" s="1"/>
  <c r="L812" i="1"/>
  <c r="N757" i="3"/>
  <c r="N814" i="1" s="1"/>
  <c r="L814" i="1"/>
  <c r="N759" i="3"/>
  <c r="N816" i="1" s="1"/>
  <c r="L816" i="1"/>
  <c r="N761" i="3"/>
  <c r="N818" i="1" s="1"/>
  <c r="L818" i="1"/>
  <c r="N763" i="3"/>
  <c r="N820" i="1" s="1"/>
  <c r="L820" i="1"/>
  <c r="N765" i="3"/>
  <c r="N822" i="1" s="1"/>
  <c r="L822" i="1"/>
  <c r="N767" i="3"/>
  <c r="N824" i="1" s="1"/>
  <c r="L824" i="1"/>
  <c r="N769" i="3"/>
  <c r="N826" i="1" s="1"/>
  <c r="L826" i="1"/>
  <c r="N771" i="3"/>
  <c r="N828" i="1" s="1"/>
  <c r="L828" i="1"/>
  <c r="N773" i="3"/>
  <c r="N830" i="1" s="1"/>
  <c r="L830" i="1"/>
  <c r="N775" i="3"/>
  <c r="N832" i="1" s="1"/>
  <c r="L832" i="1"/>
  <c r="N777" i="3"/>
  <c r="N834" i="1" s="1"/>
  <c r="L834" i="1"/>
  <c r="N779" i="3"/>
  <c r="N836" i="1" s="1"/>
  <c r="L836" i="1"/>
  <c r="N781" i="3"/>
  <c r="N838" i="1" s="1"/>
  <c r="L838" i="1"/>
  <c r="N783" i="3"/>
  <c r="N840" i="1" s="1"/>
  <c r="L840" i="1"/>
  <c r="N785" i="3"/>
  <c r="N842" i="1" s="1"/>
  <c r="L842" i="1"/>
  <c r="N787" i="3"/>
  <c r="N844" i="1" s="1"/>
  <c r="L844" i="1"/>
  <c r="N789" i="3"/>
  <c r="N846" i="1" s="1"/>
  <c r="L846" i="1"/>
  <c r="N791" i="3"/>
  <c r="N848" i="1" s="1"/>
  <c r="L848" i="1"/>
  <c r="N793" i="3"/>
  <c r="N850" i="1" s="1"/>
  <c r="L850" i="1"/>
  <c r="N795" i="3"/>
  <c r="N852" i="1" s="1"/>
  <c r="L852" i="1"/>
  <c r="N797" i="3"/>
  <c r="N854" i="1" s="1"/>
  <c r="L854" i="1"/>
  <c r="N799" i="3"/>
  <c r="N856" i="1" s="1"/>
  <c r="L856" i="1"/>
  <c r="N801" i="3"/>
  <c r="N858" i="1" s="1"/>
  <c r="L858" i="1"/>
  <c r="N803" i="3"/>
  <c r="N860" i="1" s="1"/>
  <c r="L860" i="1"/>
  <c r="N805" i="3"/>
  <c r="N862" i="1" s="1"/>
  <c r="L862" i="1"/>
  <c r="N807" i="3"/>
  <c r="N864" i="1" s="1"/>
  <c r="L864" i="1"/>
  <c r="N809" i="3"/>
  <c r="N866" i="1" s="1"/>
  <c r="L866" i="1"/>
  <c r="N811" i="3"/>
  <c r="N868" i="1" s="1"/>
  <c r="L868" i="1"/>
  <c r="N813" i="3"/>
  <c r="N870" i="1" s="1"/>
  <c r="L870" i="1"/>
  <c r="N815" i="3"/>
  <c r="N872" i="1" s="1"/>
  <c r="L872" i="1"/>
  <c r="N817" i="3"/>
  <c r="N874" i="1" s="1"/>
  <c r="L874" i="1"/>
  <c r="N819" i="3"/>
  <c r="N876" i="1" s="1"/>
  <c r="L876" i="1"/>
  <c r="N821" i="3"/>
  <c r="N878" i="1" s="1"/>
  <c r="L878" i="1"/>
  <c r="N823" i="3"/>
  <c r="N880" i="1" s="1"/>
  <c r="L880" i="1"/>
  <c r="N825" i="3"/>
  <c r="N882" i="1" s="1"/>
  <c r="L882" i="1"/>
  <c r="N827" i="3"/>
  <c r="N884" i="1" s="1"/>
  <c r="L884" i="1"/>
  <c r="N829" i="3"/>
  <c r="N886" i="1" s="1"/>
  <c r="L886" i="1"/>
  <c r="N831" i="3"/>
  <c r="N888" i="1" s="1"/>
  <c r="L888" i="1"/>
  <c r="N833" i="3"/>
  <c r="N890" i="1" s="1"/>
  <c r="L890" i="1"/>
  <c r="N835" i="3"/>
  <c r="N892" i="1" s="1"/>
  <c r="L892" i="1"/>
  <c r="N837" i="3"/>
  <c r="N894" i="1" s="1"/>
  <c r="L894" i="1"/>
  <c r="N839" i="3"/>
  <c r="N896" i="1" s="1"/>
  <c r="L896" i="1"/>
  <c r="N841" i="3"/>
  <c r="N898" i="1" s="1"/>
  <c r="L898" i="1"/>
  <c r="N843" i="3"/>
  <c r="N900" i="1" s="1"/>
  <c r="L900" i="1"/>
  <c r="N845" i="3"/>
  <c r="N902" i="1" s="1"/>
  <c r="L902" i="1"/>
  <c r="N847" i="3"/>
  <c r="N904" i="1" s="1"/>
  <c r="L904" i="1"/>
  <c r="N849" i="3"/>
  <c r="N906" i="1" s="1"/>
  <c r="L906" i="1"/>
  <c r="N851" i="3"/>
  <c r="N908" i="1" s="1"/>
  <c r="L908" i="1"/>
  <c r="N853" i="3"/>
  <c r="N910" i="1" s="1"/>
  <c r="L910" i="1"/>
  <c r="N855" i="3"/>
  <c r="N912" i="1" s="1"/>
  <c r="L912" i="1"/>
  <c r="N857" i="3"/>
  <c r="N914" i="1" s="1"/>
  <c r="L914" i="1"/>
  <c r="N859" i="3"/>
  <c r="N916" i="1" s="1"/>
  <c r="L916" i="1"/>
  <c r="N861" i="3"/>
  <c r="N918" i="1" s="1"/>
  <c r="L918" i="1"/>
  <c r="N863" i="3"/>
  <c r="N920" i="1" s="1"/>
  <c r="L920" i="1"/>
  <c r="N865" i="3"/>
  <c r="N922" i="1" s="1"/>
  <c r="L922" i="1"/>
  <c r="N867" i="3"/>
  <c r="N924" i="1" s="1"/>
  <c r="L924" i="1"/>
  <c r="N869" i="3"/>
  <c r="N926" i="1" s="1"/>
  <c r="L926" i="1"/>
  <c r="N871" i="3"/>
  <c r="N928" i="1" s="1"/>
  <c r="L928" i="1"/>
  <c r="N873" i="3"/>
  <c r="N930" i="1" s="1"/>
  <c r="L930" i="1"/>
  <c r="N875" i="3"/>
  <c r="N932" i="1" s="1"/>
  <c r="L932" i="1"/>
  <c r="N877" i="3"/>
  <c r="N934" i="1" s="1"/>
  <c r="L934" i="1"/>
  <c r="N879" i="3"/>
  <c r="N936" i="1" s="1"/>
  <c r="L936" i="1"/>
  <c r="N881" i="3"/>
  <c r="N938" i="1" s="1"/>
  <c r="L938" i="1"/>
  <c r="N883" i="3"/>
  <c r="N940" i="1" s="1"/>
  <c r="L940" i="1"/>
  <c r="N885" i="3"/>
  <c r="N942" i="1" s="1"/>
  <c r="L942" i="1"/>
  <c r="N887" i="3"/>
  <c r="N944" i="1" s="1"/>
  <c r="L944" i="1"/>
  <c r="N889" i="3"/>
  <c r="N946" i="1" s="1"/>
  <c r="L946" i="1"/>
  <c r="N891" i="3"/>
  <c r="N948" i="1" s="1"/>
  <c r="L948" i="1"/>
  <c r="N893" i="3"/>
  <c r="N950" i="1" s="1"/>
  <c r="L950" i="1"/>
  <c r="N895" i="3"/>
  <c r="N952" i="1" s="1"/>
  <c r="L952" i="1"/>
  <c r="N897" i="3"/>
  <c r="N954" i="1" s="1"/>
  <c r="L954" i="1"/>
  <c r="N899" i="3"/>
  <c r="N956" i="1" s="1"/>
  <c r="L956" i="1"/>
  <c r="N901" i="3"/>
  <c r="N958" i="1" s="1"/>
  <c r="L958" i="1"/>
  <c r="N903" i="3"/>
  <c r="N960" i="1" s="1"/>
  <c r="L960" i="1"/>
  <c r="N905" i="3"/>
  <c r="N962" i="1" s="1"/>
  <c r="L962" i="1"/>
  <c r="N907" i="3"/>
  <c r="N964" i="1" s="1"/>
  <c r="L964" i="1"/>
  <c r="N909" i="3"/>
  <c r="N966" i="1" s="1"/>
  <c r="L966" i="1"/>
  <c r="N911" i="3"/>
  <c r="N968" i="1" s="1"/>
  <c r="L968" i="1"/>
  <c r="N913" i="3"/>
  <c r="N970" i="1" s="1"/>
  <c r="L970" i="1"/>
  <c r="N915" i="3"/>
  <c r="N972" i="1" s="1"/>
  <c r="L972" i="1"/>
  <c r="N917" i="3"/>
  <c r="N974" i="1" s="1"/>
  <c r="L974" i="1"/>
  <c r="N919" i="3"/>
  <c r="N976" i="1" s="1"/>
  <c r="L976" i="1"/>
  <c r="N921" i="3"/>
  <c r="N978" i="1" s="1"/>
  <c r="L978" i="1"/>
  <c r="N923" i="3"/>
  <c r="N980" i="1" s="1"/>
  <c r="L980" i="1"/>
  <c r="N925" i="3"/>
  <c r="N982" i="1" s="1"/>
  <c r="L982" i="1"/>
  <c r="N927" i="3"/>
  <c r="N984" i="1" s="1"/>
  <c r="L984" i="1"/>
  <c r="N929" i="3"/>
  <c r="N986" i="1" s="1"/>
  <c r="L986" i="1"/>
  <c r="N931" i="3"/>
  <c r="N988" i="1" s="1"/>
  <c r="L988" i="1"/>
  <c r="N933" i="3"/>
  <c r="N990" i="1" s="1"/>
  <c r="L990" i="1"/>
  <c r="N935" i="3"/>
  <c r="N992" i="1" s="1"/>
  <c r="L992" i="1"/>
  <c r="N937" i="3"/>
  <c r="N994" i="1" s="1"/>
  <c r="L994" i="1"/>
  <c r="N939" i="3"/>
  <c r="N996" i="1" s="1"/>
  <c r="L996" i="1"/>
  <c r="N941" i="3"/>
  <c r="N998" i="1" s="1"/>
  <c r="L998" i="1"/>
  <c r="N943" i="3"/>
  <c r="N1000" i="1" s="1"/>
  <c r="L1000" i="1"/>
  <c r="N945" i="3"/>
  <c r="N1002" i="1" s="1"/>
  <c r="L1002" i="1"/>
  <c r="N947" i="3"/>
  <c r="N1004" i="1" s="1"/>
  <c r="L1004" i="1"/>
  <c r="N949" i="3"/>
  <c r="N1006" i="1" s="1"/>
  <c r="L1006" i="1"/>
  <c r="N951" i="3"/>
  <c r="N1008" i="1" s="1"/>
  <c r="L1008" i="1"/>
  <c r="N953" i="3"/>
  <c r="N1010" i="1" s="1"/>
  <c r="L1010" i="1"/>
  <c r="N955" i="3"/>
  <c r="N1012" i="1" s="1"/>
  <c r="L1012" i="1"/>
  <c r="N957" i="3"/>
  <c r="N1014" i="1" s="1"/>
  <c r="L1014" i="1"/>
  <c r="N959" i="3"/>
  <c r="N1016" i="1" s="1"/>
  <c r="L1016" i="1"/>
  <c r="N961" i="3"/>
  <c r="N1018" i="1" s="1"/>
  <c r="L1018" i="1"/>
  <c r="N963" i="3"/>
  <c r="N1020" i="1" s="1"/>
  <c r="L1020" i="1"/>
  <c r="N965" i="3"/>
  <c r="N1022" i="1" s="1"/>
  <c r="L1022" i="1"/>
  <c r="N967" i="3"/>
  <c r="N1024" i="1" s="1"/>
  <c r="L1024" i="1"/>
  <c r="N969" i="3"/>
  <c r="N1026" i="1" s="1"/>
  <c r="L1026" i="1"/>
  <c r="N971" i="3"/>
  <c r="N1028" i="1" s="1"/>
  <c r="L1028" i="1"/>
  <c r="N973" i="3"/>
  <c r="N1030" i="1" s="1"/>
  <c r="L1030" i="1"/>
  <c r="N975" i="3"/>
  <c r="N1032" i="1" s="1"/>
  <c r="L1032" i="1"/>
  <c r="N977" i="3"/>
  <c r="N1034" i="1" s="1"/>
  <c r="L1034" i="1"/>
  <c r="N979" i="3"/>
  <c r="N1036" i="1" s="1"/>
  <c r="L1036" i="1"/>
  <c r="N981" i="3"/>
  <c r="N1038" i="1" s="1"/>
  <c r="L1038" i="1"/>
  <c r="N983" i="3"/>
  <c r="N1040" i="1" s="1"/>
  <c r="L1040" i="1"/>
  <c r="N985" i="3"/>
  <c r="N1042" i="1" s="1"/>
  <c r="L1042" i="1"/>
  <c r="N987" i="3"/>
  <c r="N1044" i="1" s="1"/>
  <c r="L1044" i="1"/>
  <c r="N989" i="3"/>
  <c r="N1046" i="1" s="1"/>
  <c r="L1046" i="1"/>
  <c r="N991" i="3"/>
  <c r="N1048" i="1" s="1"/>
  <c r="L1048" i="1"/>
  <c r="N993" i="3"/>
  <c r="N1050" i="1" s="1"/>
  <c r="L1050" i="1"/>
  <c r="N995" i="3"/>
  <c r="N1052" i="1" s="1"/>
  <c r="L1052" i="1"/>
  <c r="N997" i="3"/>
  <c r="N1054" i="1" s="1"/>
  <c r="L1054" i="1"/>
  <c r="N999" i="3"/>
  <c r="N1056" i="1" s="1"/>
  <c r="L1056" i="1"/>
  <c r="M124" i="3"/>
  <c r="M181" i="1" s="1"/>
  <c r="L181" i="1"/>
  <c r="M126" i="3"/>
  <c r="M183" i="1" s="1"/>
  <c r="L183" i="1"/>
  <c r="M136" i="3"/>
  <c r="M193" i="1" s="1"/>
  <c r="L193" i="1"/>
  <c r="M156" i="3"/>
  <c r="M213" i="1" s="1"/>
  <c r="L213" i="1"/>
  <c r="M164" i="3"/>
  <c r="M221" i="1" s="1"/>
  <c r="L221" i="1"/>
  <c r="N170" i="3"/>
  <c r="N227" i="1" s="1"/>
  <c r="L227" i="1"/>
  <c r="N172" i="3"/>
  <c r="N229" i="1" s="1"/>
  <c r="L229" i="1"/>
  <c r="N174" i="3"/>
  <c r="N231" i="1" s="1"/>
  <c r="L231" i="1"/>
  <c r="N176" i="3"/>
  <c r="N233" i="1" s="1"/>
  <c r="L233" i="1"/>
  <c r="N178" i="3"/>
  <c r="N235" i="1" s="1"/>
  <c r="L235" i="1"/>
  <c r="N180" i="3"/>
  <c r="N237" i="1" s="1"/>
  <c r="L237" i="1"/>
  <c r="N182" i="3"/>
  <c r="N239" i="1" s="1"/>
  <c r="L239" i="1"/>
  <c r="N184" i="3"/>
  <c r="N241" i="1" s="1"/>
  <c r="L241" i="1"/>
  <c r="N186" i="3"/>
  <c r="N243" i="1" s="1"/>
  <c r="L243" i="1"/>
  <c r="N188" i="3"/>
  <c r="N245" i="1" s="1"/>
  <c r="L245" i="1"/>
  <c r="N190" i="3"/>
  <c r="N247" i="1" s="1"/>
  <c r="L247" i="1"/>
  <c r="N192" i="3"/>
  <c r="N249" i="1" s="1"/>
  <c r="L249" i="1"/>
  <c r="N194" i="3"/>
  <c r="N251" i="1" s="1"/>
  <c r="L251" i="1"/>
  <c r="N196" i="3"/>
  <c r="N253" i="1" s="1"/>
  <c r="L253" i="1"/>
  <c r="N198" i="3"/>
  <c r="N255" i="1" s="1"/>
  <c r="L255" i="1"/>
  <c r="N200" i="3"/>
  <c r="N257" i="1" s="1"/>
  <c r="L257" i="1"/>
  <c r="N202" i="3"/>
  <c r="N259" i="1" s="1"/>
  <c r="L259" i="1"/>
  <c r="N204" i="3"/>
  <c r="N261" i="1" s="1"/>
  <c r="L261" i="1"/>
  <c r="N206" i="3"/>
  <c r="N263" i="1" s="1"/>
  <c r="L263" i="1"/>
  <c r="N208" i="3"/>
  <c r="N265" i="1" s="1"/>
  <c r="L265" i="1"/>
  <c r="N210" i="3"/>
  <c r="N267" i="1" s="1"/>
  <c r="L267" i="1"/>
  <c r="N212" i="3"/>
  <c r="N269" i="1" s="1"/>
  <c r="L269" i="1"/>
  <c r="N214" i="3"/>
  <c r="N271" i="1" s="1"/>
  <c r="L271" i="1"/>
  <c r="N216" i="3"/>
  <c r="N273" i="1" s="1"/>
  <c r="L273" i="1"/>
  <c r="N218" i="3"/>
  <c r="N275" i="1" s="1"/>
  <c r="L275" i="1"/>
  <c r="N220" i="3"/>
  <c r="N277" i="1" s="1"/>
  <c r="L277" i="1"/>
  <c r="N222" i="3"/>
  <c r="N279" i="1" s="1"/>
  <c r="L279" i="1"/>
  <c r="N224" i="3"/>
  <c r="N281" i="1" s="1"/>
  <c r="L281" i="1"/>
  <c r="N226" i="3"/>
  <c r="N283" i="1" s="1"/>
  <c r="L283" i="1"/>
  <c r="N228" i="3"/>
  <c r="N285" i="1" s="1"/>
  <c r="L285" i="1"/>
  <c r="N230" i="3"/>
  <c r="N287" i="1" s="1"/>
  <c r="L287" i="1"/>
  <c r="N232" i="3"/>
  <c r="N289" i="1" s="1"/>
  <c r="L289" i="1"/>
  <c r="N234" i="3"/>
  <c r="N291" i="1" s="1"/>
  <c r="L291" i="1"/>
  <c r="N236" i="3"/>
  <c r="N293" i="1" s="1"/>
  <c r="L293" i="1"/>
  <c r="N238" i="3"/>
  <c r="N295" i="1" s="1"/>
  <c r="L295" i="1"/>
  <c r="N240" i="3"/>
  <c r="N297" i="1" s="1"/>
  <c r="L297" i="1"/>
  <c r="N242" i="3"/>
  <c r="N299" i="1" s="1"/>
  <c r="L299" i="1"/>
  <c r="N244" i="3"/>
  <c r="N301" i="1" s="1"/>
  <c r="L301" i="1"/>
  <c r="N246" i="3"/>
  <c r="N303" i="1" s="1"/>
  <c r="L303" i="1"/>
  <c r="N248" i="3"/>
  <c r="N305" i="1" s="1"/>
  <c r="L305" i="1"/>
  <c r="N250" i="3"/>
  <c r="N307" i="1" s="1"/>
  <c r="L307" i="1"/>
  <c r="N252" i="3"/>
  <c r="N309" i="1" s="1"/>
  <c r="L309" i="1"/>
  <c r="N254" i="3"/>
  <c r="N311" i="1" s="1"/>
  <c r="L311" i="1"/>
  <c r="N256" i="3"/>
  <c r="N313" i="1" s="1"/>
  <c r="L313" i="1"/>
  <c r="N258" i="3"/>
  <c r="N315" i="1" s="1"/>
  <c r="L315" i="1"/>
  <c r="N260" i="3"/>
  <c r="N317" i="1" s="1"/>
  <c r="L317" i="1"/>
  <c r="N262" i="3"/>
  <c r="N319" i="1" s="1"/>
  <c r="L319" i="1"/>
  <c r="N264" i="3"/>
  <c r="N321" i="1" s="1"/>
  <c r="L321" i="1"/>
  <c r="N266" i="3"/>
  <c r="N323" i="1" s="1"/>
  <c r="L323" i="1"/>
  <c r="N268" i="3"/>
  <c r="N325" i="1" s="1"/>
  <c r="L325" i="1"/>
  <c r="N270" i="3"/>
  <c r="N327" i="1" s="1"/>
  <c r="L327" i="1"/>
  <c r="N272" i="3"/>
  <c r="N329" i="1" s="1"/>
  <c r="L329" i="1"/>
  <c r="N274" i="3"/>
  <c r="N331" i="1" s="1"/>
  <c r="L331" i="1"/>
  <c r="N276" i="3"/>
  <c r="N333" i="1" s="1"/>
  <c r="L333" i="1"/>
  <c r="N278" i="3"/>
  <c r="N335" i="1" s="1"/>
  <c r="L335" i="1"/>
  <c r="N280" i="3"/>
  <c r="N337" i="1" s="1"/>
  <c r="L337" i="1"/>
  <c r="N282" i="3"/>
  <c r="N339" i="1" s="1"/>
  <c r="L339" i="1"/>
  <c r="N284" i="3"/>
  <c r="N341" i="1" s="1"/>
  <c r="L341" i="1"/>
  <c r="N286" i="3"/>
  <c r="N343" i="1" s="1"/>
  <c r="L343" i="1"/>
  <c r="N288" i="3"/>
  <c r="N345" i="1" s="1"/>
  <c r="L345" i="1"/>
  <c r="N290" i="3"/>
  <c r="N347" i="1" s="1"/>
  <c r="L347" i="1"/>
  <c r="N292" i="3"/>
  <c r="N349" i="1" s="1"/>
  <c r="L349" i="1"/>
  <c r="N294" i="3"/>
  <c r="N351" i="1" s="1"/>
  <c r="L351" i="1"/>
  <c r="N296" i="3"/>
  <c r="N353" i="1" s="1"/>
  <c r="L353" i="1"/>
  <c r="N298" i="3"/>
  <c r="N355" i="1" s="1"/>
  <c r="L355" i="1"/>
  <c r="N300" i="3"/>
  <c r="N357" i="1" s="1"/>
  <c r="L357" i="1"/>
  <c r="N302" i="3"/>
  <c r="N359" i="1" s="1"/>
  <c r="L359" i="1"/>
  <c r="N304" i="3"/>
  <c r="N361" i="1" s="1"/>
  <c r="L361" i="1"/>
  <c r="N306" i="3"/>
  <c r="N363" i="1" s="1"/>
  <c r="L363" i="1"/>
  <c r="N308" i="3"/>
  <c r="N365" i="1" s="1"/>
  <c r="L365" i="1"/>
  <c r="N310" i="3"/>
  <c r="N367" i="1" s="1"/>
  <c r="L367" i="1"/>
  <c r="N312" i="3"/>
  <c r="N369" i="1" s="1"/>
  <c r="L369" i="1"/>
  <c r="N314" i="3"/>
  <c r="N371" i="1" s="1"/>
  <c r="L371" i="1"/>
  <c r="N316" i="3"/>
  <c r="N373" i="1" s="1"/>
  <c r="L373" i="1"/>
  <c r="N318" i="3"/>
  <c r="N375" i="1" s="1"/>
  <c r="L375" i="1"/>
  <c r="N320" i="3"/>
  <c r="N377" i="1" s="1"/>
  <c r="L377" i="1"/>
  <c r="N322" i="3"/>
  <c r="N379" i="1" s="1"/>
  <c r="L379" i="1"/>
  <c r="N324" i="3"/>
  <c r="N381" i="1" s="1"/>
  <c r="L381" i="1"/>
  <c r="N326" i="3"/>
  <c r="N383" i="1" s="1"/>
  <c r="L383" i="1"/>
  <c r="N328" i="3"/>
  <c r="N385" i="1" s="1"/>
  <c r="L385" i="1"/>
  <c r="N330" i="3"/>
  <c r="N387" i="1" s="1"/>
  <c r="L387" i="1"/>
  <c r="N332" i="3"/>
  <c r="N389" i="1" s="1"/>
  <c r="L389" i="1"/>
  <c r="N334" i="3"/>
  <c r="N391" i="1" s="1"/>
  <c r="L391" i="1"/>
  <c r="N336" i="3"/>
  <c r="N393" i="1" s="1"/>
  <c r="L393" i="1"/>
  <c r="N338" i="3"/>
  <c r="N395" i="1" s="1"/>
  <c r="L395" i="1"/>
  <c r="N340" i="3"/>
  <c r="N397" i="1" s="1"/>
  <c r="L397" i="1"/>
  <c r="N342" i="3"/>
  <c r="N399" i="1" s="1"/>
  <c r="L399" i="1"/>
  <c r="N344" i="3"/>
  <c r="N401" i="1" s="1"/>
  <c r="L401" i="1"/>
  <c r="N346" i="3"/>
  <c r="N403" i="1" s="1"/>
  <c r="L403" i="1"/>
  <c r="N348" i="3"/>
  <c r="N405" i="1" s="1"/>
  <c r="L405" i="1"/>
  <c r="N350" i="3"/>
  <c r="N407" i="1" s="1"/>
  <c r="L407" i="1"/>
  <c r="N352" i="3"/>
  <c r="N409" i="1" s="1"/>
  <c r="L409" i="1"/>
  <c r="N354" i="3"/>
  <c r="N411" i="1" s="1"/>
  <c r="L411" i="1"/>
  <c r="N356" i="3"/>
  <c r="N413" i="1" s="1"/>
  <c r="L413" i="1"/>
  <c r="N358" i="3"/>
  <c r="N415" i="1" s="1"/>
  <c r="L415" i="1"/>
  <c r="N360" i="3"/>
  <c r="N417" i="1" s="1"/>
  <c r="L417" i="1"/>
  <c r="N362" i="3"/>
  <c r="N419" i="1" s="1"/>
  <c r="L419" i="1"/>
  <c r="N364" i="3"/>
  <c r="N421" i="1" s="1"/>
  <c r="L421" i="1"/>
  <c r="N366" i="3"/>
  <c r="N423" i="1" s="1"/>
  <c r="L423" i="1"/>
  <c r="N368" i="3"/>
  <c r="N425" i="1" s="1"/>
  <c r="L425" i="1"/>
  <c r="N370" i="3"/>
  <c r="N427" i="1" s="1"/>
  <c r="L427" i="1"/>
  <c r="N372" i="3"/>
  <c r="N429" i="1" s="1"/>
  <c r="L429" i="1"/>
  <c r="N374" i="3"/>
  <c r="N431" i="1" s="1"/>
  <c r="L431" i="1"/>
  <c r="N376" i="3"/>
  <c r="N433" i="1" s="1"/>
  <c r="L433" i="1"/>
  <c r="N378" i="3"/>
  <c r="N435" i="1" s="1"/>
  <c r="L435" i="1"/>
  <c r="N380" i="3"/>
  <c r="N437" i="1" s="1"/>
  <c r="L437" i="1"/>
  <c r="N382" i="3"/>
  <c r="N439" i="1" s="1"/>
  <c r="L439" i="1"/>
  <c r="N384" i="3"/>
  <c r="N441" i="1" s="1"/>
  <c r="L441" i="1"/>
  <c r="N386" i="3"/>
  <c r="N443" i="1" s="1"/>
  <c r="L443" i="1"/>
  <c r="N388" i="3"/>
  <c r="N445" i="1" s="1"/>
  <c r="L445" i="1"/>
  <c r="N390" i="3"/>
  <c r="N447" i="1" s="1"/>
  <c r="L447" i="1"/>
  <c r="N392" i="3"/>
  <c r="N449" i="1" s="1"/>
  <c r="L449" i="1"/>
  <c r="N394" i="3"/>
  <c r="N451" i="1" s="1"/>
  <c r="L451" i="1"/>
  <c r="N396" i="3"/>
  <c r="N453" i="1" s="1"/>
  <c r="L453" i="1"/>
  <c r="N398" i="3"/>
  <c r="N455" i="1" s="1"/>
  <c r="L455" i="1"/>
  <c r="N400" i="3"/>
  <c r="N457" i="1" s="1"/>
  <c r="L457" i="1"/>
  <c r="N402" i="3"/>
  <c r="N459" i="1" s="1"/>
  <c r="L459" i="1"/>
  <c r="N404" i="3"/>
  <c r="N461" i="1" s="1"/>
  <c r="L461" i="1"/>
  <c r="N406" i="3"/>
  <c r="N463" i="1" s="1"/>
  <c r="L463" i="1"/>
  <c r="N408" i="3"/>
  <c r="N465" i="1" s="1"/>
  <c r="L465" i="1"/>
  <c r="N410" i="3"/>
  <c r="N467" i="1" s="1"/>
  <c r="L467" i="1"/>
  <c r="N412" i="3"/>
  <c r="N469" i="1" s="1"/>
  <c r="L469" i="1"/>
  <c r="N414" i="3"/>
  <c r="N471" i="1" s="1"/>
  <c r="L471" i="1"/>
  <c r="N416" i="3"/>
  <c r="N473" i="1" s="1"/>
  <c r="L473" i="1"/>
  <c r="N418" i="3"/>
  <c r="N475" i="1" s="1"/>
  <c r="L475" i="1"/>
  <c r="N420" i="3"/>
  <c r="N477" i="1" s="1"/>
  <c r="L477" i="1"/>
  <c r="N422" i="3"/>
  <c r="N479" i="1" s="1"/>
  <c r="L479" i="1"/>
  <c r="N424" i="3"/>
  <c r="N481" i="1" s="1"/>
  <c r="L481" i="1"/>
  <c r="N426" i="3"/>
  <c r="N483" i="1" s="1"/>
  <c r="L483" i="1"/>
  <c r="N428" i="3"/>
  <c r="N485" i="1" s="1"/>
  <c r="L485" i="1"/>
  <c r="N430" i="3"/>
  <c r="N487" i="1" s="1"/>
  <c r="L487" i="1"/>
  <c r="N432" i="3"/>
  <c r="N489" i="1" s="1"/>
  <c r="L489" i="1"/>
  <c r="N434" i="3"/>
  <c r="N491" i="1" s="1"/>
  <c r="L491" i="1"/>
  <c r="N436" i="3"/>
  <c r="N493" i="1" s="1"/>
  <c r="L493" i="1"/>
  <c r="N438" i="3"/>
  <c r="N495" i="1" s="1"/>
  <c r="L495" i="1"/>
  <c r="N440" i="3"/>
  <c r="N497" i="1" s="1"/>
  <c r="L497" i="1"/>
  <c r="N442" i="3"/>
  <c r="N499" i="1" s="1"/>
  <c r="L499" i="1"/>
  <c r="N444" i="3"/>
  <c r="N501" i="1" s="1"/>
  <c r="L501" i="1"/>
  <c r="N446" i="3"/>
  <c r="N503" i="1" s="1"/>
  <c r="L503" i="1"/>
  <c r="N448" i="3"/>
  <c r="N505" i="1" s="1"/>
  <c r="L505" i="1"/>
  <c r="N450" i="3"/>
  <c r="N507" i="1" s="1"/>
  <c r="L507" i="1"/>
  <c r="N452" i="3"/>
  <c r="N509" i="1" s="1"/>
  <c r="L509" i="1"/>
  <c r="N454" i="3"/>
  <c r="N511" i="1" s="1"/>
  <c r="L511" i="1"/>
  <c r="N456" i="3"/>
  <c r="N513" i="1" s="1"/>
  <c r="L513" i="1"/>
  <c r="N458" i="3"/>
  <c r="N515" i="1" s="1"/>
  <c r="L515" i="1"/>
  <c r="N460" i="3"/>
  <c r="N517" i="1" s="1"/>
  <c r="L517" i="1"/>
  <c r="N462" i="3"/>
  <c r="N519" i="1" s="1"/>
  <c r="L519" i="1"/>
  <c r="N464" i="3"/>
  <c r="N521" i="1" s="1"/>
  <c r="L521" i="1"/>
  <c r="N466" i="3"/>
  <c r="N523" i="1" s="1"/>
  <c r="L523" i="1"/>
  <c r="N468" i="3"/>
  <c r="N525" i="1" s="1"/>
  <c r="L525" i="1"/>
  <c r="N470" i="3"/>
  <c r="N527" i="1" s="1"/>
  <c r="L527" i="1"/>
  <c r="N472" i="3"/>
  <c r="N529" i="1" s="1"/>
  <c r="L529" i="1"/>
  <c r="N474" i="3"/>
  <c r="N531" i="1" s="1"/>
  <c r="L531" i="1"/>
  <c r="N476" i="3"/>
  <c r="N533" i="1" s="1"/>
  <c r="L533" i="1"/>
  <c r="N478" i="3"/>
  <c r="N535" i="1" s="1"/>
  <c r="L535" i="1"/>
  <c r="N480" i="3"/>
  <c r="N537" i="1" s="1"/>
  <c r="L537" i="1"/>
  <c r="N482" i="3"/>
  <c r="N539" i="1" s="1"/>
  <c r="L539" i="1"/>
  <c r="N484" i="3"/>
  <c r="N541" i="1" s="1"/>
  <c r="L541" i="1"/>
  <c r="N486" i="3"/>
  <c r="N543" i="1" s="1"/>
  <c r="L543" i="1"/>
  <c r="N488" i="3"/>
  <c r="N545" i="1" s="1"/>
  <c r="L545" i="1"/>
  <c r="N490" i="3"/>
  <c r="N547" i="1" s="1"/>
  <c r="L547" i="1"/>
  <c r="N492" i="3"/>
  <c r="N549" i="1" s="1"/>
  <c r="L549" i="1"/>
  <c r="N494" i="3"/>
  <c r="N551" i="1" s="1"/>
  <c r="L551" i="1"/>
  <c r="N496" i="3"/>
  <c r="N553" i="1" s="1"/>
  <c r="L553" i="1"/>
  <c r="N498" i="3"/>
  <c r="N555" i="1" s="1"/>
  <c r="L555" i="1"/>
  <c r="N500" i="3"/>
  <c r="N557" i="1" s="1"/>
  <c r="L557" i="1"/>
  <c r="N502" i="3"/>
  <c r="N559" i="1" s="1"/>
  <c r="L559" i="1"/>
  <c r="N504" i="3"/>
  <c r="N561" i="1" s="1"/>
  <c r="L561" i="1"/>
  <c r="N506" i="3"/>
  <c r="N563" i="1" s="1"/>
  <c r="L563" i="1"/>
  <c r="N508" i="3"/>
  <c r="N565" i="1" s="1"/>
  <c r="L565" i="1"/>
  <c r="N510" i="3"/>
  <c r="N567" i="1" s="1"/>
  <c r="L567" i="1"/>
  <c r="N512" i="3"/>
  <c r="N569" i="1" s="1"/>
  <c r="L569" i="1"/>
  <c r="N514" i="3"/>
  <c r="N571" i="1" s="1"/>
  <c r="L571" i="1"/>
  <c r="N516" i="3"/>
  <c r="N573" i="1" s="1"/>
  <c r="L573" i="1"/>
  <c r="N518" i="3"/>
  <c r="N575" i="1" s="1"/>
  <c r="L575" i="1"/>
  <c r="N520" i="3"/>
  <c r="N577" i="1" s="1"/>
  <c r="L577" i="1"/>
  <c r="N522" i="3"/>
  <c r="N579" i="1" s="1"/>
  <c r="L579" i="1"/>
  <c r="N524" i="3"/>
  <c r="N581" i="1" s="1"/>
  <c r="L581" i="1"/>
  <c r="N526" i="3"/>
  <c r="N583" i="1" s="1"/>
  <c r="L583" i="1"/>
  <c r="N528" i="3"/>
  <c r="N585" i="1" s="1"/>
  <c r="L585" i="1"/>
  <c r="N530" i="3"/>
  <c r="N587" i="1" s="1"/>
  <c r="L587" i="1"/>
  <c r="N532" i="3"/>
  <c r="N589" i="1" s="1"/>
  <c r="L589" i="1"/>
  <c r="N534" i="3"/>
  <c r="N591" i="1" s="1"/>
  <c r="L591" i="1"/>
  <c r="N536" i="3"/>
  <c r="N593" i="1" s="1"/>
  <c r="L593" i="1"/>
  <c r="N538" i="3"/>
  <c r="N595" i="1" s="1"/>
  <c r="L595" i="1"/>
  <c r="N540" i="3"/>
  <c r="N597" i="1" s="1"/>
  <c r="L597" i="1"/>
  <c r="N542" i="3"/>
  <c r="N599" i="1" s="1"/>
  <c r="L599" i="1"/>
  <c r="N544" i="3"/>
  <c r="N601" i="1" s="1"/>
  <c r="L601" i="1"/>
  <c r="N546" i="3"/>
  <c r="N603" i="1" s="1"/>
  <c r="L603" i="1"/>
  <c r="N548" i="3"/>
  <c r="N605" i="1" s="1"/>
  <c r="L605" i="1"/>
  <c r="N550" i="3"/>
  <c r="N607" i="1" s="1"/>
  <c r="L607" i="1"/>
  <c r="N552" i="3"/>
  <c r="N609" i="1" s="1"/>
  <c r="L609" i="1"/>
  <c r="N554" i="3"/>
  <c r="N611" i="1" s="1"/>
  <c r="L611" i="1"/>
  <c r="N556" i="3"/>
  <c r="N613" i="1" s="1"/>
  <c r="L613" i="1"/>
  <c r="N558" i="3"/>
  <c r="N615" i="1" s="1"/>
  <c r="L615" i="1"/>
  <c r="N560" i="3"/>
  <c r="N617" i="1" s="1"/>
  <c r="L617" i="1"/>
  <c r="N562" i="3"/>
  <c r="N619" i="1" s="1"/>
  <c r="L619" i="1"/>
  <c r="N564" i="3"/>
  <c r="N621" i="1" s="1"/>
  <c r="L621" i="1"/>
  <c r="N566" i="3"/>
  <c r="N623" i="1" s="1"/>
  <c r="L623" i="1"/>
  <c r="N568" i="3"/>
  <c r="N625" i="1" s="1"/>
  <c r="L625" i="1"/>
  <c r="N570" i="3"/>
  <c r="N627" i="1" s="1"/>
  <c r="L627" i="1"/>
  <c r="N572" i="3"/>
  <c r="N629" i="1" s="1"/>
  <c r="L629" i="1"/>
  <c r="N574" i="3"/>
  <c r="N631" i="1" s="1"/>
  <c r="L631" i="1"/>
  <c r="N576" i="3"/>
  <c r="N633" i="1" s="1"/>
  <c r="L633" i="1"/>
  <c r="N578" i="3"/>
  <c r="N635" i="1" s="1"/>
  <c r="L635" i="1"/>
  <c r="N580" i="3"/>
  <c r="N637" i="1" s="1"/>
  <c r="L637" i="1"/>
  <c r="N582" i="3"/>
  <c r="N639" i="1" s="1"/>
  <c r="L639" i="1"/>
  <c r="N584" i="3"/>
  <c r="N641" i="1" s="1"/>
  <c r="L641" i="1"/>
  <c r="N586" i="3"/>
  <c r="N643" i="1" s="1"/>
  <c r="L643" i="1"/>
  <c r="N588" i="3"/>
  <c r="N645" i="1" s="1"/>
  <c r="L645" i="1"/>
  <c r="N590" i="3"/>
  <c r="N647" i="1" s="1"/>
  <c r="L647" i="1"/>
  <c r="N592" i="3"/>
  <c r="N649" i="1" s="1"/>
  <c r="L649" i="1"/>
  <c r="N594" i="3"/>
  <c r="N651" i="1" s="1"/>
  <c r="L651" i="1"/>
  <c r="N596" i="3"/>
  <c r="N653" i="1" s="1"/>
  <c r="L653" i="1"/>
  <c r="N598" i="3"/>
  <c r="N655" i="1" s="1"/>
  <c r="L655" i="1"/>
  <c r="N600" i="3"/>
  <c r="N657" i="1" s="1"/>
  <c r="L657" i="1"/>
  <c r="N602" i="3"/>
  <c r="N659" i="1" s="1"/>
  <c r="L659" i="1"/>
  <c r="N604" i="3"/>
  <c r="N661" i="1" s="1"/>
  <c r="L661" i="1"/>
  <c r="N606" i="3"/>
  <c r="N663" i="1" s="1"/>
  <c r="L663" i="1"/>
  <c r="N608" i="3"/>
  <c r="N665" i="1" s="1"/>
  <c r="L665" i="1"/>
  <c r="N610" i="3"/>
  <c r="N667" i="1" s="1"/>
  <c r="L667" i="1"/>
  <c r="N612" i="3"/>
  <c r="N669" i="1" s="1"/>
  <c r="L669" i="1"/>
  <c r="N614" i="3"/>
  <c r="N671" i="1" s="1"/>
  <c r="L671" i="1"/>
  <c r="N616" i="3"/>
  <c r="N673" i="1" s="1"/>
  <c r="L673" i="1"/>
  <c r="N618" i="3"/>
  <c r="N675" i="1" s="1"/>
  <c r="L675" i="1"/>
  <c r="N620" i="3"/>
  <c r="N677" i="1" s="1"/>
  <c r="L677" i="1"/>
  <c r="N622" i="3"/>
  <c r="N679" i="1" s="1"/>
  <c r="L679" i="1"/>
  <c r="N624" i="3"/>
  <c r="N681" i="1" s="1"/>
  <c r="L681" i="1"/>
  <c r="N626" i="3"/>
  <c r="N683" i="1" s="1"/>
  <c r="L683" i="1"/>
  <c r="N628" i="3"/>
  <c r="N685" i="1" s="1"/>
  <c r="L685" i="1"/>
  <c r="N630" i="3"/>
  <c r="N687" i="1" s="1"/>
  <c r="L687" i="1"/>
  <c r="N632" i="3"/>
  <c r="N689" i="1" s="1"/>
  <c r="L689" i="1"/>
  <c r="N634" i="3"/>
  <c r="N691" i="1" s="1"/>
  <c r="L691" i="1"/>
  <c r="N636" i="3"/>
  <c r="N693" i="1" s="1"/>
  <c r="L693" i="1"/>
  <c r="N638" i="3"/>
  <c r="N695" i="1" s="1"/>
  <c r="L695" i="1"/>
  <c r="N640" i="3"/>
  <c r="N697" i="1" s="1"/>
  <c r="L697" i="1"/>
  <c r="N642" i="3"/>
  <c r="N699" i="1" s="1"/>
  <c r="L699" i="1"/>
  <c r="N644" i="3"/>
  <c r="N701" i="1" s="1"/>
  <c r="L701" i="1"/>
  <c r="N646" i="3"/>
  <c r="N703" i="1" s="1"/>
  <c r="L703" i="1"/>
  <c r="N648" i="3"/>
  <c r="N705" i="1" s="1"/>
  <c r="L705" i="1"/>
  <c r="N650" i="3"/>
  <c r="N707" i="1" s="1"/>
  <c r="L707" i="1"/>
  <c r="N652" i="3"/>
  <c r="N709" i="1" s="1"/>
  <c r="L709" i="1"/>
  <c r="N654" i="3"/>
  <c r="N711" i="1" s="1"/>
  <c r="L711" i="1"/>
  <c r="N656" i="3"/>
  <c r="N713" i="1" s="1"/>
  <c r="L713" i="1"/>
  <c r="N658" i="3"/>
  <c r="N715" i="1" s="1"/>
  <c r="L715" i="1"/>
  <c r="N660" i="3"/>
  <c r="N717" i="1" s="1"/>
  <c r="L717" i="1"/>
  <c r="N662" i="3"/>
  <c r="N719" i="1" s="1"/>
  <c r="L719" i="1"/>
  <c r="N664" i="3"/>
  <c r="N721" i="1" s="1"/>
  <c r="L721" i="1"/>
  <c r="N666" i="3"/>
  <c r="N723" i="1" s="1"/>
  <c r="L723" i="1"/>
  <c r="N668" i="3"/>
  <c r="N725" i="1" s="1"/>
  <c r="L725" i="1"/>
  <c r="N670" i="3"/>
  <c r="N727" i="1" s="1"/>
  <c r="L727" i="1"/>
  <c r="N672" i="3"/>
  <c r="N729" i="1" s="1"/>
  <c r="L729" i="1"/>
  <c r="N674" i="3"/>
  <c r="N731" i="1" s="1"/>
  <c r="L731" i="1"/>
  <c r="N676" i="3"/>
  <c r="N733" i="1" s="1"/>
  <c r="L733" i="1"/>
  <c r="N678" i="3"/>
  <c r="N735" i="1" s="1"/>
  <c r="L735" i="1"/>
  <c r="N680" i="3"/>
  <c r="N737" i="1" s="1"/>
  <c r="L737" i="1"/>
  <c r="N682" i="3"/>
  <c r="N739" i="1" s="1"/>
  <c r="L739" i="1"/>
  <c r="N684" i="3"/>
  <c r="N741" i="1" s="1"/>
  <c r="L741" i="1"/>
  <c r="N686" i="3"/>
  <c r="N743" i="1" s="1"/>
  <c r="L743" i="1"/>
  <c r="N688" i="3"/>
  <c r="N745" i="1" s="1"/>
  <c r="L745" i="1"/>
  <c r="N690" i="3"/>
  <c r="N747" i="1" s="1"/>
  <c r="L747" i="1"/>
  <c r="N692" i="3"/>
  <c r="N749" i="1" s="1"/>
  <c r="L749" i="1"/>
  <c r="N694" i="3"/>
  <c r="N751" i="1" s="1"/>
  <c r="L751" i="1"/>
  <c r="N696" i="3"/>
  <c r="N753" i="1" s="1"/>
  <c r="L753" i="1"/>
  <c r="N698" i="3"/>
  <c r="N755" i="1" s="1"/>
  <c r="L755" i="1"/>
  <c r="N700" i="3"/>
  <c r="N757" i="1" s="1"/>
  <c r="L757" i="1"/>
  <c r="N702" i="3"/>
  <c r="N759" i="1" s="1"/>
  <c r="L759" i="1"/>
  <c r="N704" i="3"/>
  <c r="N761" i="1" s="1"/>
  <c r="L761" i="1"/>
  <c r="N706" i="3"/>
  <c r="N763" i="1" s="1"/>
  <c r="L763" i="1"/>
  <c r="N708" i="3"/>
  <c r="N765" i="1" s="1"/>
  <c r="L765" i="1"/>
  <c r="N710" i="3"/>
  <c r="N767" i="1" s="1"/>
  <c r="L767" i="1"/>
  <c r="N712" i="3"/>
  <c r="N769" i="1" s="1"/>
  <c r="L769" i="1"/>
  <c r="N714" i="3"/>
  <c r="N771" i="1" s="1"/>
  <c r="L771" i="1"/>
  <c r="N716" i="3"/>
  <c r="N773" i="1" s="1"/>
  <c r="L773" i="1"/>
  <c r="N718" i="3"/>
  <c r="N775" i="1" s="1"/>
  <c r="L775" i="1"/>
  <c r="N720" i="3"/>
  <c r="N777" i="1" s="1"/>
  <c r="L777" i="1"/>
  <c r="N722" i="3"/>
  <c r="N779" i="1" s="1"/>
  <c r="L779" i="1"/>
  <c r="N724" i="3"/>
  <c r="N781" i="1" s="1"/>
  <c r="L781" i="1"/>
  <c r="N726" i="3"/>
  <c r="N783" i="1" s="1"/>
  <c r="L783" i="1"/>
  <c r="N728" i="3"/>
  <c r="N785" i="1" s="1"/>
  <c r="L785" i="1"/>
  <c r="N730" i="3"/>
  <c r="N787" i="1" s="1"/>
  <c r="L787" i="1"/>
  <c r="N732" i="3"/>
  <c r="N789" i="1" s="1"/>
  <c r="L789" i="1"/>
  <c r="N734" i="3"/>
  <c r="N791" i="1" s="1"/>
  <c r="L791" i="1"/>
  <c r="N736" i="3"/>
  <c r="N793" i="1" s="1"/>
  <c r="L793" i="1"/>
  <c r="N738" i="3"/>
  <c r="N795" i="1" s="1"/>
  <c r="L795" i="1"/>
  <c r="N740" i="3"/>
  <c r="N797" i="1" s="1"/>
  <c r="L797" i="1"/>
  <c r="N742" i="3"/>
  <c r="N799" i="1" s="1"/>
  <c r="L799" i="1"/>
  <c r="N744" i="3"/>
  <c r="N801" i="1" s="1"/>
  <c r="L801" i="1"/>
  <c r="N746" i="3"/>
  <c r="N803" i="1" s="1"/>
  <c r="L803" i="1"/>
  <c r="N748" i="3"/>
  <c r="N805" i="1" s="1"/>
  <c r="L805" i="1"/>
  <c r="N750" i="3"/>
  <c r="N807" i="1" s="1"/>
  <c r="L807" i="1"/>
  <c r="N752" i="3"/>
  <c r="N809" i="1" s="1"/>
  <c r="L809" i="1"/>
  <c r="N754" i="3"/>
  <c r="N811" i="1" s="1"/>
  <c r="L811" i="1"/>
  <c r="N756" i="3"/>
  <c r="N813" i="1" s="1"/>
  <c r="L813" i="1"/>
  <c r="N758" i="3"/>
  <c r="N815" i="1" s="1"/>
  <c r="L815" i="1"/>
  <c r="N760" i="3"/>
  <c r="N817" i="1" s="1"/>
  <c r="L817" i="1"/>
  <c r="N762" i="3"/>
  <c r="N819" i="1" s="1"/>
  <c r="L819" i="1"/>
  <c r="N764" i="3"/>
  <c r="N821" i="1" s="1"/>
  <c r="L821" i="1"/>
  <c r="N766" i="3"/>
  <c r="N823" i="1" s="1"/>
  <c r="L823" i="1"/>
  <c r="N768" i="3"/>
  <c r="N825" i="1" s="1"/>
  <c r="L825" i="1"/>
  <c r="N770" i="3"/>
  <c r="N827" i="1" s="1"/>
  <c r="L827" i="1"/>
  <c r="N772" i="3"/>
  <c r="N829" i="1" s="1"/>
  <c r="L829" i="1"/>
  <c r="N774" i="3"/>
  <c r="N831" i="1" s="1"/>
  <c r="L831" i="1"/>
  <c r="N776" i="3"/>
  <c r="N833" i="1" s="1"/>
  <c r="L833" i="1"/>
  <c r="N778" i="3"/>
  <c r="N835" i="1" s="1"/>
  <c r="L835" i="1"/>
  <c r="N780" i="3"/>
  <c r="N837" i="1" s="1"/>
  <c r="L837" i="1"/>
  <c r="N782" i="3"/>
  <c r="N839" i="1" s="1"/>
  <c r="L839" i="1"/>
  <c r="N784" i="3"/>
  <c r="N841" i="1" s="1"/>
  <c r="L841" i="1"/>
  <c r="N786" i="3"/>
  <c r="N843" i="1" s="1"/>
  <c r="L843" i="1"/>
  <c r="N788" i="3"/>
  <c r="N845" i="1" s="1"/>
  <c r="L845" i="1"/>
  <c r="N790" i="3"/>
  <c r="N847" i="1" s="1"/>
  <c r="L847" i="1"/>
  <c r="N792" i="3"/>
  <c r="N849" i="1" s="1"/>
  <c r="L849" i="1"/>
  <c r="N794" i="3"/>
  <c r="N851" i="1" s="1"/>
  <c r="L851" i="1"/>
  <c r="N796" i="3"/>
  <c r="N853" i="1" s="1"/>
  <c r="L853" i="1"/>
  <c r="N798" i="3"/>
  <c r="N855" i="1" s="1"/>
  <c r="L855" i="1"/>
  <c r="N800" i="3"/>
  <c r="N857" i="1" s="1"/>
  <c r="L857" i="1"/>
  <c r="N802" i="3"/>
  <c r="N859" i="1" s="1"/>
  <c r="L859" i="1"/>
  <c r="N804" i="3"/>
  <c r="N861" i="1" s="1"/>
  <c r="L861" i="1"/>
  <c r="N806" i="3"/>
  <c r="N863" i="1" s="1"/>
  <c r="L863" i="1"/>
  <c r="N808" i="3"/>
  <c r="N865" i="1" s="1"/>
  <c r="L865" i="1"/>
  <c r="N810" i="3"/>
  <c r="N867" i="1" s="1"/>
  <c r="L867" i="1"/>
  <c r="N812" i="3"/>
  <c r="N869" i="1" s="1"/>
  <c r="L869" i="1"/>
  <c r="N814" i="3"/>
  <c r="N871" i="1" s="1"/>
  <c r="L871" i="1"/>
  <c r="N816" i="3"/>
  <c r="N873" i="1" s="1"/>
  <c r="L873" i="1"/>
  <c r="N818" i="3"/>
  <c r="N875" i="1" s="1"/>
  <c r="L875" i="1"/>
  <c r="N820" i="3"/>
  <c r="N877" i="1" s="1"/>
  <c r="L877" i="1"/>
  <c r="N822" i="3"/>
  <c r="N879" i="1" s="1"/>
  <c r="L879" i="1"/>
  <c r="N824" i="3"/>
  <c r="N881" i="1" s="1"/>
  <c r="L881" i="1"/>
  <c r="N826" i="3"/>
  <c r="N883" i="1" s="1"/>
  <c r="L883" i="1"/>
  <c r="N828" i="3"/>
  <c r="N885" i="1" s="1"/>
  <c r="L885" i="1"/>
  <c r="N830" i="3"/>
  <c r="N887" i="1" s="1"/>
  <c r="L887" i="1"/>
  <c r="N832" i="3"/>
  <c r="N889" i="1" s="1"/>
  <c r="L889" i="1"/>
  <c r="N834" i="3"/>
  <c r="N891" i="1" s="1"/>
  <c r="L891" i="1"/>
  <c r="N836" i="3"/>
  <c r="N893" i="1" s="1"/>
  <c r="L893" i="1"/>
  <c r="N838" i="3"/>
  <c r="N895" i="1" s="1"/>
  <c r="L895" i="1"/>
  <c r="N840" i="3"/>
  <c r="N897" i="1" s="1"/>
  <c r="L897" i="1"/>
  <c r="N842" i="3"/>
  <c r="N899" i="1" s="1"/>
  <c r="L899" i="1"/>
  <c r="N844" i="3"/>
  <c r="N901" i="1" s="1"/>
  <c r="L901" i="1"/>
  <c r="N846" i="3"/>
  <c r="N903" i="1" s="1"/>
  <c r="L903" i="1"/>
  <c r="N848" i="3"/>
  <c r="N905" i="1" s="1"/>
  <c r="L905" i="1"/>
  <c r="N850" i="3"/>
  <c r="N907" i="1" s="1"/>
  <c r="L907" i="1"/>
  <c r="N852" i="3"/>
  <c r="N909" i="1" s="1"/>
  <c r="L909" i="1"/>
  <c r="N854" i="3"/>
  <c r="N911" i="1" s="1"/>
  <c r="L911" i="1"/>
  <c r="N856" i="3"/>
  <c r="N913" i="1" s="1"/>
  <c r="L913" i="1"/>
  <c r="N858" i="3"/>
  <c r="N915" i="1" s="1"/>
  <c r="L915" i="1"/>
  <c r="N860" i="3"/>
  <c r="N917" i="1" s="1"/>
  <c r="L917" i="1"/>
  <c r="N862" i="3"/>
  <c r="N919" i="1" s="1"/>
  <c r="L919" i="1"/>
  <c r="N864" i="3"/>
  <c r="N921" i="1" s="1"/>
  <c r="L921" i="1"/>
  <c r="N866" i="3"/>
  <c r="N923" i="1" s="1"/>
  <c r="L923" i="1"/>
  <c r="N868" i="3"/>
  <c r="N925" i="1" s="1"/>
  <c r="L925" i="1"/>
  <c r="N870" i="3"/>
  <c r="N927" i="1" s="1"/>
  <c r="L927" i="1"/>
  <c r="N872" i="3"/>
  <c r="N929" i="1" s="1"/>
  <c r="L929" i="1"/>
  <c r="N874" i="3"/>
  <c r="N931" i="1" s="1"/>
  <c r="L931" i="1"/>
  <c r="N876" i="3"/>
  <c r="N933" i="1" s="1"/>
  <c r="L933" i="1"/>
  <c r="N878" i="3"/>
  <c r="N935" i="1" s="1"/>
  <c r="L935" i="1"/>
  <c r="N880" i="3"/>
  <c r="N937" i="1" s="1"/>
  <c r="L937" i="1"/>
  <c r="N882" i="3"/>
  <c r="N939" i="1" s="1"/>
  <c r="L939" i="1"/>
  <c r="N884" i="3"/>
  <c r="N941" i="1" s="1"/>
  <c r="L941" i="1"/>
  <c r="N886" i="3"/>
  <c r="N943" i="1" s="1"/>
  <c r="L943" i="1"/>
  <c r="N888" i="3"/>
  <c r="N945" i="1" s="1"/>
  <c r="L945" i="1"/>
  <c r="N890" i="3"/>
  <c r="N947" i="1" s="1"/>
  <c r="L947" i="1"/>
  <c r="N892" i="3"/>
  <c r="N949" i="1" s="1"/>
  <c r="L949" i="1"/>
  <c r="N894" i="3"/>
  <c r="N951" i="1" s="1"/>
  <c r="L951" i="1"/>
  <c r="N896" i="3"/>
  <c r="N953" i="1" s="1"/>
  <c r="L953" i="1"/>
  <c r="N898" i="3"/>
  <c r="N955" i="1" s="1"/>
  <c r="L955" i="1"/>
  <c r="N900" i="3"/>
  <c r="N957" i="1" s="1"/>
  <c r="L957" i="1"/>
  <c r="N902" i="3"/>
  <c r="N959" i="1" s="1"/>
  <c r="L959" i="1"/>
  <c r="N904" i="3"/>
  <c r="N961" i="1" s="1"/>
  <c r="L961" i="1"/>
  <c r="N906" i="3"/>
  <c r="N963" i="1" s="1"/>
  <c r="L963" i="1"/>
  <c r="N908" i="3"/>
  <c r="N965" i="1" s="1"/>
  <c r="L965" i="1"/>
  <c r="N910" i="3"/>
  <c r="N967" i="1" s="1"/>
  <c r="L967" i="1"/>
  <c r="N912" i="3"/>
  <c r="N969" i="1" s="1"/>
  <c r="L969" i="1"/>
  <c r="N914" i="3"/>
  <c r="N971" i="1" s="1"/>
  <c r="L971" i="1"/>
  <c r="N916" i="3"/>
  <c r="N973" i="1" s="1"/>
  <c r="L973" i="1"/>
  <c r="N918" i="3"/>
  <c r="N975" i="1" s="1"/>
  <c r="L975" i="1"/>
  <c r="N920" i="3"/>
  <c r="N977" i="1" s="1"/>
  <c r="L977" i="1"/>
  <c r="N922" i="3"/>
  <c r="N979" i="1" s="1"/>
  <c r="L979" i="1"/>
  <c r="N924" i="3"/>
  <c r="N981" i="1" s="1"/>
  <c r="L981" i="1"/>
  <c r="N926" i="3"/>
  <c r="N983" i="1" s="1"/>
  <c r="L983" i="1"/>
  <c r="N928" i="3"/>
  <c r="N985" i="1" s="1"/>
  <c r="L985" i="1"/>
  <c r="N930" i="3"/>
  <c r="N987" i="1" s="1"/>
  <c r="L987" i="1"/>
  <c r="N932" i="3"/>
  <c r="N989" i="1" s="1"/>
  <c r="L989" i="1"/>
  <c r="N934" i="3"/>
  <c r="N991" i="1" s="1"/>
  <c r="L991" i="1"/>
  <c r="N936" i="3"/>
  <c r="N993" i="1" s="1"/>
  <c r="L993" i="1"/>
  <c r="N938" i="3"/>
  <c r="N995" i="1" s="1"/>
  <c r="L995" i="1"/>
  <c r="N940" i="3"/>
  <c r="N997" i="1" s="1"/>
  <c r="L997" i="1"/>
  <c r="N942" i="3"/>
  <c r="N999" i="1" s="1"/>
  <c r="L999" i="1"/>
  <c r="N944" i="3"/>
  <c r="N1001" i="1" s="1"/>
  <c r="L1001" i="1"/>
  <c r="N946" i="3"/>
  <c r="N1003" i="1" s="1"/>
  <c r="L1003" i="1"/>
  <c r="N948" i="3"/>
  <c r="N1005" i="1" s="1"/>
  <c r="L1005" i="1"/>
  <c r="N950" i="3"/>
  <c r="N1007" i="1" s="1"/>
  <c r="L1007" i="1"/>
  <c r="N952" i="3"/>
  <c r="N1009" i="1" s="1"/>
  <c r="L1009" i="1"/>
  <c r="N954" i="3"/>
  <c r="N1011" i="1" s="1"/>
  <c r="L1011" i="1"/>
  <c r="N956" i="3"/>
  <c r="N1013" i="1" s="1"/>
  <c r="L1013" i="1"/>
  <c r="N958" i="3"/>
  <c r="N1015" i="1" s="1"/>
  <c r="L1015" i="1"/>
  <c r="N960" i="3"/>
  <c r="N1017" i="1" s="1"/>
  <c r="L1017" i="1"/>
  <c r="N962" i="3"/>
  <c r="N1019" i="1" s="1"/>
  <c r="L1019" i="1"/>
  <c r="N964" i="3"/>
  <c r="N1021" i="1" s="1"/>
  <c r="L1021" i="1"/>
  <c r="N966" i="3"/>
  <c r="N1023" i="1" s="1"/>
  <c r="L1023" i="1"/>
  <c r="N968" i="3"/>
  <c r="N1025" i="1" s="1"/>
  <c r="L1025" i="1"/>
  <c r="N970" i="3"/>
  <c r="N1027" i="1" s="1"/>
  <c r="L1027" i="1"/>
  <c r="N972" i="3"/>
  <c r="N1029" i="1" s="1"/>
  <c r="L1029" i="1"/>
  <c r="N974" i="3"/>
  <c r="N1031" i="1" s="1"/>
  <c r="L1031" i="1"/>
  <c r="N976" i="3"/>
  <c r="N1033" i="1" s="1"/>
  <c r="L1033" i="1"/>
  <c r="N978" i="3"/>
  <c r="N1035" i="1" s="1"/>
  <c r="L1035" i="1"/>
  <c r="N980" i="3"/>
  <c r="N1037" i="1" s="1"/>
  <c r="L1037" i="1"/>
  <c r="N982" i="3"/>
  <c r="N1039" i="1" s="1"/>
  <c r="L1039" i="1"/>
  <c r="N984" i="3"/>
  <c r="N1041" i="1" s="1"/>
  <c r="L1041" i="1"/>
  <c r="N986" i="3"/>
  <c r="N1043" i="1" s="1"/>
  <c r="L1043" i="1"/>
  <c r="N988" i="3"/>
  <c r="N1045" i="1" s="1"/>
  <c r="L1045" i="1"/>
  <c r="N990" i="3"/>
  <c r="N1047" i="1" s="1"/>
  <c r="L1047" i="1"/>
  <c r="N992" i="3"/>
  <c r="N1049" i="1" s="1"/>
  <c r="L1049" i="1"/>
  <c r="N994" i="3"/>
  <c r="N1051" i="1" s="1"/>
  <c r="L1051" i="1"/>
  <c r="N996" i="3"/>
  <c r="N1053" i="1" s="1"/>
  <c r="L1053" i="1"/>
  <c r="N998" i="3"/>
  <c r="N1055" i="1" s="1"/>
  <c r="L1055" i="1"/>
  <c r="N1000" i="3"/>
  <c r="N1057" i="1" s="1"/>
  <c r="L1057" i="1"/>
  <c r="N169" i="3"/>
  <c r="N226" i="1" s="1"/>
  <c r="L226" i="1"/>
  <c r="N168" i="3"/>
  <c r="N225" i="1" s="1"/>
  <c r="M168" i="3"/>
  <c r="M225" i="1" s="1"/>
  <c r="M3" i="3"/>
  <c r="M60" i="1" s="1"/>
  <c r="M150" i="3"/>
  <c r="M207" i="1" s="1"/>
  <c r="N151" i="3"/>
  <c r="N208" i="1" s="1"/>
  <c r="M151" i="3"/>
  <c r="M208" i="1" s="1"/>
  <c r="N155" i="3"/>
  <c r="N212" i="1" s="1"/>
  <c r="M155" i="3"/>
  <c r="M212" i="1" s="1"/>
  <c r="N159" i="3"/>
  <c r="N216" i="1" s="1"/>
  <c r="M159" i="3"/>
  <c r="M216" i="1" s="1"/>
  <c r="N167" i="3"/>
  <c r="N224" i="1" s="1"/>
  <c r="M167" i="3"/>
  <c r="M224" i="1" s="1"/>
  <c r="N128" i="3"/>
  <c r="N185" i="1" s="1"/>
  <c r="M128" i="3"/>
  <c r="M185" i="1" s="1"/>
  <c r="N132" i="3"/>
  <c r="N189" i="1" s="1"/>
  <c r="M132" i="3"/>
  <c r="M189" i="1" s="1"/>
  <c r="N140" i="3"/>
  <c r="N197" i="1" s="1"/>
  <c r="M140" i="3"/>
  <c r="M197" i="1" s="1"/>
  <c r="N144" i="3"/>
  <c r="N201" i="1" s="1"/>
  <c r="M144" i="3"/>
  <c r="M201" i="1" s="1"/>
  <c r="N148" i="3"/>
  <c r="N205" i="1" s="1"/>
  <c r="M148" i="3"/>
  <c r="N152" i="3"/>
  <c r="N209" i="1" s="1"/>
  <c r="M152" i="3"/>
  <c r="M209" i="1" s="1"/>
  <c r="N160" i="3"/>
  <c r="N217" i="1" s="1"/>
  <c r="M160" i="3"/>
  <c r="M217" i="1" s="1"/>
  <c r="N122" i="3"/>
  <c r="N179" i="1" s="1"/>
  <c r="M122" i="3"/>
  <c r="M179" i="1" s="1"/>
  <c r="N158" i="3"/>
  <c r="N215" i="1" s="1"/>
  <c r="M158" i="3"/>
  <c r="M215" i="1" s="1"/>
  <c r="N166" i="3"/>
  <c r="N223" i="1" s="1"/>
  <c r="M166" i="3"/>
  <c r="M223" i="1" s="1"/>
  <c r="N123" i="3"/>
  <c r="N180" i="1" s="1"/>
  <c r="M123" i="3"/>
  <c r="M180" i="1" s="1"/>
  <c r="N127" i="3"/>
  <c r="N184" i="1" s="1"/>
  <c r="M127" i="3"/>
  <c r="M184" i="1" s="1"/>
  <c r="N131" i="3"/>
  <c r="N188" i="1" s="1"/>
  <c r="M131" i="3"/>
  <c r="M188" i="1" s="1"/>
  <c r="N135" i="3"/>
  <c r="N192" i="1" s="1"/>
  <c r="M135" i="3"/>
  <c r="M192" i="1" s="1"/>
  <c r="N139" i="3"/>
  <c r="N196" i="1" s="1"/>
  <c r="M139" i="3"/>
  <c r="M196" i="1" s="1"/>
  <c r="N143" i="3"/>
  <c r="N200" i="1" s="1"/>
  <c r="M143" i="3"/>
  <c r="M200" i="1" s="1"/>
  <c r="N125" i="3"/>
  <c r="N182" i="1" s="1"/>
  <c r="M125" i="3"/>
  <c r="N129" i="3"/>
  <c r="N186" i="1" s="1"/>
  <c r="M129" i="3"/>
  <c r="M186" i="1" s="1"/>
  <c r="N133" i="3"/>
  <c r="N190" i="1" s="1"/>
  <c r="M133" i="3"/>
  <c r="M190" i="1" s="1"/>
  <c r="N137" i="3"/>
  <c r="N194" i="1" s="1"/>
  <c r="M137" i="3"/>
  <c r="M194" i="1" s="1"/>
  <c r="N141" i="3"/>
  <c r="N198" i="1" s="1"/>
  <c r="M141" i="3"/>
  <c r="M198" i="1" s="1"/>
  <c r="N145" i="3"/>
  <c r="N202" i="1" s="1"/>
  <c r="M145" i="3"/>
  <c r="M202" i="1" s="1"/>
  <c r="N153" i="3"/>
  <c r="N210" i="1" s="1"/>
  <c r="M153" i="3"/>
  <c r="M210" i="1" s="1"/>
  <c r="N157" i="3"/>
  <c r="N214" i="1" s="1"/>
  <c r="M157" i="3"/>
  <c r="M214" i="1" s="1"/>
  <c r="N165" i="3"/>
  <c r="N222" i="1" s="1"/>
  <c r="M165" i="3"/>
  <c r="M222" i="1" s="1"/>
  <c r="N130" i="3"/>
  <c r="N187" i="1" s="1"/>
  <c r="M130" i="3"/>
  <c r="M187" i="1" s="1"/>
  <c r="N134" i="3"/>
  <c r="N191" i="1" s="1"/>
  <c r="M134" i="3"/>
  <c r="M191" i="1" s="1"/>
  <c r="N138" i="3"/>
  <c r="N195" i="1" s="1"/>
  <c r="M138" i="3"/>
  <c r="M195" i="1" s="1"/>
  <c r="N142" i="3"/>
  <c r="N199" i="1" s="1"/>
  <c r="M142" i="3"/>
  <c r="M199" i="1" s="1"/>
  <c r="N146" i="3"/>
  <c r="N203" i="1" s="1"/>
  <c r="M146" i="3"/>
  <c r="M203" i="1" s="1"/>
  <c r="N154" i="3"/>
  <c r="N211" i="1" s="1"/>
  <c r="M154" i="3"/>
  <c r="M211" i="1" s="1"/>
  <c r="N162" i="3"/>
  <c r="N219" i="1" s="1"/>
  <c r="M162" i="3"/>
  <c r="N164" i="3"/>
  <c r="N221" i="1" s="1"/>
  <c r="DD10" i="3"/>
  <c r="N163" i="3"/>
  <c r="DD9" i="3"/>
  <c r="N161" i="3"/>
  <c r="N218" i="1" s="1"/>
  <c r="DD8" i="3"/>
  <c r="N156" i="3"/>
  <c r="N213" i="1" s="1"/>
  <c r="DD7" i="3"/>
  <c r="N150" i="3"/>
  <c r="N207" i="1" s="1"/>
  <c r="DD6" i="3"/>
  <c r="N149" i="3"/>
  <c r="CP12" i="3"/>
  <c r="N147" i="3"/>
  <c r="N204" i="1" s="1"/>
  <c r="CP11" i="3"/>
  <c r="N136" i="3"/>
  <c r="N193" i="1" s="1"/>
  <c r="CP9" i="3"/>
  <c r="N126" i="3"/>
  <c r="N183" i="1" s="1"/>
  <c r="CP8" i="3"/>
  <c r="N124" i="3"/>
  <c r="N181" i="1" s="1"/>
  <c r="CP7" i="3"/>
  <c r="N96" i="3"/>
  <c r="N153" i="1" s="1"/>
  <c r="M96" i="3"/>
  <c r="M153" i="1" s="1"/>
  <c r="N104" i="3"/>
  <c r="N161" i="1" s="1"/>
  <c r="M104" i="3"/>
  <c r="M161" i="1" s="1"/>
  <c r="N112" i="3"/>
  <c r="N169" i="1" s="1"/>
  <c r="M112" i="3"/>
  <c r="M169" i="1" s="1"/>
  <c r="N120" i="3"/>
  <c r="N177" i="1" s="1"/>
  <c r="M120" i="3"/>
  <c r="M177" i="1" s="1"/>
  <c r="N93" i="3"/>
  <c r="N150" i="1" s="1"/>
  <c r="M93" i="3"/>
  <c r="M150" i="1" s="1"/>
  <c r="N97" i="3"/>
  <c r="N154" i="1" s="1"/>
  <c r="M97" i="3"/>
  <c r="M154" i="1" s="1"/>
  <c r="N101" i="3"/>
  <c r="N158" i="1" s="1"/>
  <c r="M101" i="3"/>
  <c r="M158" i="1" s="1"/>
  <c r="N105" i="3"/>
  <c r="N162" i="1" s="1"/>
  <c r="M105" i="3"/>
  <c r="M162" i="1" s="1"/>
  <c r="N109" i="3"/>
  <c r="N166" i="1" s="1"/>
  <c r="M109" i="3"/>
  <c r="M166" i="1" s="1"/>
  <c r="N113" i="3"/>
  <c r="N170" i="1" s="1"/>
  <c r="M113" i="3"/>
  <c r="M170" i="1" s="1"/>
  <c r="N117" i="3"/>
  <c r="N174" i="1" s="1"/>
  <c r="M117" i="3"/>
  <c r="M174" i="1" s="1"/>
  <c r="N121" i="3"/>
  <c r="N178" i="1" s="1"/>
  <c r="M121" i="3"/>
  <c r="M178" i="1" s="1"/>
  <c r="N92" i="3"/>
  <c r="N149" i="1" s="1"/>
  <c r="M92" i="3"/>
  <c r="M149" i="1" s="1"/>
  <c r="N100" i="3"/>
  <c r="N157" i="1" s="1"/>
  <c r="M100" i="3"/>
  <c r="M157" i="1" s="1"/>
  <c r="N108" i="3"/>
  <c r="N165" i="1" s="1"/>
  <c r="M108" i="3"/>
  <c r="M165" i="1" s="1"/>
  <c r="N116" i="3"/>
  <c r="N173" i="1" s="1"/>
  <c r="M116" i="3"/>
  <c r="M173" i="1" s="1"/>
  <c r="N94" i="3"/>
  <c r="N151" i="1" s="1"/>
  <c r="M94" i="3"/>
  <c r="M151" i="1" s="1"/>
  <c r="N98" i="3"/>
  <c r="N155" i="1" s="1"/>
  <c r="M98" i="3"/>
  <c r="M155" i="1" s="1"/>
  <c r="N102" i="3"/>
  <c r="N159" i="1" s="1"/>
  <c r="M102" i="3"/>
  <c r="M159" i="1" s="1"/>
  <c r="N106" i="3"/>
  <c r="N163" i="1" s="1"/>
  <c r="M106" i="3"/>
  <c r="M163" i="1" s="1"/>
  <c r="N110" i="3"/>
  <c r="N167" i="1" s="1"/>
  <c r="M110" i="3"/>
  <c r="M167" i="1" s="1"/>
  <c r="N114" i="3"/>
  <c r="N171" i="1" s="1"/>
  <c r="M114" i="3"/>
  <c r="M171" i="1" s="1"/>
  <c r="N118" i="3"/>
  <c r="N175" i="1" s="1"/>
  <c r="M118" i="3"/>
  <c r="M175" i="1" s="1"/>
  <c r="N91" i="3"/>
  <c r="N148" i="1" s="1"/>
  <c r="M91" i="3"/>
  <c r="M148" i="1" s="1"/>
  <c r="N95" i="3"/>
  <c r="N152" i="1" s="1"/>
  <c r="M95" i="3"/>
  <c r="M152" i="1" s="1"/>
  <c r="N99" i="3"/>
  <c r="N156" i="1" s="1"/>
  <c r="M99" i="3"/>
  <c r="M156" i="1" s="1"/>
  <c r="N103" i="3"/>
  <c r="N160" i="1" s="1"/>
  <c r="M103" i="3"/>
  <c r="M160" i="1" s="1"/>
  <c r="N107" i="3"/>
  <c r="N164" i="1" s="1"/>
  <c r="M107" i="3"/>
  <c r="M164" i="1" s="1"/>
  <c r="N115" i="3"/>
  <c r="N172" i="1" s="1"/>
  <c r="M115" i="3"/>
  <c r="M172" i="1" s="1"/>
  <c r="N119" i="3"/>
  <c r="N176" i="1" s="1"/>
  <c r="M119" i="3"/>
  <c r="M176" i="1" s="1"/>
  <c r="N111" i="3"/>
  <c r="N168" i="1" s="1"/>
  <c r="CB9" i="3"/>
  <c r="N64" i="3"/>
  <c r="N121" i="1" s="1"/>
  <c r="M64" i="3"/>
  <c r="M121" i="1" s="1"/>
  <c r="N68" i="3"/>
  <c r="N125" i="1" s="1"/>
  <c r="M68" i="3"/>
  <c r="M125" i="1" s="1"/>
  <c r="N72" i="3"/>
  <c r="N129" i="1" s="1"/>
  <c r="M72" i="3"/>
  <c r="M129" i="1" s="1"/>
  <c r="N76" i="3"/>
  <c r="N133" i="1" s="1"/>
  <c r="M76" i="3"/>
  <c r="M133" i="1" s="1"/>
  <c r="N80" i="3"/>
  <c r="N137" i="1" s="1"/>
  <c r="M80" i="3"/>
  <c r="M137" i="1" s="1"/>
  <c r="N84" i="3"/>
  <c r="N141" i="1" s="1"/>
  <c r="M84" i="3"/>
  <c r="M141" i="1" s="1"/>
  <c r="N88" i="3"/>
  <c r="N145" i="1" s="1"/>
  <c r="M88" i="3"/>
  <c r="M145" i="1" s="1"/>
  <c r="N67" i="3"/>
  <c r="N124" i="1" s="1"/>
  <c r="M67" i="3"/>
  <c r="M124" i="1" s="1"/>
  <c r="N75" i="3"/>
  <c r="N132" i="1" s="1"/>
  <c r="M75" i="3"/>
  <c r="M132" i="1" s="1"/>
  <c r="N83" i="3"/>
  <c r="N140" i="1" s="1"/>
  <c r="M83" i="3"/>
  <c r="M140" i="1" s="1"/>
  <c r="N65" i="3"/>
  <c r="N122" i="1" s="1"/>
  <c r="M65" i="3"/>
  <c r="M122" i="1" s="1"/>
  <c r="N69" i="3"/>
  <c r="N126" i="1" s="1"/>
  <c r="M69" i="3"/>
  <c r="M126" i="1" s="1"/>
  <c r="N73" i="3"/>
  <c r="N130" i="1" s="1"/>
  <c r="M73" i="3"/>
  <c r="M130" i="1" s="1"/>
  <c r="N77" i="3"/>
  <c r="N134" i="1" s="1"/>
  <c r="M77" i="3"/>
  <c r="M134" i="1" s="1"/>
  <c r="N81" i="3"/>
  <c r="N138" i="1" s="1"/>
  <c r="M81" i="3"/>
  <c r="M138" i="1" s="1"/>
  <c r="N85" i="3"/>
  <c r="N142" i="1" s="1"/>
  <c r="M85" i="3"/>
  <c r="M142" i="1" s="1"/>
  <c r="N89" i="3"/>
  <c r="N146" i="1" s="1"/>
  <c r="M89" i="3"/>
  <c r="M146" i="1" s="1"/>
  <c r="N66" i="3"/>
  <c r="N123" i="1" s="1"/>
  <c r="M66" i="3"/>
  <c r="M123" i="1" s="1"/>
  <c r="N70" i="3"/>
  <c r="N127" i="1" s="1"/>
  <c r="M70" i="3"/>
  <c r="M127" i="1" s="1"/>
  <c r="N74" i="3"/>
  <c r="N131" i="1" s="1"/>
  <c r="M74" i="3"/>
  <c r="M131" i="1" s="1"/>
  <c r="N78" i="3"/>
  <c r="N135" i="1" s="1"/>
  <c r="M78" i="3"/>
  <c r="M135" i="1" s="1"/>
  <c r="N82" i="3"/>
  <c r="N139" i="1" s="1"/>
  <c r="M82" i="3"/>
  <c r="M139" i="1" s="1"/>
  <c r="N86" i="3"/>
  <c r="N143" i="1" s="1"/>
  <c r="M86" i="3"/>
  <c r="M143" i="1" s="1"/>
  <c r="N90" i="3"/>
  <c r="N147" i="1" s="1"/>
  <c r="M90" i="3"/>
  <c r="M147" i="1" s="1"/>
  <c r="N63" i="3"/>
  <c r="M63" i="3"/>
  <c r="N71" i="3"/>
  <c r="N128" i="1" s="1"/>
  <c r="M71" i="3"/>
  <c r="M128" i="1" s="1"/>
  <c r="N79" i="3"/>
  <c r="N136" i="1" s="1"/>
  <c r="M79" i="3"/>
  <c r="M136" i="1" s="1"/>
  <c r="N87" i="3"/>
  <c r="N144" i="1" s="1"/>
  <c r="M87" i="3"/>
  <c r="M144" i="1" s="1"/>
  <c r="N50" i="3"/>
  <c r="N107" i="1" s="1"/>
  <c r="M50" i="3"/>
  <c r="M107" i="1" s="1"/>
  <c r="N52" i="3"/>
  <c r="N109" i="1" s="1"/>
  <c r="M52" i="3"/>
  <c r="M109" i="1" s="1"/>
  <c r="N54" i="3"/>
  <c r="N111" i="1" s="1"/>
  <c r="M54" i="3"/>
  <c r="M111" i="1" s="1"/>
  <c r="N56" i="3"/>
  <c r="N113" i="1" s="1"/>
  <c r="M56" i="3"/>
  <c r="M113" i="1" s="1"/>
  <c r="N58" i="3"/>
  <c r="M58" i="3"/>
  <c r="N60" i="3"/>
  <c r="N117" i="1" s="1"/>
  <c r="M60" i="3"/>
  <c r="M117" i="1" s="1"/>
  <c r="N62" i="3"/>
  <c r="N119" i="1" s="1"/>
  <c r="M62" i="3"/>
  <c r="M119" i="1" s="1"/>
  <c r="N49" i="3"/>
  <c r="N106" i="1" s="1"/>
  <c r="M49" i="3"/>
  <c r="M106" i="1" s="1"/>
  <c r="N51" i="3"/>
  <c r="N108" i="1" s="1"/>
  <c r="M51" i="3"/>
  <c r="M108" i="1" s="1"/>
  <c r="N53" i="3"/>
  <c r="N110" i="1" s="1"/>
  <c r="M53" i="3"/>
  <c r="M110" i="1" s="1"/>
  <c r="N55" i="3"/>
  <c r="N112" i="1" s="1"/>
  <c r="M55" i="3"/>
  <c r="M112" i="1" s="1"/>
  <c r="N57" i="3"/>
  <c r="N114" i="1" s="1"/>
  <c r="M57" i="3"/>
  <c r="M114" i="1" s="1"/>
  <c r="N59" i="3"/>
  <c r="N116" i="1" s="1"/>
  <c r="M59" i="3"/>
  <c r="M116" i="1" s="1"/>
  <c r="N61" i="3"/>
  <c r="N118" i="1" s="1"/>
  <c r="M61" i="3"/>
  <c r="M118" i="1" s="1"/>
  <c r="N7" i="3"/>
  <c r="N64" i="1" s="1"/>
  <c r="M7" i="3"/>
  <c r="M64" i="1" s="1"/>
  <c r="N20" i="3"/>
  <c r="N77" i="1" s="1"/>
  <c r="M20" i="3"/>
  <c r="M77" i="1" s="1"/>
  <c r="N24" i="3"/>
  <c r="N81" i="1" s="1"/>
  <c r="M24" i="3"/>
  <c r="M81" i="1" s="1"/>
  <c r="N28" i="3"/>
  <c r="M28" i="3"/>
  <c r="Y14" i="3" s="1"/>
  <c r="N32" i="3"/>
  <c r="M32" i="3"/>
  <c r="N36" i="3"/>
  <c r="M36" i="3"/>
  <c r="N40" i="3"/>
  <c r="N97" i="1" s="1"/>
  <c r="M40" i="3"/>
  <c r="M97" i="1" s="1"/>
  <c r="N44" i="3"/>
  <c r="N101" i="1" s="1"/>
  <c r="M44" i="3"/>
  <c r="M101" i="1" s="1"/>
  <c r="N48" i="3"/>
  <c r="N105" i="1" s="1"/>
  <c r="M48" i="3"/>
  <c r="M105" i="1" s="1"/>
  <c r="N12" i="3"/>
  <c r="N69" i="1" s="1"/>
  <c r="M12" i="3"/>
  <c r="M69" i="1" s="1"/>
  <c r="N14" i="3"/>
  <c r="N71" i="1" s="1"/>
  <c r="M14" i="3"/>
  <c r="M71" i="1" s="1"/>
  <c r="N16" i="3"/>
  <c r="M16" i="3"/>
  <c r="N8" i="3"/>
  <c r="N65" i="1" s="1"/>
  <c r="M8" i="3"/>
  <c r="M65" i="1" s="1"/>
  <c r="N10" i="3"/>
  <c r="N67" i="1" s="1"/>
  <c r="M10" i="3"/>
  <c r="M67" i="1" s="1"/>
  <c r="N18" i="3"/>
  <c r="N75" i="1" s="1"/>
  <c r="M18" i="3"/>
  <c r="M75" i="1" s="1"/>
  <c r="N21" i="3"/>
  <c r="N78" i="1" s="1"/>
  <c r="M21" i="3"/>
  <c r="M78" i="1" s="1"/>
  <c r="N25" i="3"/>
  <c r="N82" i="1" s="1"/>
  <c r="M25" i="3"/>
  <c r="M82" i="1" s="1"/>
  <c r="N29" i="3"/>
  <c r="N33" i="3"/>
  <c r="M33" i="3"/>
  <c r="N37" i="3"/>
  <c r="M37" i="3"/>
  <c r="N41" i="3"/>
  <c r="N98" i="1" s="1"/>
  <c r="M41" i="3"/>
  <c r="M98" i="1" s="1"/>
  <c r="N45" i="3"/>
  <c r="N102" i="1" s="1"/>
  <c r="M45" i="3"/>
  <c r="M102" i="1" s="1"/>
  <c r="N13" i="3"/>
  <c r="N70" i="1" s="1"/>
  <c r="M13" i="3"/>
  <c r="M70" i="1" s="1"/>
  <c r="N19" i="3"/>
  <c r="N76" i="1" s="1"/>
  <c r="M19" i="3"/>
  <c r="M76" i="1" s="1"/>
  <c r="N22" i="3"/>
  <c r="N79" i="1" s="1"/>
  <c r="M22" i="3"/>
  <c r="M79" i="1" s="1"/>
  <c r="N26" i="3"/>
  <c r="N83" i="1" s="1"/>
  <c r="M26" i="3"/>
  <c r="M83" i="1" s="1"/>
  <c r="N30" i="3"/>
  <c r="M30" i="3"/>
  <c r="N34" i="3"/>
  <c r="M34" i="3"/>
  <c r="Y15" i="3" s="1"/>
  <c r="N38" i="3"/>
  <c r="M38" i="3"/>
  <c r="N42" i="3"/>
  <c r="N99" i="1" s="1"/>
  <c r="M42" i="3"/>
  <c r="M99" i="1" s="1"/>
  <c r="N46" i="3"/>
  <c r="N103" i="1" s="1"/>
  <c r="M46" i="3"/>
  <c r="M103" i="1" s="1"/>
  <c r="N9" i="3"/>
  <c r="N66" i="1" s="1"/>
  <c r="M9" i="3"/>
  <c r="M66" i="1" s="1"/>
  <c r="N11" i="3"/>
  <c r="N68" i="1" s="1"/>
  <c r="M11" i="3"/>
  <c r="M68" i="1" s="1"/>
  <c r="N15" i="3"/>
  <c r="N72" i="1" s="1"/>
  <c r="M15" i="3"/>
  <c r="M72" i="1" s="1"/>
  <c r="N17" i="3"/>
  <c r="N74" i="1" s="1"/>
  <c r="M17" i="3"/>
  <c r="M74" i="1" s="1"/>
  <c r="N23" i="3"/>
  <c r="N80" i="1" s="1"/>
  <c r="M23" i="3"/>
  <c r="M80" i="1" s="1"/>
  <c r="N27" i="3"/>
  <c r="M27" i="3"/>
  <c r="N31" i="3"/>
  <c r="M31" i="3"/>
  <c r="N35" i="3"/>
  <c r="M35" i="3"/>
  <c r="N39" i="3"/>
  <c r="N96" i="1" s="1"/>
  <c r="M39" i="3"/>
  <c r="N43" i="3"/>
  <c r="N100" i="1" s="1"/>
  <c r="M43" i="3"/>
  <c r="M100" i="1" s="1"/>
  <c r="N47" i="3"/>
  <c r="N104" i="1" s="1"/>
  <c r="M47" i="3"/>
  <c r="M104" i="1" s="1"/>
  <c r="N3" i="3"/>
  <c r="N60" i="1" s="1"/>
  <c r="CP10" i="3"/>
  <c r="AA6" i="3"/>
  <c r="CP6" i="3"/>
  <c r="CB8" i="3"/>
  <c r="CB7" i="3"/>
  <c r="CB6" i="3"/>
  <c r="HA26" i="3" a="1"/>
  <c r="HA26" i="3" s="1"/>
  <c r="HD23" i="3" a="1"/>
  <c r="HD23" i="3" s="1"/>
  <c r="HA22" i="3" a="1"/>
  <c r="HA22" i="3" s="1"/>
  <c r="HD19" i="3" a="1"/>
  <c r="HD19" i="3" s="1"/>
  <c r="HA18" i="3" a="1"/>
  <c r="HA18" i="3" s="1"/>
  <c r="HD15" i="3" a="1"/>
  <c r="HD15" i="3" s="1"/>
  <c r="HA14" i="3" a="1"/>
  <c r="HA14" i="3" s="1"/>
  <c r="HD11" i="3" a="1"/>
  <c r="HD11" i="3" s="1"/>
  <c r="HA10" i="3" a="1"/>
  <c r="HA10" i="3" s="1"/>
  <c r="HD7" i="3" a="1"/>
  <c r="HD7" i="3" s="1"/>
  <c r="HA6" i="3" a="1"/>
  <c r="HA6" i="3" s="1"/>
  <c r="HD26" i="3" a="1"/>
  <c r="HD26" i="3" s="1"/>
  <c r="HA25" i="3" a="1"/>
  <c r="HA25" i="3" s="1"/>
  <c r="HD22" i="3" a="1"/>
  <c r="HD22" i="3" s="1"/>
  <c r="HA21" i="3" a="1"/>
  <c r="HA21" i="3" s="1"/>
  <c r="HD18" i="3" a="1"/>
  <c r="HD18" i="3" s="1"/>
  <c r="HA17" i="3" a="1"/>
  <c r="HA17" i="3" s="1"/>
  <c r="HD14" i="3" a="1"/>
  <c r="HD14" i="3" s="1"/>
  <c r="HA13" i="3" a="1"/>
  <c r="HA13" i="3" s="1"/>
  <c r="HD10" i="3" a="1"/>
  <c r="HD10" i="3" s="1"/>
  <c r="HA9" i="3" a="1"/>
  <c r="HA9" i="3" s="1"/>
  <c r="HD6" i="3" a="1"/>
  <c r="HD6" i="3" s="1"/>
  <c r="HD25" i="3" a="1"/>
  <c r="HD25" i="3" s="1"/>
  <c r="HA24" i="3" a="1"/>
  <c r="HA24" i="3" s="1"/>
  <c r="HD21" i="3" a="1"/>
  <c r="HD21" i="3" s="1"/>
  <c r="HA20" i="3" a="1"/>
  <c r="HA20" i="3" s="1"/>
  <c r="HD17" i="3" a="1"/>
  <c r="HD17" i="3" s="1"/>
  <c r="HA16" i="3" a="1"/>
  <c r="HA16" i="3" s="1"/>
  <c r="HD13" i="3" a="1"/>
  <c r="HD13" i="3" s="1"/>
  <c r="HA12" i="3" a="1"/>
  <c r="HA12" i="3" s="1"/>
  <c r="HD9" i="3" a="1"/>
  <c r="HD9" i="3" s="1"/>
  <c r="HA8" i="3" a="1"/>
  <c r="HA8" i="3" s="1"/>
  <c r="HD24" i="3" a="1"/>
  <c r="HD24" i="3" s="1"/>
  <c r="HA23" i="3" a="1"/>
  <c r="HA23" i="3" s="1"/>
  <c r="HD20" i="3" a="1"/>
  <c r="HD20" i="3" s="1"/>
  <c r="HA19" i="3" a="1"/>
  <c r="HA19" i="3" s="1"/>
  <c r="HD16" i="3" a="1"/>
  <c r="HD16" i="3" s="1"/>
  <c r="HA15" i="3" a="1"/>
  <c r="HA15" i="3" s="1"/>
  <c r="HD12" i="3" a="1"/>
  <c r="HD12" i="3" s="1"/>
  <c r="HA11" i="3" a="1"/>
  <c r="HA11" i="3" s="1"/>
  <c r="HD8" i="3" a="1"/>
  <c r="HD8" i="3" s="1"/>
  <c r="HA7" i="3" a="1"/>
  <c r="HA7" i="3" s="1"/>
  <c r="AD6" i="3"/>
  <c r="AR26" i="3" a="1"/>
  <c r="AR26" i="3" s="1"/>
  <c r="GM26" i="3" a="1"/>
  <c r="GM26" i="3" s="1"/>
  <c r="GM24" i="3" a="1"/>
  <c r="GM24" i="3" s="1"/>
  <c r="GM22" i="3" a="1"/>
  <c r="GM22" i="3" s="1"/>
  <c r="GM12" i="3" a="1"/>
  <c r="GM12" i="3" s="1"/>
  <c r="GP17" i="3" a="1"/>
  <c r="GP17" i="3" s="1"/>
  <c r="GM6" i="3" a="1"/>
  <c r="GM6" i="3" s="1"/>
  <c r="GP24" i="3" a="1"/>
  <c r="GP24" i="3" s="1"/>
  <c r="GP26" i="3" a="1"/>
  <c r="GP26" i="3" s="1"/>
  <c r="GP8" i="3" a="1"/>
  <c r="GP8" i="3" s="1"/>
  <c r="GP18" i="3" a="1"/>
  <c r="GP18" i="3" s="1"/>
  <c r="GP7" i="3" a="1"/>
  <c r="GP7" i="3" s="1"/>
  <c r="AR10" i="3" a="1"/>
  <c r="AR10" i="3" s="1"/>
  <c r="GM20" i="3" a="1"/>
  <c r="GM20" i="3" s="1"/>
  <c r="GP6" i="3" a="1"/>
  <c r="GP6" i="3" s="1"/>
  <c r="GM11" i="3" a="1"/>
  <c r="GM11" i="3" s="1"/>
  <c r="GP12" i="3" a="1"/>
  <c r="GP12" i="3" s="1"/>
  <c r="GM23" i="3" a="1"/>
  <c r="GM23" i="3" s="1"/>
  <c r="GM25" i="3" a="1"/>
  <c r="GM25" i="3" s="1"/>
  <c r="GP15" i="3" a="1"/>
  <c r="GP15" i="3" s="1"/>
  <c r="GP23" i="3" a="1"/>
  <c r="GP23" i="3" s="1"/>
  <c r="FN23" i="3" a="1"/>
  <c r="FN23" i="3" s="1"/>
  <c r="GM21" i="3" a="1"/>
  <c r="GM21" i="3" s="1"/>
  <c r="GM8" i="3" a="1"/>
  <c r="GM8" i="3" s="1"/>
  <c r="EL23" i="3" a="1"/>
  <c r="EL23" i="3" s="1"/>
  <c r="EZ21" i="3" a="1"/>
  <c r="EZ21" i="3" s="1"/>
  <c r="FN19" i="3" a="1"/>
  <c r="FN19" i="3" s="1"/>
  <c r="AR18" i="3" a="1"/>
  <c r="AR18" i="3" s="1"/>
  <c r="FN7" i="3" a="1"/>
  <c r="FN7" i="3" s="1"/>
  <c r="GP14" i="3" a="1"/>
  <c r="GP14" i="3" s="1"/>
  <c r="GP21" i="3" a="1"/>
  <c r="GP21" i="3" s="1"/>
  <c r="GP20" i="3" a="1"/>
  <c r="GP20" i="3" s="1"/>
  <c r="GM10" i="3" a="1"/>
  <c r="GM10" i="3" s="1"/>
  <c r="GM17" i="3" a="1"/>
  <c r="GM17" i="3" s="1"/>
  <c r="GP22" i="3" a="1"/>
  <c r="GP22" i="3" s="1"/>
  <c r="GM16" i="3" a="1"/>
  <c r="GM16" i="3" s="1"/>
  <c r="GM7" i="3" a="1"/>
  <c r="GM7" i="3" s="1"/>
  <c r="GM13" i="3" a="1"/>
  <c r="GM13" i="3" s="1"/>
  <c r="GB18" i="3" a="1"/>
  <c r="GB18" i="3" s="1"/>
  <c r="FY17" i="3" a="1"/>
  <c r="FY17" i="3" s="1"/>
  <c r="GB22" i="3" a="1"/>
  <c r="GB22" i="3" s="1"/>
  <c r="FY7" i="3" a="1"/>
  <c r="FY7" i="3" s="1"/>
  <c r="GB12" i="3" a="1"/>
  <c r="GB12" i="3" s="1"/>
  <c r="FY23" i="3" a="1"/>
  <c r="FY23" i="3" s="1"/>
  <c r="FY16" i="3" a="1"/>
  <c r="FY16" i="3" s="1"/>
  <c r="GB21" i="3" a="1"/>
  <c r="GB21" i="3" s="1"/>
  <c r="GB6" i="3" a="1"/>
  <c r="GB6" i="3" s="1"/>
  <c r="FY11" i="3" a="1"/>
  <c r="FY11" i="3" s="1"/>
  <c r="FY18" i="3" a="1"/>
  <c r="FY18" i="3" s="1"/>
  <c r="FK17" i="3" a="1"/>
  <c r="FK17" i="3" s="1"/>
  <c r="FN22" i="3" a="1"/>
  <c r="FN22" i="3" s="1"/>
  <c r="FK16" i="3" a="1"/>
  <c r="FK16" i="3" s="1"/>
  <c r="FN21" i="3" a="1"/>
  <c r="FN21" i="3" s="1"/>
  <c r="FK25" i="3" a="1"/>
  <c r="FK25" i="3" s="1"/>
  <c r="FK9" i="3" a="1"/>
  <c r="FK9" i="3" s="1"/>
  <c r="FN14" i="3" a="1"/>
  <c r="FN14" i="3" s="1"/>
  <c r="GP16" i="3" a="1"/>
  <c r="GP16" i="3" s="1"/>
  <c r="GM9" i="3" a="1"/>
  <c r="GM9" i="3" s="1"/>
  <c r="GP13" i="3" a="1"/>
  <c r="GP13" i="3" s="1"/>
  <c r="GP25" i="3" a="1"/>
  <c r="GP25" i="3" s="1"/>
  <c r="GB14" i="3" a="1"/>
  <c r="GB14" i="3" s="1"/>
  <c r="GB9" i="3" a="1"/>
  <c r="GB9" i="3" s="1"/>
  <c r="GB26" i="3" a="1"/>
  <c r="GB26" i="3" s="1"/>
  <c r="FY25" i="3" a="1"/>
  <c r="FY25" i="3" s="1"/>
  <c r="GB16" i="3" a="1"/>
  <c r="GB16" i="3" s="1"/>
  <c r="GB11" i="3" a="1"/>
  <c r="GB11" i="3" s="1"/>
  <c r="FY20" i="3" a="1"/>
  <c r="FY20" i="3" s="1"/>
  <c r="GB25" i="3" a="1"/>
  <c r="GB25" i="3" s="1"/>
  <c r="FY6" i="3" a="1"/>
  <c r="FY6" i="3" s="1"/>
  <c r="FY9" i="3" a="1"/>
  <c r="FY9" i="3" s="1"/>
  <c r="GB15" i="3" a="1"/>
  <c r="GB15" i="3" s="1"/>
  <c r="FY22" i="3" a="1"/>
  <c r="FY22" i="3" s="1"/>
  <c r="FK12" i="3" a="1"/>
  <c r="FK12" i="3" s="1"/>
  <c r="FN17" i="3" a="1"/>
  <c r="FN17" i="3" s="1"/>
  <c r="FN26" i="3" a="1"/>
  <c r="FN26" i="3" s="1"/>
  <c r="FK11" i="3" a="1"/>
  <c r="FK11" i="3" s="1"/>
  <c r="FN16" i="3" a="1"/>
  <c r="FN16" i="3" s="1"/>
  <c r="FN25" i="3" a="1"/>
  <c r="FN25" i="3" s="1"/>
  <c r="FK6" i="3" a="1"/>
  <c r="FK6" i="3" s="1"/>
  <c r="FN9" i="3" a="1"/>
  <c r="FN9" i="3" s="1"/>
  <c r="GP11" i="3" a="1"/>
  <c r="GP11" i="3" s="1"/>
  <c r="GM18" i="3" a="1"/>
  <c r="GM18" i="3" s="1"/>
  <c r="GM15" i="3" a="1"/>
  <c r="GM15" i="3" s="1"/>
  <c r="GP9" i="3" a="1"/>
  <c r="GP9" i="3" s="1"/>
  <c r="GM14" i="3" a="1"/>
  <c r="GM14" i="3" s="1"/>
  <c r="GM19" i="3" a="1"/>
  <c r="GM19" i="3" s="1"/>
  <c r="FY15" i="3" a="1"/>
  <c r="FY15" i="3" s="1"/>
  <c r="GB20" i="3" a="1"/>
  <c r="GB20" i="3" s="1"/>
  <c r="FY8" i="3" a="1"/>
  <c r="FY8" i="3" s="1"/>
  <c r="FY10" i="3" a="1"/>
  <c r="FY10" i="3" s="1"/>
  <c r="GB13" i="3" a="1"/>
  <c r="GB13" i="3" s="1"/>
  <c r="FY24" i="3" a="1"/>
  <c r="FY24" i="3" s="1"/>
  <c r="GB19" i="3" a="1"/>
  <c r="GB19" i="3" s="1"/>
  <c r="FY26" i="3" a="1"/>
  <c r="FY26" i="3" s="1"/>
  <c r="FN12" i="3" a="1"/>
  <c r="FN12" i="3" s="1"/>
  <c r="FK23" i="3" a="1"/>
  <c r="FK23" i="3" s="1"/>
  <c r="FN11" i="3" a="1"/>
  <c r="FN11" i="3" s="1"/>
  <c r="FK22" i="3" a="1"/>
  <c r="FK22" i="3" s="1"/>
  <c r="FN6" i="3" a="1"/>
  <c r="FN6" i="3" s="1"/>
  <c r="FK8" i="3" a="1"/>
  <c r="FK8" i="3" s="1"/>
  <c r="FK15" i="3" a="1"/>
  <c r="FK15" i="3" s="1"/>
  <c r="FN20" i="3" a="1"/>
  <c r="FN20" i="3" s="1"/>
  <c r="FK24" i="3" a="1"/>
  <c r="FK24" i="3" s="1"/>
  <c r="GP10" i="3" a="1"/>
  <c r="GP10" i="3" s="1"/>
  <c r="GP19" i="3" a="1"/>
  <c r="GP19" i="3" s="1"/>
  <c r="FY21" i="3" a="1"/>
  <c r="FY21" i="3" s="1"/>
  <c r="FY13" i="3" a="1"/>
  <c r="FY13" i="3" s="1"/>
  <c r="GB8" i="3" a="1"/>
  <c r="GB8" i="3" s="1"/>
  <c r="GB10" i="3" a="1"/>
  <c r="GB10" i="3" s="1"/>
  <c r="FY19" i="3" a="1"/>
  <c r="FY19" i="3" s="1"/>
  <c r="GB24" i="3" a="1"/>
  <c r="GB24" i="3" s="1"/>
  <c r="FY12" i="3" a="1"/>
  <c r="FY12" i="3" s="1"/>
  <c r="GB17" i="3" a="1"/>
  <c r="GB17" i="3" s="1"/>
  <c r="GB7" i="3" a="1"/>
  <c r="GB7" i="3" s="1"/>
  <c r="FY14" i="3" a="1"/>
  <c r="FY14" i="3" s="1"/>
  <c r="GB23" i="3" a="1"/>
  <c r="GB23" i="3" s="1"/>
  <c r="FK18" i="3" a="1"/>
  <c r="FK18" i="3" s="1"/>
  <c r="EW6" i="3" a="1"/>
  <c r="EW6" i="3" s="1"/>
  <c r="FN10" i="3" a="1"/>
  <c r="FN10" i="3" s="1"/>
  <c r="FK21" i="3" a="1"/>
  <c r="FK21" i="3" s="1"/>
  <c r="FK26" i="3" a="1"/>
  <c r="FK26" i="3" s="1"/>
  <c r="FN15" i="3" a="1"/>
  <c r="FN15" i="3" s="1"/>
  <c r="FN8" i="3" a="1"/>
  <c r="FN8" i="3" s="1"/>
  <c r="FN18" i="3" a="1"/>
  <c r="FN18" i="3" s="1"/>
  <c r="EZ17" i="3" a="1"/>
  <c r="EZ17" i="3" s="1"/>
  <c r="EZ26" i="3" a="1"/>
  <c r="EZ26" i="3" s="1"/>
  <c r="EW25" i="3" a="1"/>
  <c r="EW25" i="3" s="1"/>
  <c r="EZ9" i="3" a="1"/>
  <c r="EZ9" i="3" s="1"/>
  <c r="EW10" i="3" a="1"/>
  <c r="EW10" i="3" s="1"/>
  <c r="EW12" i="3" a="1"/>
  <c r="EW12" i="3" s="1"/>
  <c r="EZ19" i="3" a="1"/>
  <c r="EZ19" i="3" s="1"/>
  <c r="EW9" i="3" a="1"/>
  <c r="EW9" i="3" s="1"/>
  <c r="EZ11" i="3" a="1"/>
  <c r="EZ11" i="3" s="1"/>
  <c r="EW21" i="3" a="1"/>
  <c r="EW21" i="3" s="1"/>
  <c r="EI7" i="3" a="1"/>
  <c r="EI7" i="3" s="1"/>
  <c r="EL8" i="3" a="1"/>
  <c r="EL8" i="3" s="1"/>
  <c r="EI14" i="3" a="1"/>
  <c r="EI14" i="3" s="1"/>
  <c r="EI24" i="3" a="1"/>
  <c r="EI24" i="3" s="1"/>
  <c r="EL13" i="3" a="1"/>
  <c r="EL13" i="3" s="1"/>
  <c r="EI16" i="3" a="1"/>
  <c r="EI16" i="3" s="1"/>
  <c r="EL21" i="3" a="1"/>
  <c r="EL21" i="3" s="1"/>
  <c r="EI25" i="3" a="1"/>
  <c r="EI25" i="3" s="1"/>
  <c r="EI9" i="3" a="1"/>
  <c r="EI9" i="3" s="1"/>
  <c r="EL14" i="3" a="1"/>
  <c r="EL14" i="3" s="1"/>
  <c r="EI19" i="3" a="1"/>
  <c r="EI19" i="3" s="1"/>
  <c r="FK10" i="3" a="1"/>
  <c r="FK10" i="3" s="1"/>
  <c r="FK13" i="3" a="1"/>
  <c r="FK13" i="3" s="1"/>
  <c r="FK19" i="3" a="1"/>
  <c r="FK19" i="3" s="1"/>
  <c r="EZ7" i="3" a="1"/>
  <c r="EZ7" i="3" s="1"/>
  <c r="EW20" i="3" a="1"/>
  <c r="EW20" i="3" s="1"/>
  <c r="EZ25" i="3" a="1"/>
  <c r="EZ25" i="3" s="1"/>
  <c r="EZ6" i="3" a="1"/>
  <c r="EZ6" i="3" s="1"/>
  <c r="EZ12" i="3" a="1"/>
  <c r="EZ12" i="3" s="1"/>
  <c r="EZ14" i="3" a="1"/>
  <c r="EZ14" i="3" s="1"/>
  <c r="EW18" i="3" a="1"/>
  <c r="EW18" i="3" s="1"/>
  <c r="EZ23" i="3" a="1"/>
  <c r="EZ23" i="3" s="1"/>
  <c r="EW13" i="3" a="1"/>
  <c r="EW13" i="3" s="1"/>
  <c r="EZ15" i="3" a="1"/>
  <c r="EZ15" i="3" s="1"/>
  <c r="EW22" i="3" a="1"/>
  <c r="EW22" i="3" s="1"/>
  <c r="EI6" i="3" a="1"/>
  <c r="EI6" i="3" s="1"/>
  <c r="EI11" i="3" a="1"/>
  <c r="EI11" i="3" s="1"/>
  <c r="EL16" i="3" a="1"/>
  <c r="EL16" i="3" s="1"/>
  <c r="EL6" i="3" a="1"/>
  <c r="EL6" i="3" s="1"/>
  <c r="EL7" i="3" a="1"/>
  <c r="EL7" i="3" s="1"/>
  <c r="EL9" i="3" a="1"/>
  <c r="EL9" i="3" s="1"/>
  <c r="EI20" i="3" a="1"/>
  <c r="EI20" i="3" s="1"/>
  <c r="EL19" i="3" a="1"/>
  <c r="EL19" i="3" s="1"/>
  <c r="EI17" i="3" a="1"/>
  <c r="EI17" i="3" s="1"/>
  <c r="EI23" i="3" a="1"/>
  <c r="EI23" i="3" s="1"/>
  <c r="FN24" i="3" a="1"/>
  <c r="FN24" i="3" s="1"/>
  <c r="FN13" i="3" a="1"/>
  <c r="FN13" i="3" s="1"/>
  <c r="EZ8" i="3" a="1"/>
  <c r="EZ8" i="3" s="1"/>
  <c r="EW17" i="3" a="1"/>
  <c r="EW17" i="3" s="1"/>
  <c r="EW26" i="3" a="1"/>
  <c r="EW26" i="3" s="1"/>
  <c r="EZ22" i="3" a="1"/>
  <c r="EZ22" i="3" s="1"/>
  <c r="EW15" i="3" a="1"/>
  <c r="EW15" i="3" s="1"/>
  <c r="EZ20" i="3" a="1"/>
  <c r="EZ20" i="3" s="1"/>
  <c r="EW23" i="3" a="1"/>
  <c r="EW23" i="3" s="1"/>
  <c r="EZ18" i="3" a="1"/>
  <c r="EZ18" i="3" s="1"/>
  <c r="EW7" i="3" a="1"/>
  <c r="EW7" i="3" s="1"/>
  <c r="EZ13" i="3" a="1"/>
  <c r="EZ13" i="3" s="1"/>
  <c r="EW16" i="3" a="1"/>
  <c r="EW16" i="3" s="1"/>
  <c r="EI13" i="3" a="1"/>
  <c r="EI13" i="3" s="1"/>
  <c r="EL18" i="3" a="1"/>
  <c r="EL18" i="3" s="1"/>
  <c r="EL11" i="3" a="1"/>
  <c r="EL11" i="3" s="1"/>
  <c r="EI22" i="3" a="1"/>
  <c r="EI22" i="3" s="1"/>
  <c r="EI15" i="3" a="1"/>
  <c r="EI15" i="3" s="1"/>
  <c r="EL20" i="3" a="1"/>
  <c r="EL20" i="3" s="1"/>
  <c r="FK20" i="3" a="1"/>
  <c r="FK20" i="3" s="1"/>
  <c r="EW14" i="3" a="1"/>
  <c r="EW14" i="3" s="1"/>
  <c r="EL10" i="3" a="1"/>
  <c r="EL10" i="3" s="1"/>
  <c r="EI10" i="3" a="1"/>
  <c r="EI10" i="3" s="1"/>
  <c r="EL26" i="3" a="1"/>
  <c r="EL26" i="3" s="1"/>
  <c r="EI18" i="3" a="1"/>
  <c r="EI18" i="3" s="1"/>
  <c r="EL22" i="3" a="1"/>
  <c r="EL22" i="3" s="1"/>
  <c r="DU7" i="3" a="1"/>
  <c r="DU7" i="3" s="1"/>
  <c r="DU15" i="3" a="1"/>
  <c r="DU15" i="3" s="1"/>
  <c r="DX20" i="3" a="1"/>
  <c r="DX20" i="3" s="1"/>
  <c r="DU16" i="3" a="1"/>
  <c r="DU16" i="3" s="1"/>
  <c r="DX21" i="3" a="1"/>
  <c r="DX21" i="3" s="1"/>
  <c r="DX6" i="3" a="1"/>
  <c r="DX6" i="3" s="1"/>
  <c r="DU17" i="3" a="1"/>
  <c r="DU17" i="3" s="1"/>
  <c r="DX22" i="3" a="1"/>
  <c r="DX22" i="3" s="1"/>
  <c r="DX11" i="3" a="1"/>
  <c r="DX11" i="3" s="1"/>
  <c r="DU18" i="3" a="1"/>
  <c r="DU18" i="3" s="1"/>
  <c r="DG12" i="3" a="1"/>
  <c r="DG12" i="3" s="1"/>
  <c r="DJ7" i="3" a="1"/>
  <c r="DJ7" i="3" s="1"/>
  <c r="DG11" i="3" a="1"/>
  <c r="DG11" i="3" s="1"/>
  <c r="DG6" i="3" a="1"/>
  <c r="DG6" i="3" s="1"/>
  <c r="DJ12" i="3" a="1"/>
  <c r="DJ12" i="3" s="1"/>
  <c r="CV7" i="3" a="1"/>
  <c r="CV7" i="3" s="1"/>
  <c r="CS8" i="3" a="1"/>
  <c r="CS8" i="3" s="1"/>
  <c r="CV9" i="3" a="1"/>
  <c r="CV9" i="3" s="1"/>
  <c r="CV11" i="3" a="1"/>
  <c r="CV11" i="3" s="1"/>
  <c r="CH8" i="3" a="1"/>
  <c r="CH8" i="3" s="1"/>
  <c r="CE7" i="3" a="1"/>
  <c r="CE7" i="3" s="1"/>
  <c r="CH12" i="3" a="1"/>
  <c r="CH12" i="3" s="1"/>
  <c r="CH10" i="3" a="1"/>
  <c r="CH10" i="3" s="1"/>
  <c r="FK14" i="3" a="1"/>
  <c r="FK14" i="3" s="1"/>
  <c r="DU19" i="3" a="1"/>
  <c r="DU19" i="3" s="1"/>
  <c r="DX24" i="3" a="1"/>
  <c r="DX24" i="3" s="1"/>
  <c r="DX9" i="3" a="1"/>
  <c r="DX9" i="3" s="1"/>
  <c r="DU20" i="3" a="1"/>
  <c r="DU20" i="3" s="1"/>
  <c r="DX25" i="3" a="1"/>
  <c r="DX25" i="3" s="1"/>
  <c r="DX10" i="3" a="1"/>
  <c r="DX10" i="3" s="1"/>
  <c r="DU21" i="3" a="1"/>
  <c r="DU21" i="3" s="1"/>
  <c r="DX26" i="3" a="1"/>
  <c r="DX26" i="3" s="1"/>
  <c r="DU6" i="3" a="1"/>
  <c r="DU6" i="3" s="1"/>
  <c r="DX15" i="3" a="1"/>
  <c r="DX15" i="3" s="1"/>
  <c r="DU22" i="3" a="1"/>
  <c r="DU22" i="3" s="1"/>
  <c r="DJ11" i="3" a="1"/>
  <c r="DJ11" i="3" s="1"/>
  <c r="DJ6" i="3" a="1"/>
  <c r="DJ6" i="3" s="1"/>
  <c r="DG9" i="3" a="1"/>
  <c r="DG9" i="3" s="1"/>
  <c r="CV6" i="3" a="1"/>
  <c r="CV6" i="3" s="1"/>
  <c r="CS10" i="3" a="1"/>
  <c r="CS10" i="3" s="1"/>
  <c r="CS12" i="3" a="1"/>
  <c r="CS12" i="3" s="1"/>
  <c r="CS9" i="3" a="1"/>
  <c r="CS9" i="3" s="1"/>
  <c r="CE8" i="3" a="1"/>
  <c r="CE8" i="3" s="1"/>
  <c r="AO22" i="3" a="1"/>
  <c r="AO22" i="3" s="1"/>
  <c r="EZ10" i="3" a="1"/>
  <c r="EZ10" i="3" s="1"/>
  <c r="EZ24" i="3" a="1"/>
  <c r="EZ24" i="3" s="1"/>
  <c r="EW24" i="3" a="1"/>
  <c r="EW24" i="3" s="1"/>
  <c r="EW11" i="3" a="1"/>
  <c r="EW11" i="3" s="1"/>
  <c r="EI21" i="3" a="1"/>
  <c r="EI21" i="3" s="1"/>
  <c r="EL24" i="3" a="1"/>
  <c r="EL24" i="3" s="1"/>
  <c r="EI12" i="3" a="1"/>
  <c r="EI12" i="3" s="1"/>
  <c r="DX8" i="3" a="1"/>
  <c r="DX8" i="3" s="1"/>
  <c r="DX12" i="3" a="1"/>
  <c r="DX12" i="3" s="1"/>
  <c r="DU23" i="3" a="1"/>
  <c r="DU23" i="3" s="1"/>
  <c r="DU8" i="3" a="1"/>
  <c r="DU8" i="3" s="1"/>
  <c r="DX13" i="3" a="1"/>
  <c r="DX13" i="3" s="1"/>
  <c r="DU24" i="3" a="1"/>
  <c r="DU24" i="3" s="1"/>
  <c r="DU9" i="3" a="1"/>
  <c r="DU9" i="3" s="1"/>
  <c r="DX14" i="3" a="1"/>
  <c r="DX14" i="3" s="1"/>
  <c r="DU25" i="3" a="1"/>
  <c r="DU25" i="3" s="1"/>
  <c r="DU10" i="3" a="1"/>
  <c r="DU10" i="3" s="1"/>
  <c r="DX19" i="3" a="1"/>
  <c r="DX19" i="3" s="1"/>
  <c r="DU26" i="3" a="1"/>
  <c r="DU26" i="3" s="1"/>
  <c r="DG10" i="3" a="1"/>
  <c r="DG10" i="3" s="1"/>
  <c r="DJ9" i="3" a="1"/>
  <c r="DJ9" i="3" s="1"/>
  <c r="CV8" i="3" a="1"/>
  <c r="CV8" i="3" s="1"/>
  <c r="CV10" i="3" a="1"/>
  <c r="CV10" i="3" s="1"/>
  <c r="CV12" i="3" a="1"/>
  <c r="CV12" i="3" s="1"/>
  <c r="CS7" i="3" a="1"/>
  <c r="CS7" i="3" s="1"/>
  <c r="CH11" i="3" a="1"/>
  <c r="CH11" i="3" s="1"/>
  <c r="CH7" i="3" a="1"/>
  <c r="CH7" i="3" s="1"/>
  <c r="CE11" i="3" a="1"/>
  <c r="CE11" i="3" s="1"/>
  <c r="CH6" i="3" a="1"/>
  <c r="CH6" i="3" s="1"/>
  <c r="CH9" i="3" a="1"/>
  <c r="CH9" i="3" s="1"/>
  <c r="CE9" i="3" a="1"/>
  <c r="CE9" i="3" s="1"/>
  <c r="AO17" i="3" a="1"/>
  <c r="AO17" i="3" s="1"/>
  <c r="AO24" i="3" a="1"/>
  <c r="AO24" i="3" s="1"/>
  <c r="AO20" i="3" a="1"/>
  <c r="AO20" i="3" s="1"/>
  <c r="AO6" i="3" a="1"/>
  <c r="AO6" i="3" s="1"/>
  <c r="AO23" i="3" a="1"/>
  <c r="AO23" i="3" s="1"/>
  <c r="AO18" i="3" a="1"/>
  <c r="AO18" i="3" s="1"/>
  <c r="AO10" i="3" a="1"/>
  <c r="AO10" i="3" s="1"/>
  <c r="AR22" i="3" a="1"/>
  <c r="AR22" i="3" s="1"/>
  <c r="AO14" i="3" a="1"/>
  <c r="AO14" i="3" s="1"/>
  <c r="AA12" i="3" a="1"/>
  <c r="AA12" i="3" s="1"/>
  <c r="AD12" i="3" a="1"/>
  <c r="AD12" i="3" s="1"/>
  <c r="AD11" i="3" a="1"/>
  <c r="AD11" i="3" s="1"/>
  <c r="FK7" i="3" a="1"/>
  <c r="FK7" i="3" s="1"/>
  <c r="EZ16" i="3" a="1"/>
  <c r="EZ16" i="3" s="1"/>
  <c r="EW8" i="3" a="1"/>
  <c r="EW8" i="3" s="1"/>
  <c r="EW19" i="3" a="1"/>
  <c r="EW19" i="3" s="1"/>
  <c r="EI26" i="3" a="1"/>
  <c r="EI26" i="3" s="1"/>
  <c r="EL17" i="3" a="1"/>
  <c r="EL17" i="3" s="1"/>
  <c r="DX18" i="3" a="1"/>
  <c r="DX18" i="3" s="1"/>
  <c r="DX23" i="3" a="1"/>
  <c r="DX23" i="3" s="1"/>
  <c r="DJ10" i="3" a="1"/>
  <c r="DJ10" i="3" s="1"/>
  <c r="CE6" i="3" a="1"/>
  <c r="CE6" i="3" s="1"/>
  <c r="AO26" i="3" a="1"/>
  <c r="AO26" i="3" s="1"/>
  <c r="AR25" i="3" a="1"/>
  <c r="AR25" i="3" s="1"/>
  <c r="AR19" i="3" a="1"/>
  <c r="AR19" i="3" s="1"/>
  <c r="AR24" i="3" a="1"/>
  <c r="AR24" i="3" s="1"/>
  <c r="AR20" i="3" a="1"/>
  <c r="AR20" i="3" s="1"/>
  <c r="AO16" i="3" a="1"/>
  <c r="AO16" i="3" s="1"/>
  <c r="AR6" i="3" a="1"/>
  <c r="AR6" i="3" s="1"/>
  <c r="AR15" i="3" a="1"/>
  <c r="AR15" i="3" s="1"/>
  <c r="AO19" i="3" a="1"/>
  <c r="AO19" i="3" s="1"/>
  <c r="AR17" i="3" a="1"/>
  <c r="AR17" i="3" s="1"/>
  <c r="AD17" i="3" a="1"/>
  <c r="AD17" i="3" s="1"/>
  <c r="AD15" i="3" a="1"/>
  <c r="AD15" i="3" s="1"/>
  <c r="AD10" i="3" a="1"/>
  <c r="AD10" i="3" s="1"/>
  <c r="AA19" i="3" a="1"/>
  <c r="AA19" i="3" s="1"/>
  <c r="AA18" i="3" a="1"/>
  <c r="AA18" i="3" s="1"/>
  <c r="AA17" i="3" a="1"/>
  <c r="AA17" i="3" s="1"/>
  <c r="AD19" i="3" a="1"/>
  <c r="AD19" i="3" s="1"/>
  <c r="DX17" i="3" a="1"/>
  <c r="DX17" i="3" s="1"/>
  <c r="DU13" i="3" a="1"/>
  <c r="DU13" i="3" s="1"/>
  <c r="DU14" i="3" a="1"/>
  <c r="DU14" i="3" s="1"/>
  <c r="CS6" i="3" a="1"/>
  <c r="CS6" i="3" s="1"/>
  <c r="AO13" i="3" a="1"/>
  <c r="AO13" i="3" s="1"/>
  <c r="AO25" i="3" a="1"/>
  <c r="AO25" i="3" s="1"/>
  <c r="AR11" i="3" a="1"/>
  <c r="AR11" i="3" s="1"/>
  <c r="AR12" i="3" a="1"/>
  <c r="AR12" i="3" s="1"/>
  <c r="AR23" i="3" a="1"/>
  <c r="AR23" i="3" s="1"/>
  <c r="AO7" i="3" a="1"/>
  <c r="AO7" i="3" s="1"/>
  <c r="AA11" i="3" a="1"/>
  <c r="AA11" i="3" s="1"/>
  <c r="AD9" i="3" a="1"/>
  <c r="AD9" i="3" s="1"/>
  <c r="AD7" i="3" a="1"/>
  <c r="AD7" i="3" s="1"/>
  <c r="AD18" i="3" a="1"/>
  <c r="AD18" i="3" s="1"/>
  <c r="AA15" i="3" a="1"/>
  <c r="AA15" i="3" s="1"/>
  <c r="AA14" i="3" a="1"/>
  <c r="AA14" i="3" s="1"/>
  <c r="AA13" i="3" a="1"/>
  <c r="AA13" i="3" s="1"/>
  <c r="AD16" i="3" a="1"/>
  <c r="AD16" i="3" s="1"/>
  <c r="AA7" i="3" a="1"/>
  <c r="AA7" i="3" s="1"/>
  <c r="EI8" i="3" a="1"/>
  <c r="EI8" i="3" s="1"/>
  <c r="EL25" i="3" a="1"/>
  <c r="EL25" i="3" s="1"/>
  <c r="DX16" i="3" a="1"/>
  <c r="DX16" i="3" s="1"/>
  <c r="DU12" i="3" a="1"/>
  <c r="DU12" i="3" s="1"/>
  <c r="DG7" i="3" a="1"/>
  <c r="DG7" i="3" s="1"/>
  <c r="CS11" i="3" a="1"/>
  <c r="CS11" i="3" s="1"/>
  <c r="CE10" i="3" a="1"/>
  <c r="CE10" i="3" s="1"/>
  <c r="AO21" i="3" a="1"/>
  <c r="AO21" i="3" s="1"/>
  <c r="AR16" i="3" a="1"/>
  <c r="AR16" i="3" s="1"/>
  <c r="AO8" i="3" a="1"/>
  <c r="AO8" i="3" s="1"/>
  <c r="AR14" i="3" a="1"/>
  <c r="AR14" i="3" s="1"/>
  <c r="AR9" i="3" a="1"/>
  <c r="AR9" i="3" s="1"/>
  <c r="AA8" i="3" a="1"/>
  <c r="AA8" i="3" s="1"/>
  <c r="AA16" i="3" a="1"/>
  <c r="AA16" i="3" s="1"/>
  <c r="AD14" i="3" a="1"/>
  <c r="AD14" i="3" s="1"/>
  <c r="AA10" i="3" a="1"/>
  <c r="AA10" i="3" s="1"/>
  <c r="AA9" i="3" a="1"/>
  <c r="AA9" i="3" s="1"/>
  <c r="AD13" i="3" a="1"/>
  <c r="AD13" i="3" s="1"/>
  <c r="EL15" i="3" a="1"/>
  <c r="EL15" i="3" s="1"/>
  <c r="EL12" i="3" a="1"/>
  <c r="EL12" i="3" s="1"/>
  <c r="DU11" i="3" a="1"/>
  <c r="DU11" i="3" s="1"/>
  <c r="DX7" i="3" a="1"/>
  <c r="DX7" i="3" s="1"/>
  <c r="DG8" i="3" a="1"/>
  <c r="DG8" i="3" s="1"/>
  <c r="DJ8" i="3" a="1"/>
  <c r="DJ8" i="3" s="1"/>
  <c r="CE12" i="3" a="1"/>
  <c r="CE12" i="3" s="1"/>
  <c r="AO9" i="3" a="1"/>
  <c r="AO9" i="3" s="1"/>
  <c r="AO12" i="3" a="1"/>
  <c r="AO12" i="3" s="1"/>
  <c r="AR8" i="3" a="1"/>
  <c r="AR8" i="3" s="1"/>
  <c r="AR7" i="3" a="1"/>
  <c r="AR7" i="3" s="1"/>
  <c r="AO11" i="3" a="1"/>
  <c r="AO11" i="3" s="1"/>
  <c r="AR21" i="3" a="1"/>
  <c r="AR21" i="3" s="1"/>
  <c r="AR13" i="3" a="1"/>
  <c r="AR13" i="3" s="1"/>
  <c r="AO15" i="3" a="1"/>
  <c r="AO15" i="3" s="1"/>
  <c r="AD8" i="3" a="1"/>
  <c r="AD8" i="3" s="1"/>
  <c r="DJ16" i="3" a="1"/>
  <c r="DJ16" i="3" s="1"/>
  <c r="DG13" i="3" a="1"/>
  <c r="DG13" i="3" s="1"/>
  <c r="DJ17" i="3" a="1"/>
  <c r="DJ17" i="3" s="1"/>
  <c r="DJ21" i="3" a="1"/>
  <c r="DJ21" i="3" s="1"/>
  <c r="DJ14" i="3" a="1"/>
  <c r="DJ14" i="3" s="1"/>
  <c r="DG26" i="3" a="1"/>
  <c r="DG26" i="3" s="1"/>
  <c r="CS17" i="3" a="1"/>
  <c r="CS17" i="3" s="1"/>
  <c r="CS21" i="3" a="1"/>
  <c r="CS21" i="3" s="1"/>
  <c r="CV14" i="3" a="1"/>
  <c r="CV14" i="3" s="1"/>
  <c r="CV19" i="3" a="1"/>
  <c r="CV19" i="3" s="1"/>
  <c r="CS23" i="3" a="1"/>
  <c r="CS23" i="3" s="1"/>
  <c r="CS20" i="3" a="1"/>
  <c r="CS20" i="3" s="1"/>
  <c r="CH24" i="3" a="1"/>
  <c r="CH24" i="3" s="1"/>
  <c r="CE19" i="3" a="1"/>
  <c r="CE19" i="3" s="1"/>
  <c r="CE13" i="3" a="1"/>
  <c r="CE13" i="3" s="1"/>
  <c r="CH17" i="3" a="1"/>
  <c r="CH17" i="3" s="1"/>
  <c r="CE17" i="3" a="1"/>
  <c r="CE17" i="3" s="1"/>
  <c r="CH21" i="3" a="1"/>
  <c r="CH21" i="3" s="1"/>
  <c r="CE21" i="3" a="1"/>
  <c r="CE21" i="3" s="1"/>
  <c r="BT10" i="3" a="1"/>
  <c r="BT10" i="3" s="1"/>
  <c r="BQ18" i="3" a="1"/>
  <c r="BQ18" i="3" s="1"/>
  <c r="BT15" i="3" a="1"/>
  <c r="BT15" i="3" s="1"/>
  <c r="BQ19" i="3" a="1"/>
  <c r="BQ19" i="3" s="1"/>
  <c r="BQ23" i="3" a="1"/>
  <c r="BQ23" i="3" s="1"/>
  <c r="BT8" i="3" a="1"/>
  <c r="BT8" i="3" s="1"/>
  <c r="BQ12" i="3" a="1"/>
  <c r="BQ12" i="3" s="1"/>
  <c r="BT20" i="3" a="1"/>
  <c r="BT20" i="3" s="1"/>
  <c r="BF6" i="3" a="1"/>
  <c r="BF6" i="3" s="1"/>
  <c r="BF10" i="3" a="1"/>
  <c r="BF10" i="3" s="1"/>
  <c r="DG20" i="3" a="1"/>
  <c r="DG20" i="3" s="1"/>
  <c r="DG24" i="3" a="1"/>
  <c r="DG24" i="3" s="1"/>
  <c r="DG21" i="3" a="1"/>
  <c r="DG21" i="3" s="1"/>
  <c r="DJ25" i="3" a="1"/>
  <c r="DJ25" i="3" s="1"/>
  <c r="DG14" i="3" a="1"/>
  <c r="DG14" i="3" s="1"/>
  <c r="DJ18" i="3" a="1"/>
  <c r="DJ18" i="3" s="1"/>
  <c r="DJ22" i="3" a="1"/>
  <c r="DJ22" i="3" s="1"/>
  <c r="DJ15" i="3" a="1"/>
  <c r="DJ15" i="3" s="1"/>
  <c r="DJ19" i="3" a="1"/>
  <c r="DJ19" i="3" s="1"/>
  <c r="DG19" i="3" a="1"/>
  <c r="DG19" i="3" s="1"/>
  <c r="DG23" i="3" a="1"/>
  <c r="DG23" i="3" s="1"/>
  <c r="CV21" i="3" a="1"/>
  <c r="CV21" i="3" s="1"/>
  <c r="CS25" i="3" a="1"/>
  <c r="CS25" i="3" s="1"/>
  <c r="CV18" i="3" a="1"/>
  <c r="CV18" i="3" s="1"/>
  <c r="CS22" i="3" a="1"/>
  <c r="CS22" i="3" s="1"/>
  <c r="CV26" i="3" a="1"/>
  <c r="CV26" i="3" s="1"/>
  <c r="CV15" i="3" a="1"/>
  <c r="CV15" i="3" s="1"/>
  <c r="CS19" i="3" a="1"/>
  <c r="CS19" i="3" s="1"/>
  <c r="CV23" i="3" a="1"/>
  <c r="CV23" i="3" s="1"/>
  <c r="CV24" i="3" a="1"/>
  <c r="CV24" i="3" s="1"/>
  <c r="CE16" i="3" a="1"/>
  <c r="CE16" i="3" s="1"/>
  <c r="CH20" i="3" a="1"/>
  <c r="CH20" i="3" s="1"/>
  <c r="CE23" i="3" a="1"/>
  <c r="CE23" i="3" s="1"/>
  <c r="CH25" i="3" a="1"/>
  <c r="CH25" i="3" s="1"/>
  <c r="CH14" i="3" a="1"/>
  <c r="CH14" i="3" s="1"/>
  <c r="CE22" i="3" a="1"/>
  <c r="CE22" i="3" s="1"/>
  <c r="BT9" i="3" a="1"/>
  <c r="BT9" i="3" s="1"/>
  <c r="BQ17" i="3" a="1"/>
  <c r="BQ17" i="3" s="1"/>
  <c r="BT21" i="3" a="1"/>
  <c r="BT21" i="3" s="1"/>
  <c r="BQ21" i="3" a="1"/>
  <c r="BQ21" i="3" s="1"/>
  <c r="BQ6" i="3" a="1"/>
  <c r="BQ6" i="3" s="1"/>
  <c r="BT14" i="3" a="1"/>
  <c r="BT14" i="3" s="1"/>
  <c r="BT18" i="3" a="1"/>
  <c r="BT18" i="3" s="1"/>
  <c r="BQ22" i="3" a="1"/>
  <c r="BQ22" i="3" s="1"/>
  <c r="BT22" i="3" a="1"/>
  <c r="BT22" i="3" s="1"/>
  <c r="BT7" i="3" a="1"/>
  <c r="BT7" i="3" s="1"/>
  <c r="BQ11" i="3" a="1"/>
  <c r="BQ11" i="3" s="1"/>
  <c r="BQ15" i="3" a="1"/>
  <c r="BQ15" i="3" s="1"/>
  <c r="BT19" i="3" a="1"/>
  <c r="BT19" i="3" s="1"/>
  <c r="DG16" i="3" a="1"/>
  <c r="DG16" i="3" s="1"/>
  <c r="DJ24" i="3" a="1"/>
  <c r="DJ24" i="3" s="1"/>
  <c r="DJ13" i="3" a="1"/>
  <c r="DJ13" i="3" s="1"/>
  <c r="DG17" i="3" a="1"/>
  <c r="DG17" i="3" s="1"/>
  <c r="DG25" i="3" a="1"/>
  <c r="DG25" i="3" s="1"/>
  <c r="DG18" i="3" a="1"/>
  <c r="DG18" i="3" s="1"/>
  <c r="DJ26" i="3" a="1"/>
  <c r="DJ26" i="3" s="1"/>
  <c r="DG15" i="3" a="1"/>
  <c r="DG15" i="3" s="1"/>
  <c r="DJ23" i="3" a="1"/>
  <c r="DJ23" i="3" s="1"/>
  <c r="CS13" i="3" a="1"/>
  <c r="CS13" i="3" s="1"/>
  <c r="CV17" i="3" a="1"/>
  <c r="CV17" i="3" s="1"/>
  <c r="CV25" i="3" a="1"/>
  <c r="CV25" i="3" s="1"/>
  <c r="CS18" i="3" a="1"/>
  <c r="CS18" i="3" s="1"/>
  <c r="CV22" i="3" a="1"/>
  <c r="CV22" i="3" s="1"/>
  <c r="CS26" i="3" a="1"/>
  <c r="CS26" i="3" s="1"/>
  <c r="CS15" i="3" a="1"/>
  <c r="CS15" i="3" s="1"/>
  <c r="CV16" i="3" a="1"/>
  <c r="CV16" i="3" s="1"/>
  <c r="CE20" i="3" a="1"/>
  <c r="CE20" i="3" s="1"/>
  <c r="CH23" i="3" a="1"/>
  <c r="CH23" i="3" s="1"/>
  <c r="CE25" i="3" a="1"/>
  <c r="CE25" i="3" s="1"/>
  <c r="CE14" i="3" a="1"/>
  <c r="CE14" i="3" s="1"/>
  <c r="CH18" i="3" a="1"/>
  <c r="CH18" i="3" s="1"/>
  <c r="CH26" i="3" a="1"/>
  <c r="CH26" i="3" s="1"/>
  <c r="BT25" i="3" a="1"/>
  <c r="BT25" i="3" s="1"/>
  <c r="BQ25" i="3" a="1"/>
  <c r="BQ25" i="3" s="1"/>
  <c r="BT6" i="3" a="1"/>
  <c r="BT6" i="3" s="1"/>
  <c r="BQ10" i="3" a="1"/>
  <c r="BQ10" i="3" s="1"/>
  <c r="BQ26" i="3" a="1"/>
  <c r="BQ26" i="3" s="1"/>
  <c r="BT26" i="3" a="1"/>
  <c r="BT26" i="3" s="1"/>
  <c r="BQ7" i="3" a="1"/>
  <c r="BQ7" i="3" s="1"/>
  <c r="BT23" i="3" a="1"/>
  <c r="BT23" i="3" s="1"/>
  <c r="DJ20" i="3" a="1"/>
  <c r="DJ20" i="3" s="1"/>
  <c r="DG22" i="3" a="1"/>
  <c r="DG22" i="3" s="1"/>
  <c r="CV13" i="3" a="1"/>
  <c r="CV13" i="3" s="1"/>
  <c r="CS14" i="3" a="1"/>
  <c r="CS14" i="3" s="1"/>
  <c r="CS16" i="3" a="1"/>
  <c r="CS16" i="3" s="1"/>
  <c r="CV20" i="3" a="1"/>
  <c r="CV20" i="3" s="1"/>
  <c r="CS24" i="3" a="1"/>
  <c r="CS24" i="3" s="1"/>
  <c r="CH16" i="3" a="1"/>
  <c r="CH16" i="3" s="1"/>
  <c r="CE24" i="3" a="1"/>
  <c r="CE24" i="3" s="1"/>
  <c r="CH15" i="3" a="1"/>
  <c r="CH15" i="3" s="1"/>
  <c r="CE15" i="3" a="1"/>
  <c r="CE15" i="3" s="1"/>
  <c r="CH19" i="3" a="1"/>
  <c r="CH19" i="3" s="1"/>
  <c r="CH13" i="3" a="1"/>
  <c r="CH13" i="3" s="1"/>
  <c r="CE18" i="3" a="1"/>
  <c r="CE18" i="3" s="1"/>
  <c r="CH22" i="3" a="1"/>
  <c r="CH22" i="3" s="1"/>
  <c r="CE26" i="3" a="1"/>
  <c r="CE26" i="3" s="1"/>
  <c r="BQ9" i="3" a="1"/>
  <c r="BQ9" i="3" s="1"/>
  <c r="BT13" i="3" a="1"/>
  <c r="BT13" i="3" s="1"/>
  <c r="BQ13" i="3" a="1"/>
  <c r="BQ13" i="3" s="1"/>
  <c r="BT17" i="3" a="1"/>
  <c r="BT17" i="3" s="1"/>
  <c r="BQ14" i="3" a="1"/>
  <c r="BQ14" i="3" s="1"/>
  <c r="BT11" i="3" a="1"/>
  <c r="BT11" i="3" s="1"/>
  <c r="BT16" i="3" a="1"/>
  <c r="BT16" i="3" s="1"/>
  <c r="BQ24" i="3" a="1"/>
  <c r="BQ24" i="3" s="1"/>
  <c r="BC6" i="3" a="1"/>
  <c r="BC6" i="3" s="1"/>
  <c r="BC10" i="3" a="1"/>
  <c r="BC10" i="3" s="1"/>
  <c r="BC14" i="3" a="1"/>
  <c r="BC14" i="3" s="1"/>
  <c r="BF18" i="3" a="1"/>
  <c r="BF18" i="3" s="1"/>
  <c r="BC22" i="3" a="1"/>
  <c r="BC22" i="3" s="1"/>
  <c r="BF20" i="3" a="1"/>
  <c r="BF20" i="3" s="1"/>
  <c r="BC13" i="3" a="1"/>
  <c r="BC13" i="3" s="1"/>
  <c r="BT24" i="3" a="1"/>
  <c r="BT24" i="3" s="1"/>
  <c r="BF26" i="3" a="1"/>
  <c r="BF26" i="3" s="1"/>
  <c r="BF8" i="3" a="1"/>
  <c r="BF8" i="3" s="1"/>
  <c r="BC16" i="3" a="1"/>
  <c r="BC16" i="3" s="1"/>
  <c r="BC24" i="3" a="1"/>
  <c r="BC24" i="3" s="1"/>
  <c r="BF13" i="3" a="1"/>
  <c r="BF13" i="3" s="1"/>
  <c r="BC17" i="3" a="1"/>
  <c r="BC17" i="3" s="1"/>
  <c r="BC21" i="3" a="1"/>
  <c r="BC21" i="3" s="1"/>
  <c r="BC25" i="3" a="1"/>
  <c r="BC25" i="3" s="1"/>
  <c r="BC15" i="3" a="1"/>
  <c r="BC15" i="3" s="1"/>
  <c r="BF19" i="3" a="1"/>
  <c r="BF19" i="3" s="1"/>
  <c r="BF23" i="3" a="1"/>
  <c r="BF23" i="3" s="1"/>
  <c r="BF15" i="3" a="1"/>
  <c r="BF15" i="3" s="1"/>
  <c r="BQ16" i="3" a="1"/>
  <c r="BQ16" i="3" s="1"/>
  <c r="BQ20" i="3" a="1"/>
  <c r="BQ20" i="3" s="1"/>
  <c r="BF14" i="3" a="1"/>
  <c r="BF14" i="3" s="1"/>
  <c r="BF24" i="3" a="1"/>
  <c r="BF24" i="3" s="1"/>
  <c r="BF17" i="3" a="1"/>
  <c r="BF17" i="3" s="1"/>
  <c r="BF21" i="3" a="1"/>
  <c r="BF21" i="3" s="1"/>
  <c r="BC11" i="3" a="1"/>
  <c r="BC11" i="3" s="1"/>
  <c r="BQ8" i="3" a="1"/>
  <c r="BQ8" i="3" s="1"/>
  <c r="BT12" i="3" a="1"/>
  <c r="BT12" i="3" s="1"/>
  <c r="BF22" i="3" a="1"/>
  <c r="BF22" i="3" s="1"/>
  <c r="BF12" i="3" a="1"/>
  <c r="BF12" i="3" s="1"/>
  <c r="BC9" i="3" a="1"/>
  <c r="BC9" i="3" s="1"/>
  <c r="BF25" i="3" a="1"/>
  <c r="BF25" i="3" s="1"/>
  <c r="BC7" i="3" a="1"/>
  <c r="BC7" i="3" s="1"/>
  <c r="BF11" i="3" a="1"/>
  <c r="BF11" i="3" s="1"/>
  <c r="BC23" i="3" a="1"/>
  <c r="BC23" i="3" s="1"/>
  <c r="BC19" i="3" a="1"/>
  <c r="BC19" i="3" s="1"/>
  <c r="BC18" i="3" a="1"/>
  <c r="BC18" i="3" s="1"/>
  <c r="BC26" i="3" a="1"/>
  <c r="BC26" i="3" s="1"/>
  <c r="BC8" i="3" a="1"/>
  <c r="BC8" i="3" s="1"/>
  <c r="BC12" i="3" a="1"/>
  <c r="BC12" i="3" s="1"/>
  <c r="BF16" i="3" a="1"/>
  <c r="BF16" i="3" s="1"/>
  <c r="BC20" i="3" a="1"/>
  <c r="BC20" i="3" s="1"/>
  <c r="BF9" i="3" a="1"/>
  <c r="BF9" i="3" s="1"/>
  <c r="BF7" i="3" a="1"/>
  <c r="BF7" i="3" s="1"/>
  <c r="BN3" i="3"/>
  <c r="EV13" i="3"/>
  <c r="GZ13" i="3"/>
  <c r="FX13" i="3"/>
  <c r="GJ14" i="3"/>
  <c r="GZ16" i="3"/>
  <c r="GZ17" i="3"/>
  <c r="AN8" i="3"/>
  <c r="FX10" i="3"/>
  <c r="DR26" i="3"/>
  <c r="FH15" i="3"/>
  <c r="GJ13" i="3"/>
  <c r="FV11" i="3"/>
  <c r="X14" i="3"/>
  <c r="I5" i="1" s="1"/>
  <c r="FH3" i="3"/>
  <c r="AL6" i="3"/>
  <c r="FW7" i="3"/>
  <c r="GJ17" i="3"/>
  <c r="GZ14" i="3"/>
  <c r="DS8" i="3"/>
  <c r="EF13" i="3"/>
  <c r="FH13" i="3"/>
  <c r="GJ15" i="3"/>
  <c r="CB3" i="3"/>
  <c r="DR3" i="3"/>
  <c r="FV3" i="3"/>
  <c r="DS6" i="3"/>
  <c r="DS7" i="3"/>
  <c r="FW8" i="3"/>
  <c r="DT9" i="3"/>
  <c r="FX9" i="3"/>
  <c r="X10" i="3"/>
  <c r="E5" i="1" s="1"/>
  <c r="DS11" i="3"/>
  <c r="FW11" i="3"/>
  <c r="DR12" i="3"/>
  <c r="FW12" i="3"/>
  <c r="CB13" i="3"/>
  <c r="FX14" i="3"/>
  <c r="FX16" i="3"/>
  <c r="X17" i="3"/>
  <c r="L5" i="1" s="1"/>
  <c r="FX17" i="3"/>
  <c r="GX25" i="3"/>
  <c r="AZ9" i="3"/>
  <c r="AZ13" i="3"/>
  <c r="BP13" i="3"/>
  <c r="DT13" i="3"/>
  <c r="FH16" i="3"/>
  <c r="GX19" i="3"/>
  <c r="GZ20" i="3"/>
  <c r="GZ22" i="3"/>
  <c r="GX23" i="3"/>
  <c r="GZ24" i="3"/>
  <c r="GZ26" i="3"/>
  <c r="AZ3" i="3"/>
  <c r="AZ6" i="3"/>
  <c r="AZ7" i="3"/>
  <c r="X8" i="3"/>
  <c r="C5" i="1" s="1"/>
  <c r="BN8" i="3"/>
  <c r="DR8" i="3"/>
  <c r="FV8" i="3"/>
  <c r="X9" i="3"/>
  <c r="D5" i="1" s="1"/>
  <c r="AZ10" i="3"/>
  <c r="DT10" i="3"/>
  <c r="DR11" i="3"/>
  <c r="DS12" i="3"/>
  <c r="FV12" i="3"/>
  <c r="X13" i="3"/>
  <c r="H5" i="1" s="1"/>
  <c r="AZ14" i="3"/>
  <c r="BP14" i="3"/>
  <c r="CB14" i="3"/>
  <c r="DT14" i="3"/>
  <c r="EF14" i="3"/>
  <c r="FH14" i="3"/>
  <c r="CD15" i="3"/>
  <c r="DR15" i="3"/>
  <c r="EH15" i="3"/>
  <c r="CB16" i="3"/>
  <c r="DT16" i="3"/>
  <c r="EF16" i="3"/>
  <c r="X19" i="3"/>
  <c r="N5" i="1" s="1"/>
  <c r="FV19" i="3"/>
  <c r="GX21" i="3"/>
  <c r="CD22" i="3"/>
  <c r="DR22" i="3"/>
  <c r="EH22" i="3"/>
  <c r="FX22" i="3"/>
  <c r="FV23" i="3"/>
  <c r="DT6" i="3"/>
  <c r="FX6" i="3"/>
  <c r="AL25" i="3"/>
  <c r="AL23" i="3"/>
  <c r="AL21" i="3"/>
  <c r="AL19" i="3"/>
  <c r="AL24" i="3"/>
  <c r="AL20" i="3"/>
  <c r="AN18" i="3"/>
  <c r="AL17" i="3"/>
  <c r="AN15" i="3"/>
  <c r="AL14" i="3"/>
  <c r="AL13" i="3"/>
  <c r="AN12" i="3"/>
  <c r="AN11" i="3"/>
  <c r="AL10" i="3"/>
  <c r="AN10" i="3"/>
  <c r="CP25" i="3"/>
  <c r="CP23" i="3"/>
  <c r="CP21" i="3"/>
  <c r="CP19" i="3"/>
  <c r="CP24" i="3"/>
  <c r="CP20" i="3"/>
  <c r="CR18" i="3"/>
  <c r="CP17" i="3"/>
  <c r="CR15" i="3"/>
  <c r="CP14" i="3"/>
  <c r="CP13" i="3"/>
  <c r="X11" i="3"/>
  <c r="F5" i="1" s="1"/>
  <c r="AN13" i="3"/>
  <c r="CR14" i="3"/>
  <c r="DD14" i="3"/>
  <c r="ET25" i="3"/>
  <c r="ET23" i="3"/>
  <c r="ET21" i="3"/>
  <c r="ET19" i="3"/>
  <c r="ET24" i="3"/>
  <c r="ET20" i="3"/>
  <c r="EV18" i="3"/>
  <c r="ET17" i="3"/>
  <c r="X15" i="3"/>
  <c r="J5" i="1" s="1"/>
  <c r="ET14" i="3"/>
  <c r="ET13" i="3"/>
  <c r="FW15" i="3"/>
  <c r="FV15" i="3"/>
  <c r="GY15" i="3"/>
  <c r="GX15" i="3"/>
  <c r="AN16" i="3"/>
  <c r="CR16" i="3"/>
  <c r="EV16" i="3"/>
  <c r="GY18" i="3"/>
  <c r="GX18" i="3"/>
  <c r="GZ18" i="3"/>
  <c r="DT7" i="3"/>
  <c r="FX7" i="3"/>
  <c r="AN9" i="3"/>
  <c r="DF25" i="3"/>
  <c r="DF23" i="3"/>
  <c r="DF21" i="3"/>
  <c r="DF19" i="3"/>
  <c r="DF24" i="3"/>
  <c r="DF20" i="3"/>
  <c r="DD18" i="3"/>
  <c r="DF17" i="3"/>
  <c r="DD15" i="3"/>
  <c r="DF14" i="3"/>
  <c r="DF13" i="3"/>
  <c r="X12" i="3"/>
  <c r="G5" i="1" s="1"/>
  <c r="DD13" i="3"/>
  <c r="AN14" i="3"/>
  <c r="AL3" i="3"/>
  <c r="CP3" i="3"/>
  <c r="AL7" i="3"/>
  <c r="AM6" i="3"/>
  <c r="BN6" i="3"/>
  <c r="DR6" i="3"/>
  <c r="FV6" i="3"/>
  <c r="BN7" i="3"/>
  <c r="DR7" i="3"/>
  <c r="FV7" i="3"/>
  <c r="BB25" i="3"/>
  <c r="BB23" i="3"/>
  <c r="BB21" i="3"/>
  <c r="BB19" i="3"/>
  <c r="BB24" i="3"/>
  <c r="BB20" i="3"/>
  <c r="AZ18" i="3"/>
  <c r="BB17" i="3"/>
  <c r="AZ15" i="3"/>
  <c r="AZ12" i="3"/>
  <c r="AZ11" i="3"/>
  <c r="AZ8" i="3"/>
  <c r="DT8" i="3"/>
  <c r="FX8" i="3"/>
  <c r="BN25" i="3"/>
  <c r="BN23" i="3"/>
  <c r="BN21" i="3"/>
  <c r="BN19" i="3"/>
  <c r="BN24" i="3"/>
  <c r="BN20" i="3"/>
  <c r="BP18" i="3"/>
  <c r="BN17" i="3"/>
  <c r="BP15" i="3"/>
  <c r="BN14" i="3"/>
  <c r="BN13" i="3"/>
  <c r="BP12" i="3"/>
  <c r="BN10" i="3"/>
  <c r="AL9" i="3"/>
  <c r="BN9" i="3"/>
  <c r="DS9" i="3"/>
  <c r="DR9" i="3"/>
  <c r="FW9" i="3"/>
  <c r="FV9" i="3"/>
  <c r="DS10" i="3"/>
  <c r="DR10" i="3"/>
  <c r="FW10" i="3"/>
  <c r="FV10" i="3"/>
  <c r="AL11" i="3"/>
  <c r="BN11" i="3"/>
  <c r="AL12" i="3"/>
  <c r="BN12" i="3"/>
  <c r="EU13" i="3"/>
  <c r="FW13" i="3"/>
  <c r="FV13" i="3"/>
  <c r="GY13" i="3"/>
  <c r="GX13" i="3"/>
  <c r="EU14" i="3"/>
  <c r="FW14" i="3"/>
  <c r="FV14" i="3"/>
  <c r="GY14" i="3"/>
  <c r="GX14" i="3"/>
  <c r="Z15" i="3"/>
  <c r="AL15" i="3"/>
  <c r="BB15" i="3"/>
  <c r="BN15" i="3"/>
  <c r="CP15" i="3"/>
  <c r="DF15" i="3"/>
  <c r="ET15" i="3"/>
  <c r="FX15" i="3"/>
  <c r="GZ15" i="3"/>
  <c r="FI26" i="3"/>
  <c r="FJ26" i="3"/>
  <c r="FH25" i="3"/>
  <c r="FJ24" i="3"/>
  <c r="FH23" i="3"/>
  <c r="FJ22" i="3"/>
  <c r="FH21" i="3"/>
  <c r="FJ20" i="3"/>
  <c r="FH19" i="3"/>
  <c r="FJ18" i="3"/>
  <c r="FJ25" i="3"/>
  <c r="FH24" i="3"/>
  <c r="FJ21" i="3"/>
  <c r="FH20" i="3"/>
  <c r="FH18" i="3"/>
  <c r="FH17" i="3"/>
  <c r="FJ16" i="3"/>
  <c r="X16" i="3"/>
  <c r="K5" i="1" s="1"/>
  <c r="FJ15" i="3"/>
  <c r="FJ14" i="3"/>
  <c r="FJ13" i="3"/>
  <c r="FW16" i="3"/>
  <c r="FV16" i="3"/>
  <c r="GY16" i="3"/>
  <c r="GX16" i="3"/>
  <c r="FJ17" i="3"/>
  <c r="GK26" i="3"/>
  <c r="GL26" i="3"/>
  <c r="GJ25" i="3"/>
  <c r="GL24" i="3"/>
  <c r="GJ23" i="3"/>
  <c r="GL22" i="3"/>
  <c r="GJ21" i="3"/>
  <c r="GL20" i="3"/>
  <c r="GJ19" i="3"/>
  <c r="GL18" i="3"/>
  <c r="X18" i="3"/>
  <c r="M5" i="1" s="1"/>
  <c r="GL17" i="3"/>
  <c r="GL25" i="3"/>
  <c r="GJ24" i="3"/>
  <c r="GL21" i="3"/>
  <c r="GJ20" i="3"/>
  <c r="GJ18" i="3"/>
  <c r="Z18" i="3"/>
  <c r="GL16" i="3"/>
  <c r="GL15" i="3"/>
  <c r="GL14" i="3"/>
  <c r="GL13" i="3"/>
  <c r="FJ19" i="3"/>
  <c r="GL19" i="3"/>
  <c r="AL22" i="3"/>
  <c r="BB22" i="3"/>
  <c r="BN22" i="3"/>
  <c r="CP22" i="3"/>
  <c r="DF22" i="3"/>
  <c r="ET22" i="3"/>
  <c r="FH22" i="3"/>
  <c r="GJ22" i="3"/>
  <c r="FJ23" i="3"/>
  <c r="GL23" i="3"/>
  <c r="AL26" i="3"/>
  <c r="BB26" i="3"/>
  <c r="BN26" i="3"/>
  <c r="CP26" i="3"/>
  <c r="DF26" i="3"/>
  <c r="ET26" i="3"/>
  <c r="FH26" i="3"/>
  <c r="GJ26" i="3"/>
  <c r="C3" i="1"/>
  <c r="C4" i="1"/>
  <c r="E3" i="1"/>
  <c r="E4" i="1"/>
  <c r="T2" i="1"/>
  <c r="G3" i="1"/>
  <c r="V2" i="1"/>
  <c r="I3" i="1"/>
  <c r="I4" i="1"/>
  <c r="X2" i="1"/>
  <c r="K3" i="1"/>
  <c r="K4" i="1"/>
  <c r="M3" i="1"/>
  <c r="M4" i="1"/>
  <c r="AB2" i="1"/>
  <c r="R2" i="1"/>
  <c r="G4" i="1"/>
  <c r="CD25" i="3"/>
  <c r="CD23" i="3"/>
  <c r="CD21" i="3"/>
  <c r="CD19" i="3"/>
  <c r="DT11" i="3"/>
  <c r="FX11" i="3"/>
  <c r="DT12" i="3"/>
  <c r="FX12" i="3"/>
  <c r="DR25" i="3"/>
  <c r="DR23" i="3"/>
  <c r="DR21" i="3"/>
  <c r="DR19" i="3"/>
  <c r="Z13" i="3"/>
  <c r="CD13" i="3"/>
  <c r="DR13" i="3"/>
  <c r="EH13" i="3"/>
  <c r="FI13" i="3"/>
  <c r="GK13" i="3"/>
  <c r="EH25" i="3"/>
  <c r="EH23" i="3"/>
  <c r="EH21" i="3"/>
  <c r="EH19" i="3"/>
  <c r="CD14" i="3"/>
  <c r="DR14" i="3"/>
  <c r="EH14" i="3"/>
  <c r="FI14" i="3"/>
  <c r="GK14" i="3"/>
  <c r="CB15" i="3"/>
  <c r="FI15" i="3"/>
  <c r="GK15" i="3"/>
  <c r="GK16" i="3"/>
  <c r="FW26" i="3"/>
  <c r="FV26" i="3"/>
  <c r="FX25" i="3"/>
  <c r="FV24" i="3"/>
  <c r="FX23" i="3"/>
  <c r="FV22" i="3"/>
  <c r="FX21" i="3"/>
  <c r="FV20" i="3"/>
  <c r="FX19" i="3"/>
  <c r="FV18" i="3"/>
  <c r="FV17" i="3"/>
  <c r="Z17" i="3"/>
  <c r="CD17" i="3"/>
  <c r="DR17" i="3"/>
  <c r="EH17" i="3"/>
  <c r="GY17" i="3"/>
  <c r="GX17" i="3"/>
  <c r="CB18" i="3"/>
  <c r="DT18" i="3"/>
  <c r="EF18" i="3"/>
  <c r="FX18" i="3"/>
  <c r="CD20" i="3"/>
  <c r="DR20" i="3"/>
  <c r="EH20" i="3"/>
  <c r="FX20" i="3"/>
  <c r="FV21" i="3"/>
  <c r="CD24" i="3"/>
  <c r="DR24" i="3"/>
  <c r="EH24" i="3"/>
  <c r="FX24" i="3"/>
  <c r="FV25" i="3"/>
  <c r="GK17" i="3"/>
  <c r="GY26" i="3"/>
  <c r="Z19" i="3"/>
  <c r="GZ19" i="3"/>
  <c r="GX20" i="3"/>
  <c r="GZ21" i="3"/>
  <c r="GX22" i="3"/>
  <c r="GZ23" i="3"/>
  <c r="GX24" i="3"/>
  <c r="GZ25" i="3"/>
  <c r="GX26" i="3"/>
  <c r="B3" i="1"/>
  <c r="D3" i="1"/>
  <c r="F3" i="1"/>
  <c r="H3" i="1"/>
  <c r="J3" i="1"/>
  <c r="L3" i="1"/>
  <c r="N3" i="1"/>
  <c r="Q2" i="1"/>
  <c r="S2" i="1"/>
  <c r="U2" i="1"/>
  <c r="W2" i="1"/>
  <c r="Y2" i="1"/>
  <c r="AA2" i="1"/>
  <c r="AC2" i="1"/>
  <c r="X7" i="3"/>
  <c r="B5" i="1" s="1"/>
  <c r="AL8" i="3"/>
  <c r="X6" i="3"/>
  <c r="AM7" i="3"/>
  <c r="AM26" i="3"/>
  <c r="AM25" i="3"/>
  <c r="AM24" i="3"/>
  <c r="AM23" i="3"/>
  <c r="AM22" i="3"/>
  <c r="AM21" i="3"/>
  <c r="AM20" i="3"/>
  <c r="AM19" i="3"/>
  <c r="AM18" i="3"/>
  <c r="AM17" i="3"/>
  <c r="AM16" i="3"/>
  <c r="BA26" i="3"/>
  <c r="BA25" i="3"/>
  <c r="BA24" i="3"/>
  <c r="BA23" i="3"/>
  <c r="BA22" i="3"/>
  <c r="BA21" i="3"/>
  <c r="BA20" i="3"/>
  <c r="BA19" i="3"/>
  <c r="BA18" i="3"/>
  <c r="BA17" i="3"/>
  <c r="BA16" i="3"/>
  <c r="AM8" i="3"/>
  <c r="BO26" i="3"/>
  <c r="BO25" i="3"/>
  <c r="BO24" i="3"/>
  <c r="BO23" i="3"/>
  <c r="BO22" i="3"/>
  <c r="BO21" i="3"/>
  <c r="BO20" i="3"/>
  <c r="BO19" i="3"/>
  <c r="BO18" i="3"/>
  <c r="BO17" i="3"/>
  <c r="BO16" i="3"/>
  <c r="CC26" i="3"/>
  <c r="CC25" i="3"/>
  <c r="CC24" i="3"/>
  <c r="CC23" i="3"/>
  <c r="CC22" i="3"/>
  <c r="CC21" i="3"/>
  <c r="CC20" i="3"/>
  <c r="CC19" i="3"/>
  <c r="CC18" i="3"/>
  <c r="CC17" i="3"/>
  <c r="CC16" i="3"/>
  <c r="AM10" i="3"/>
  <c r="CQ26" i="3"/>
  <c r="CQ25" i="3"/>
  <c r="CQ24" i="3"/>
  <c r="CQ23" i="3"/>
  <c r="CQ22" i="3"/>
  <c r="CQ21" i="3"/>
  <c r="CQ20" i="3"/>
  <c r="CQ19" i="3"/>
  <c r="CQ18" i="3"/>
  <c r="CQ17" i="3"/>
  <c r="CQ16" i="3"/>
  <c r="AM11" i="3"/>
  <c r="DE26" i="3"/>
  <c r="DE25" i="3"/>
  <c r="DE24" i="3"/>
  <c r="DE23" i="3"/>
  <c r="DE22" i="3"/>
  <c r="DE21" i="3"/>
  <c r="DE20" i="3"/>
  <c r="DE19" i="3"/>
  <c r="DE18" i="3"/>
  <c r="DE17" i="3"/>
  <c r="DE16" i="3"/>
  <c r="AM12" i="3"/>
  <c r="BO12" i="3"/>
  <c r="DS26" i="3"/>
  <c r="DS25" i="3"/>
  <c r="DS24" i="3"/>
  <c r="DS23" i="3"/>
  <c r="DS22" i="3"/>
  <c r="DS21" i="3"/>
  <c r="DS20" i="3"/>
  <c r="DS19" i="3"/>
  <c r="DS18" i="3"/>
  <c r="DS17" i="3"/>
  <c r="DS16" i="3"/>
  <c r="DS15" i="3"/>
  <c r="Y13" i="3"/>
  <c r="AM13" i="3"/>
  <c r="BO13" i="3"/>
  <c r="CC13" i="3"/>
  <c r="DE13" i="3"/>
  <c r="DS13" i="3"/>
  <c r="EG26" i="3"/>
  <c r="EG25" i="3"/>
  <c r="EG24" i="3"/>
  <c r="EG23" i="3"/>
  <c r="EG22" i="3"/>
  <c r="EG21" i="3"/>
  <c r="EG20" i="3"/>
  <c r="EG19" i="3"/>
  <c r="EG18" i="3"/>
  <c r="EG17" i="3"/>
  <c r="EG16" i="3"/>
  <c r="EG15" i="3"/>
  <c r="AM14" i="3"/>
  <c r="BO14" i="3"/>
  <c r="CC14" i="3"/>
  <c r="CQ14" i="3"/>
  <c r="DE14" i="3"/>
  <c r="DS14" i="3"/>
  <c r="EG14" i="3"/>
  <c r="EU26" i="3"/>
  <c r="EU25" i="3"/>
  <c r="EU24" i="3"/>
  <c r="EU23" i="3"/>
  <c r="EU22" i="3"/>
  <c r="EU21" i="3"/>
  <c r="EU20" i="3"/>
  <c r="EU19" i="3"/>
  <c r="EU18" i="3"/>
  <c r="EU17" i="3"/>
  <c r="EU16" i="3"/>
  <c r="EU15" i="3"/>
  <c r="AM15" i="3"/>
  <c r="BA15" i="3"/>
  <c r="BO15" i="3"/>
  <c r="CC15" i="3"/>
  <c r="CQ15" i="3"/>
  <c r="DE15" i="3"/>
  <c r="DT15" i="3"/>
  <c r="EF15" i="3"/>
  <c r="EV15" i="3"/>
  <c r="AL16" i="3"/>
  <c r="BB16" i="3"/>
  <c r="BN16" i="3"/>
  <c r="CD16" i="3"/>
  <c r="CP16" i="3"/>
  <c r="DF16" i="3"/>
  <c r="DR16" i="3"/>
  <c r="EH16" i="3"/>
  <c r="ET16" i="3"/>
  <c r="AN17" i="3"/>
  <c r="AZ17" i="3"/>
  <c r="BP17" i="3"/>
  <c r="CB17" i="3"/>
  <c r="CR17" i="3"/>
  <c r="DD17" i="3"/>
  <c r="DT17" i="3"/>
  <c r="EF17" i="3"/>
  <c r="EV17" i="3"/>
  <c r="AL18" i="3"/>
  <c r="BB18" i="3"/>
  <c r="BN18" i="3"/>
  <c r="CD18" i="3"/>
  <c r="CP18" i="3"/>
  <c r="DF18" i="3"/>
  <c r="DR18" i="3"/>
  <c r="EH18" i="3"/>
  <c r="ET18" i="3"/>
  <c r="AN19" i="3"/>
  <c r="AZ19" i="3"/>
  <c r="BP19" i="3"/>
  <c r="CB19" i="3"/>
  <c r="CR19" i="3"/>
  <c r="DD19" i="3"/>
  <c r="DT19" i="3"/>
  <c r="EF19" i="3"/>
  <c r="EV19" i="3"/>
  <c r="AN20" i="3"/>
  <c r="AZ20" i="3"/>
  <c r="BP20" i="3"/>
  <c r="CB20" i="3"/>
  <c r="CR20" i="3"/>
  <c r="DD20" i="3"/>
  <c r="DT20" i="3"/>
  <c r="EF20" i="3"/>
  <c r="EV20" i="3"/>
  <c r="AN21" i="3"/>
  <c r="AZ21" i="3"/>
  <c r="BP21" i="3"/>
  <c r="CB21" i="3"/>
  <c r="CR21" i="3"/>
  <c r="DD21" i="3"/>
  <c r="DT21" i="3"/>
  <c r="EF21" i="3"/>
  <c r="EV21" i="3"/>
  <c r="AN22" i="3"/>
  <c r="AZ22" i="3"/>
  <c r="BP22" i="3"/>
  <c r="CB22" i="3"/>
  <c r="CR22" i="3"/>
  <c r="DD22" i="3"/>
  <c r="DT22" i="3"/>
  <c r="EF22" i="3"/>
  <c r="EV22" i="3"/>
  <c r="AN23" i="3"/>
  <c r="AZ23" i="3"/>
  <c r="BP23" i="3"/>
  <c r="CB23" i="3"/>
  <c r="CR23" i="3"/>
  <c r="DD23" i="3"/>
  <c r="DT23" i="3"/>
  <c r="EF23" i="3"/>
  <c r="EV23" i="3"/>
  <c r="AN24" i="3"/>
  <c r="AZ24" i="3"/>
  <c r="BP24" i="3"/>
  <c r="CB24" i="3"/>
  <c r="CR24" i="3"/>
  <c r="DD24" i="3"/>
  <c r="DT24" i="3"/>
  <c r="EF24" i="3"/>
  <c r="EV24" i="3"/>
  <c r="AN25" i="3"/>
  <c r="AZ25" i="3"/>
  <c r="BP25" i="3"/>
  <c r="CB25" i="3"/>
  <c r="CR25" i="3"/>
  <c r="DD25" i="3"/>
  <c r="DT25" i="3"/>
  <c r="EF25" i="3"/>
  <c r="EV25" i="3"/>
  <c r="AN26" i="3"/>
  <c r="AZ26" i="3"/>
  <c r="BP26" i="3"/>
  <c r="CB26" i="3"/>
  <c r="CR26" i="3"/>
  <c r="DD26" i="3"/>
  <c r="DT26" i="3"/>
  <c r="EF26" i="3"/>
  <c r="EV26" i="3"/>
  <c r="Y16" i="3"/>
  <c r="FI16" i="3"/>
  <c r="Y17" i="3"/>
  <c r="FI17" i="3"/>
  <c r="FW17" i="3"/>
  <c r="Y18" i="3"/>
  <c r="FI18" i="3"/>
  <c r="FW18" i="3"/>
  <c r="GK18" i="3"/>
  <c r="Y19" i="3"/>
  <c r="FI19" i="3"/>
  <c r="FW19" i="3"/>
  <c r="GK19" i="3"/>
  <c r="GY19" i="3"/>
  <c r="FI20" i="3"/>
  <c r="FW20" i="3"/>
  <c r="GK20" i="3"/>
  <c r="GY20" i="3"/>
  <c r="FI21" i="3"/>
  <c r="FW21" i="3"/>
  <c r="GK21" i="3"/>
  <c r="GY21" i="3"/>
  <c r="FI22" i="3"/>
  <c r="FW22" i="3"/>
  <c r="GK22" i="3"/>
  <c r="GY22" i="3"/>
  <c r="FI23" i="3"/>
  <c r="FW23" i="3"/>
  <c r="GK23" i="3"/>
  <c r="GY23" i="3"/>
  <c r="FI24" i="3"/>
  <c r="FW24" i="3"/>
  <c r="GK24" i="3"/>
  <c r="GY24" i="3"/>
  <c r="FI25" i="3"/>
  <c r="FW25" i="3"/>
  <c r="GK25" i="3"/>
  <c r="GY25" i="3"/>
  <c r="AG6" i="3"/>
  <c r="HG20" i="3" a="1"/>
  <c r="HG7" i="3" a="1"/>
  <c r="HG25" i="3" a="1"/>
  <c r="EO25" i="3" a="1"/>
  <c r="GS14" i="3" a="1"/>
  <c r="EA12" i="3" a="1"/>
  <c r="GS21" i="3" a="1"/>
  <c r="DM12" i="3" a="1"/>
  <c r="GE20" i="3" a="1"/>
  <c r="GS26" i="3" a="1"/>
  <c r="FQ22" i="3" a="1"/>
  <c r="GE11" i="3" a="1"/>
  <c r="FQ25" i="3" a="1"/>
  <c r="FQ15" i="3" a="1"/>
  <c r="EO24" i="3" a="1"/>
  <c r="FC14" i="3" a="1"/>
  <c r="EO6" i="3" a="1"/>
  <c r="DM8" i="3" a="1"/>
  <c r="EA14" i="3" a="1"/>
  <c r="CK10" i="3" a="1"/>
  <c r="AU10" i="3" a="1"/>
  <c r="EO15" i="3" a="1"/>
  <c r="CK9" i="3" a="1"/>
  <c r="CY24" i="3" a="1"/>
  <c r="BW11" i="3" a="1"/>
  <c r="CY25" i="3" a="1"/>
  <c r="CK13" i="3" a="1"/>
  <c r="CY19" i="3" a="1"/>
  <c r="CK22" i="3" a="1"/>
  <c r="DM13" i="3" a="1"/>
  <c r="CK17" i="3" a="1"/>
  <c r="BI12" i="3" a="1"/>
  <c r="BI7" i="3" a="1"/>
  <c r="BI14" i="3" a="1"/>
  <c r="BW8" i="3" a="1"/>
  <c r="HG24" i="3" a="1"/>
  <c r="HG11" i="3" a="1"/>
  <c r="HG21" i="3" a="1"/>
  <c r="GS20" i="3" a="1"/>
  <c r="GS10" i="3" a="1"/>
  <c r="GS7" i="3" a="1"/>
  <c r="CK11" i="3" a="1"/>
  <c r="FC20" i="3" a="1"/>
  <c r="GS11" i="3" a="1"/>
  <c r="GE15" i="3" a="1"/>
  <c r="GS24" i="3" a="1"/>
  <c r="FQ9" i="3" a="1"/>
  <c r="FQ7" i="3" a="1"/>
  <c r="FC24" i="3" a="1"/>
  <c r="EO26" i="3" a="1"/>
  <c r="FC26" i="3" a="1"/>
  <c r="FQ19" i="3" a="1"/>
  <c r="EA26" i="3" a="1"/>
  <c r="AU26" i="3" a="1"/>
  <c r="EA19" i="3" a="1"/>
  <c r="AU24" i="3" a="1"/>
  <c r="AU12" i="3" a="1"/>
  <c r="EO23" i="3" a="1"/>
  <c r="AU20" i="3" a="1"/>
  <c r="CY8" i="3" a="1"/>
  <c r="CY15" i="3" a="1"/>
  <c r="CK21" i="3" a="1"/>
  <c r="BW26" i="3" a="1"/>
  <c r="BW6" i="3" a="1"/>
  <c r="DM25" i="3" a="1"/>
  <c r="DM14" i="3" a="1"/>
  <c r="BI16" i="3" a="1"/>
  <c r="BW20" i="3" a="1"/>
  <c r="HG15" i="3" a="1"/>
  <c r="HG10" i="3" a="1"/>
  <c r="GE16" i="3" a="1"/>
  <c r="CY6" i="3" a="1"/>
  <c r="GS8" i="3" a="1"/>
  <c r="GE9" i="3" a="1"/>
  <c r="FQ12" i="3" a="1"/>
  <c r="FC22" i="3" a="1"/>
  <c r="DM11" i="3" a="1"/>
  <c r="CK7" i="3" a="1"/>
  <c r="FC18" i="3" a="1"/>
  <c r="DM15" i="3" a="1"/>
  <c r="CY17" i="3" a="1"/>
  <c r="CY21" i="3" a="1"/>
  <c r="CY26" i="3" a="1"/>
  <c r="BI20" i="3" a="1"/>
  <c r="BI13" i="3" a="1"/>
  <c r="HG19" i="3" a="1"/>
  <c r="FC16" i="3" a="1"/>
  <c r="EO12" i="3" a="1"/>
  <c r="FC15" i="3" a="1"/>
  <c r="GE17" i="3" a="1"/>
  <c r="GE18" i="3" a="1"/>
  <c r="FC7" i="3" a="1"/>
  <c r="FC9" i="3" a="1"/>
  <c r="EA25" i="3" a="1"/>
  <c r="EA18" i="3" a="1"/>
  <c r="CK8" i="3" a="1"/>
  <c r="AU22" i="3" a="1"/>
  <c r="CY13" i="3" a="1"/>
  <c r="BW14" i="3" a="1"/>
  <c r="DM21" i="3" a="1"/>
  <c r="CY22" i="3" a="1"/>
  <c r="BI15" i="3" a="1"/>
  <c r="HG23" i="3" a="1"/>
  <c r="HG18" i="3" a="1"/>
  <c r="HG9" i="3" a="1"/>
  <c r="GS18" i="3" a="1"/>
  <c r="GS15" i="3" a="1"/>
  <c r="FQ6" i="3" a="1"/>
  <c r="GS17" i="3" a="1"/>
  <c r="EO17" i="3" a="1"/>
  <c r="AU23" i="3" a="1"/>
  <c r="FQ10" i="3" a="1"/>
  <c r="FQ14" i="3" a="1"/>
  <c r="FQ26" i="3" a="1"/>
  <c r="GE22" i="3" a="1"/>
  <c r="FC21" i="3" a="1"/>
  <c r="FC11" i="3" a="1"/>
  <c r="FC23" i="3" a="1"/>
  <c r="EA10" i="3" a="1"/>
  <c r="CK12" i="3" a="1"/>
  <c r="CY9" i="3" a="1"/>
  <c r="EO20" i="3" a="1"/>
  <c r="FC17" i="3" a="1"/>
  <c r="CY10" i="3" a="1"/>
  <c r="EA6" i="3" a="1"/>
  <c r="CK25" i="3" a="1"/>
  <c r="DM20" i="3" a="1"/>
  <c r="CY20" i="3" a="1"/>
  <c r="DM19" i="3" a="1"/>
  <c r="CK24" i="3" a="1"/>
  <c r="BW18" i="3" a="1"/>
  <c r="CY18" i="3" a="1"/>
  <c r="BW22" i="3" a="1"/>
  <c r="BI22" i="3" a="1"/>
  <c r="BI8" i="3" a="1"/>
  <c r="BI24" i="3" a="1"/>
  <c r="BI17" i="3" a="1"/>
  <c r="HG8" i="3" a="1"/>
  <c r="HG14" i="3" a="1"/>
  <c r="GS25" i="3" a="1"/>
  <c r="GS9" i="3" a="1"/>
  <c r="GE12" i="3" a="1"/>
  <c r="FC25" i="3" a="1"/>
  <c r="FQ13" i="3" a="1"/>
  <c r="EO22" i="3" a="1"/>
  <c r="GE10" i="3" a="1"/>
  <c r="GE14" i="3" a="1"/>
  <c r="GE19" i="3" a="1"/>
  <c r="GE6" i="3" a="1"/>
  <c r="FC10" i="3" a="1"/>
  <c r="EO10" i="3" a="1"/>
  <c r="FC12" i="3" a="1"/>
  <c r="EO21" i="3" a="1"/>
  <c r="EO9" i="3" a="1"/>
  <c r="DM9" i="3" a="1"/>
  <c r="EA17" i="3" a="1"/>
  <c r="CY11" i="3" a="1"/>
  <c r="AU25" i="3" a="1"/>
  <c r="CK6" i="3" a="1"/>
  <c r="DM10" i="3" a="1"/>
  <c r="AU13" i="3" a="1"/>
  <c r="DM17" i="3" a="1"/>
  <c r="CK20" i="3" a="1"/>
  <c r="BW10" i="3" a="1"/>
  <c r="CK18" i="3" a="1"/>
  <c r="DM24" i="3" a="1"/>
  <c r="BW17" i="3" a="1"/>
  <c r="DM23" i="3" a="1"/>
  <c r="BI25" i="3" a="1"/>
  <c r="HG12" i="3" a="1"/>
  <c r="HG26" i="3" a="1"/>
  <c r="HG17" i="3" a="1"/>
  <c r="EA24" i="3" a="1"/>
  <c r="GS22" i="3" a="1"/>
  <c r="AU15" i="3" a="1"/>
  <c r="GS23" i="3" a="1"/>
  <c r="GS6" i="3" a="1"/>
  <c r="EO11" i="3" a="1"/>
  <c r="GE26" i="3" a="1"/>
  <c r="FQ21" i="3" a="1"/>
  <c r="FQ17" i="3" a="1"/>
  <c r="GE13" i="3" a="1"/>
  <c r="FQ20" i="3" a="1"/>
  <c r="FQ23" i="3" a="1"/>
  <c r="EA9" i="3" a="1"/>
  <c r="EO18" i="3" a="1"/>
  <c r="CY12" i="3" a="1"/>
  <c r="EA15" i="3" a="1"/>
  <c r="FC8" i="3" a="1"/>
  <c r="AU9" i="3" a="1"/>
  <c r="EA22" i="3" a="1"/>
  <c r="AU21" i="3" a="1"/>
  <c r="CK19" i="3" a="1"/>
  <c r="BW16" i="3" a="1"/>
  <c r="CY14" i="3" a="1"/>
  <c r="DM16" i="3" a="1"/>
  <c r="CK16" i="3" a="1"/>
  <c r="BW9" i="3" a="1"/>
  <c r="DM26" i="3" a="1"/>
  <c r="BW21" i="3" a="1"/>
  <c r="BW23" i="3" a="1"/>
  <c r="BI6" i="3" a="1"/>
  <c r="BI26" i="3" a="1"/>
  <c r="BI10" i="3" a="1"/>
  <c r="HG16" i="3" a="1"/>
  <c r="HG22" i="3" a="1"/>
  <c r="HG13" i="3" a="1"/>
  <c r="GE24" i="3" a="1"/>
  <c r="FQ18" i="3" a="1"/>
  <c r="GE8" i="3" a="1"/>
  <c r="GS13" i="3" a="1"/>
  <c r="GS19" i="3" a="1"/>
  <c r="GS16" i="3" a="1"/>
  <c r="GE21" i="3" a="1"/>
  <c r="GE25" i="3" a="1"/>
  <c r="GS12" i="3" a="1"/>
  <c r="FC6" i="3" a="1"/>
  <c r="EO7" i="3" a="1"/>
  <c r="FC13" i="3" a="1"/>
  <c r="EO8" i="3" a="1"/>
  <c r="EO13" i="3" a="1"/>
  <c r="EA11" i="3" a="1"/>
  <c r="FQ24" i="3" a="1"/>
  <c r="DM6" i="3" a="1"/>
  <c r="AU8" i="3" a="1"/>
  <c r="AU17" i="3" a="1"/>
  <c r="EA7" i="3" a="1"/>
  <c r="AU6" i="3" a="1"/>
  <c r="AU18" i="3" a="1"/>
  <c r="CY23" i="3" a="1"/>
  <c r="BW13" i="3" a="1"/>
  <c r="CY16" i="3" a="1"/>
  <c r="BW7" i="3" a="1"/>
  <c r="DM18" i="3" a="1"/>
  <c r="DM22" i="3" a="1"/>
  <c r="BW24" i="3" a="1"/>
  <c r="BI23" i="3" a="1"/>
  <c r="BI18" i="3" a="1"/>
  <c r="EA20" i="3" a="1"/>
  <c r="FQ8" i="3" a="1"/>
  <c r="EA8" i="3" a="1"/>
  <c r="EA16" i="3" a="1"/>
  <c r="GE23" i="3" a="1"/>
  <c r="FQ16" i="3" a="1"/>
  <c r="FC19" i="3" a="1"/>
  <c r="EO16" i="3" a="1"/>
  <c r="EA13" i="3" a="1"/>
  <c r="DM7" i="3" a="1"/>
  <c r="EA21" i="3" a="1"/>
  <c r="BW25" i="3" a="1"/>
  <c r="CK23" i="3" a="1"/>
  <c r="CK14" i="3" a="1"/>
  <c r="BW15" i="3" a="1"/>
  <c r="BW12" i="3" a="1"/>
  <c r="BI9" i="3" a="1"/>
  <c r="BI11" i="3" a="1"/>
  <c r="HG6" i="3" a="1"/>
  <c r="AU19" i="3" a="1"/>
  <c r="AU11" i="3" a="1"/>
  <c r="AU7" i="3" a="1"/>
  <c r="FQ11" i="3" a="1"/>
  <c r="GE7" i="3" a="1"/>
  <c r="EO19" i="3" a="1"/>
  <c r="EO14" i="3" a="1"/>
  <c r="CY7" i="3" a="1"/>
  <c r="AU14" i="3" a="1"/>
  <c r="AU16" i="3" a="1"/>
  <c r="EA23" i="3" a="1"/>
  <c r="CK15" i="3" a="1"/>
  <c r="CK26" i="3" a="1"/>
  <c r="BW19" i="3" a="1"/>
  <c r="BI19" i="3" a="1"/>
  <c r="BI21" i="3" a="1"/>
  <c r="AG7" i="3" a="1"/>
  <c r="AG8" i="3" a="1"/>
  <c r="AG18" i="3" a="1"/>
  <c r="AG14" i="3" a="1"/>
  <c r="AG17" i="3" a="1"/>
  <c r="AG9" i="3" a="1"/>
  <c r="AG19" i="3" a="1"/>
  <c r="AG13" i="3" a="1"/>
  <c r="AG10" i="3" a="1"/>
  <c r="AG15" i="3" a="1"/>
  <c r="AG12" i="3" a="1"/>
  <c r="AG16" i="3" a="1"/>
  <c r="AG11" i="3" a="1"/>
  <c r="AM9" i="3" l="1"/>
  <c r="AN6" i="3"/>
  <c r="M96" i="1"/>
  <c r="FW6" i="3"/>
  <c r="N95" i="1"/>
  <c r="FJ9" i="3"/>
  <c r="M95" i="1"/>
  <c r="FI9" i="3"/>
  <c r="N94" i="1"/>
  <c r="FJ8" i="3"/>
  <c r="M94" i="1"/>
  <c r="FI8" i="3"/>
  <c r="M93" i="1"/>
  <c r="FI7" i="3"/>
  <c r="N93" i="1"/>
  <c r="FJ7" i="3"/>
  <c r="M92" i="1"/>
  <c r="FI6" i="3"/>
  <c r="N92" i="1"/>
  <c r="FJ6" i="3"/>
  <c r="Z16" i="3"/>
  <c r="M91" i="1"/>
  <c r="EU9" i="3"/>
  <c r="N91" i="1"/>
  <c r="EV9" i="3"/>
  <c r="M90" i="1"/>
  <c r="EU8" i="3"/>
  <c r="N90" i="1"/>
  <c r="EV8" i="3"/>
  <c r="M89" i="1"/>
  <c r="EU7" i="3"/>
  <c r="N89" i="1"/>
  <c r="EV7" i="3"/>
  <c r="N88" i="1"/>
  <c r="EV6" i="3"/>
  <c r="M88" i="1"/>
  <c r="EU6" i="3"/>
  <c r="Z14" i="3"/>
  <c r="N87" i="1"/>
  <c r="EH9" i="3"/>
  <c r="M87" i="1"/>
  <c r="EG9" i="3"/>
  <c r="M86" i="1"/>
  <c r="EG8" i="3"/>
  <c r="N86" i="1"/>
  <c r="EH8" i="3"/>
  <c r="M85" i="1"/>
  <c r="EG7" i="3"/>
  <c r="N85" i="1"/>
  <c r="EH7" i="3"/>
  <c r="N84" i="1"/>
  <c r="EH6" i="3"/>
  <c r="M84" i="1"/>
  <c r="EG6" i="3"/>
  <c r="M73" i="1"/>
  <c r="CC10" i="3"/>
  <c r="N73" i="1"/>
  <c r="CD10" i="3"/>
  <c r="BA13" i="3"/>
  <c r="M115" i="1"/>
  <c r="BO6" i="3"/>
  <c r="M120" i="1"/>
  <c r="DE8" i="3"/>
  <c r="M219" i="1"/>
  <c r="CQ7" i="3"/>
  <c r="M182" i="1"/>
  <c r="CQ11" i="3"/>
  <c r="M205" i="1"/>
  <c r="F37" i="4"/>
  <c r="F18" i="4"/>
  <c r="F35" i="4"/>
  <c r="F10" i="4"/>
  <c r="G10" i="4" s="1"/>
  <c r="F16" i="4"/>
  <c r="F19" i="4"/>
  <c r="F36" i="4"/>
  <c r="F17" i="4"/>
  <c r="BB13" i="3"/>
  <c r="N115" i="1"/>
  <c r="BP6" i="3"/>
  <c r="N120" i="1"/>
  <c r="CR12" i="3"/>
  <c r="N206" i="1"/>
  <c r="DF9" i="3"/>
  <c r="N220" i="1"/>
  <c r="F20" i="4"/>
  <c r="F38" i="4"/>
  <c r="F26" i="4"/>
  <c r="F39" i="4"/>
  <c r="F28" i="4"/>
  <c r="F29" i="4"/>
  <c r="F27" i="4"/>
  <c r="F40" i="4"/>
  <c r="DE9" i="3"/>
  <c r="M220" i="1"/>
  <c r="CQ12" i="3"/>
  <c r="M206" i="1"/>
  <c r="S20" i="3"/>
  <c r="BB12" i="3"/>
  <c r="BB14" i="3"/>
  <c r="BP7" i="3"/>
  <c r="BP11" i="3"/>
  <c r="CR6" i="3"/>
  <c r="CD6" i="3"/>
  <c r="CR7" i="3"/>
  <c r="S24" i="3"/>
  <c r="S19" i="3"/>
  <c r="V13" i="3"/>
  <c r="S23" i="3"/>
  <c r="S21" i="3"/>
  <c r="S22" i="3"/>
  <c r="S25" i="3"/>
  <c r="S18" i="3"/>
  <c r="V8" i="3"/>
  <c r="V7" i="3"/>
  <c r="V12" i="3"/>
  <c r="V10" i="3"/>
  <c r="V9" i="3"/>
  <c r="V14" i="3"/>
  <c r="V11" i="3"/>
  <c r="CQ13" i="3"/>
  <c r="BP10" i="3"/>
  <c r="CR13" i="3"/>
  <c r="BO11" i="3"/>
  <c r="U14" i="3"/>
  <c r="Y12" i="3"/>
  <c r="BA12" i="3"/>
  <c r="U11" i="3"/>
  <c r="U13" i="3"/>
  <c r="U8" i="3"/>
  <c r="U7" i="3"/>
  <c r="U12" i="3"/>
  <c r="U10" i="3"/>
  <c r="U9" i="3"/>
  <c r="CQ6" i="3"/>
  <c r="S10" i="3"/>
  <c r="T14" i="3"/>
  <c r="T8" i="3"/>
  <c r="T10" i="3"/>
  <c r="T12" i="3"/>
  <c r="S9" i="3"/>
  <c r="T7" i="3"/>
  <c r="T9" i="3"/>
  <c r="T11" i="3"/>
  <c r="T13" i="3"/>
  <c r="BA14" i="3"/>
  <c r="BO8" i="3"/>
  <c r="CC6" i="3"/>
  <c r="DE10" i="3"/>
  <c r="S14" i="3"/>
  <c r="S7" i="3"/>
  <c r="S12" i="3"/>
  <c r="S13" i="3"/>
  <c r="S8" i="3"/>
  <c r="S11" i="3"/>
  <c r="Z12" i="3"/>
  <c r="Z10" i="3"/>
  <c r="Z11" i="3"/>
  <c r="Y11" i="3"/>
  <c r="CD7" i="3"/>
  <c r="CD8" i="3"/>
  <c r="CC7" i="3"/>
  <c r="CQ9" i="3"/>
  <c r="CR10" i="3"/>
  <c r="DE6" i="3"/>
  <c r="DE7" i="3"/>
  <c r="CQ8" i="3"/>
  <c r="CR8" i="3"/>
  <c r="CC8" i="3"/>
  <c r="CQ10" i="3"/>
  <c r="BB11" i="3"/>
  <c r="BP9" i="3"/>
  <c r="CR9" i="3"/>
  <c r="DF7" i="3"/>
  <c r="CC9" i="3"/>
  <c r="CD9" i="3"/>
  <c r="CR11" i="3"/>
  <c r="DF6" i="3"/>
  <c r="DF8" i="3"/>
  <c r="DF10" i="3"/>
  <c r="Y10" i="3"/>
  <c r="BB10" i="3"/>
  <c r="BB9" i="3"/>
  <c r="BA9" i="3"/>
  <c r="BB7" i="3"/>
  <c r="BA11" i="3"/>
  <c r="BO10" i="3"/>
  <c r="BB8" i="3"/>
  <c r="BO7" i="3"/>
  <c r="BO9" i="3"/>
  <c r="Y9" i="3"/>
  <c r="BA10" i="3"/>
  <c r="BA8" i="3"/>
  <c r="BW20" i="3"/>
  <c r="BI15" i="3"/>
  <c r="BI21" i="3"/>
  <c r="BI23" i="3"/>
  <c r="BI25" i="3"/>
  <c r="BI19" i="3"/>
  <c r="BI18" i="3"/>
  <c r="BW24" i="3"/>
  <c r="BI16" i="3"/>
  <c r="CY22" i="3"/>
  <c r="DM23" i="3"/>
  <c r="DM22" i="3"/>
  <c r="DM14" i="3"/>
  <c r="BW19" i="3"/>
  <c r="BW17" i="3"/>
  <c r="DM18" i="3"/>
  <c r="DM25" i="3"/>
  <c r="DM21" i="3"/>
  <c r="DM24" i="3"/>
  <c r="BW7" i="3"/>
  <c r="BW6" i="3"/>
  <c r="CK26" i="3"/>
  <c r="CK18" i="3"/>
  <c r="CY16" i="3"/>
  <c r="BW26" i="3"/>
  <c r="BW14" i="3"/>
  <c r="BW10" i="3"/>
  <c r="BW13" i="3"/>
  <c r="CK21" i="3"/>
  <c r="CK15" i="3"/>
  <c r="CK20" i="3"/>
  <c r="CY23" i="3"/>
  <c r="CY15" i="3"/>
  <c r="CY13" i="3"/>
  <c r="DM17" i="3"/>
  <c r="AU18" i="3"/>
  <c r="CY8" i="3"/>
  <c r="EA23" i="3"/>
  <c r="AU13" i="3"/>
  <c r="AU6" i="3"/>
  <c r="AU20" i="3"/>
  <c r="AU22" i="3"/>
  <c r="DM10" i="3"/>
  <c r="EA7" i="3"/>
  <c r="EO23" i="3"/>
  <c r="AU16" i="3"/>
  <c r="CK6" i="3"/>
  <c r="AU17" i="3"/>
  <c r="AU12" i="3"/>
  <c r="CK8" i="3"/>
  <c r="AU25" i="3"/>
  <c r="AU8" i="3"/>
  <c r="AU24" i="3"/>
  <c r="AU14" i="3"/>
  <c r="CY11" i="3"/>
  <c r="DM6" i="3"/>
  <c r="EA19" i="3"/>
  <c r="EA18" i="3"/>
  <c r="EA17" i="3"/>
  <c r="FQ24" i="3"/>
  <c r="AU26" i="3"/>
  <c r="CY7" i="3"/>
  <c r="DM9" i="3"/>
  <c r="EA11" i="3"/>
  <c r="EA26" i="3"/>
  <c r="EA25" i="3"/>
  <c r="EO9" i="3"/>
  <c r="EO13" i="3"/>
  <c r="FQ19" i="3"/>
  <c r="EO14" i="3"/>
  <c r="EO21" i="3"/>
  <c r="EO8" i="3"/>
  <c r="FC26" i="3"/>
  <c r="FC9" i="3"/>
  <c r="FC12" i="3"/>
  <c r="FC13" i="3"/>
  <c r="EO26" i="3"/>
  <c r="EO19" i="3"/>
  <c r="EO10" i="3"/>
  <c r="EO7" i="3"/>
  <c r="FC24" i="3"/>
  <c r="FC7" i="3"/>
  <c r="FC10" i="3"/>
  <c r="FC6" i="3"/>
  <c r="FQ7" i="3"/>
  <c r="GE7" i="3"/>
  <c r="GE6" i="3"/>
  <c r="GS12" i="3"/>
  <c r="FQ9" i="3"/>
  <c r="GE18" i="3"/>
  <c r="GE19" i="3"/>
  <c r="GE25" i="3"/>
  <c r="GS24" i="3"/>
  <c r="FQ11" i="3"/>
  <c r="GE14" i="3"/>
  <c r="GE21" i="3"/>
  <c r="GE15" i="3"/>
  <c r="GE17" i="3"/>
  <c r="GE10" i="3"/>
  <c r="GS16" i="3"/>
  <c r="GS11" i="3"/>
  <c r="AU7" i="3"/>
  <c r="EO22" i="3"/>
  <c r="GS19" i="3"/>
  <c r="FC20" i="3"/>
  <c r="FC15" i="3"/>
  <c r="FQ13" i="3"/>
  <c r="GS13" i="3"/>
  <c r="CK11" i="3"/>
  <c r="AU11" i="3"/>
  <c r="FC25" i="3"/>
  <c r="GE8" i="3"/>
  <c r="GS7" i="3"/>
  <c r="EO12" i="3"/>
  <c r="GE12" i="3"/>
  <c r="FQ18" i="3"/>
  <c r="GS10" i="3"/>
  <c r="AU19" i="3"/>
  <c r="GS9" i="3"/>
  <c r="GE24" i="3"/>
  <c r="GS20" i="3"/>
  <c r="FC16" i="3"/>
  <c r="GS25" i="3"/>
  <c r="HG13" i="3"/>
  <c r="HG21" i="3"/>
  <c r="HG6" i="3"/>
  <c r="HG14" i="3"/>
  <c r="HG22" i="3"/>
  <c r="HG11" i="3"/>
  <c r="HG19" i="3"/>
  <c r="HG8" i="3"/>
  <c r="HG16" i="3"/>
  <c r="HG24" i="3"/>
  <c r="BI11" i="3"/>
  <c r="BI17" i="3"/>
  <c r="BI10" i="3"/>
  <c r="BW8" i="3"/>
  <c r="BI13" i="3"/>
  <c r="BI24" i="3"/>
  <c r="BI26" i="3"/>
  <c r="BI14" i="3"/>
  <c r="BI9" i="3"/>
  <c r="BI8" i="3"/>
  <c r="BI6" i="3"/>
  <c r="BI7" i="3"/>
  <c r="BI20" i="3"/>
  <c r="BI22" i="3"/>
  <c r="BW23" i="3"/>
  <c r="BI12" i="3"/>
  <c r="BW12" i="3"/>
  <c r="BW22" i="3"/>
  <c r="BW21" i="3"/>
  <c r="CK17" i="3"/>
  <c r="CY26" i="3"/>
  <c r="CY18" i="3"/>
  <c r="DM26" i="3"/>
  <c r="DM13" i="3"/>
  <c r="BW15" i="3"/>
  <c r="BW18" i="3"/>
  <c r="BW9" i="3"/>
  <c r="CK22" i="3"/>
  <c r="CK14" i="3"/>
  <c r="CK24" i="3"/>
  <c r="CK16" i="3"/>
  <c r="CY19" i="3"/>
  <c r="CY21" i="3"/>
  <c r="DM19" i="3"/>
  <c r="DM16" i="3"/>
  <c r="CK13" i="3"/>
  <c r="CK23" i="3"/>
  <c r="CY20" i="3"/>
  <c r="CY14" i="3"/>
  <c r="CY25" i="3"/>
  <c r="CY17" i="3"/>
  <c r="DM20" i="3"/>
  <c r="BW16" i="3"/>
  <c r="BW11" i="3"/>
  <c r="BW25" i="3"/>
  <c r="CK25" i="3"/>
  <c r="CK19" i="3"/>
  <c r="CY24" i="3"/>
  <c r="DM15" i="3"/>
  <c r="EA6" i="3"/>
  <c r="AU21" i="3"/>
  <c r="CK9" i="3"/>
  <c r="EA21" i="3"/>
  <c r="CY10" i="3"/>
  <c r="EA22" i="3"/>
  <c r="EO15" i="3"/>
  <c r="FC18" i="3"/>
  <c r="FC17" i="3"/>
  <c r="AU9" i="3"/>
  <c r="AU10" i="3"/>
  <c r="DM7" i="3"/>
  <c r="EO20" i="3"/>
  <c r="FC8" i="3"/>
  <c r="CK10" i="3"/>
  <c r="CK7" i="3"/>
  <c r="CY9" i="3"/>
  <c r="EA15" i="3"/>
  <c r="EA14" i="3"/>
  <c r="EA13" i="3"/>
  <c r="CK12" i="3"/>
  <c r="CY12" i="3"/>
  <c r="DM8" i="3"/>
  <c r="DM11" i="3"/>
  <c r="EA10" i="3"/>
  <c r="EO18" i="3"/>
  <c r="EO6" i="3"/>
  <c r="EO16" i="3"/>
  <c r="FC23" i="3"/>
  <c r="EA9" i="3"/>
  <c r="FC14" i="3"/>
  <c r="FC22" i="3"/>
  <c r="FC11" i="3"/>
  <c r="FQ23" i="3"/>
  <c r="EO24" i="3"/>
  <c r="FC19" i="3"/>
  <c r="FC21" i="3"/>
  <c r="FQ20" i="3"/>
  <c r="FQ15" i="3"/>
  <c r="FQ12" i="3"/>
  <c r="GE22" i="3"/>
  <c r="GE13" i="3"/>
  <c r="FQ25" i="3"/>
  <c r="FQ16" i="3"/>
  <c r="FQ26" i="3"/>
  <c r="FQ17" i="3"/>
  <c r="GE11" i="3"/>
  <c r="GE9" i="3"/>
  <c r="FQ14" i="3"/>
  <c r="FQ21" i="3"/>
  <c r="FQ22" i="3"/>
  <c r="GE23" i="3"/>
  <c r="FQ10" i="3"/>
  <c r="GE26" i="3"/>
  <c r="GS26" i="3"/>
  <c r="GS8" i="3"/>
  <c r="AU23" i="3"/>
  <c r="EO11" i="3"/>
  <c r="GE20" i="3"/>
  <c r="EA16" i="3"/>
  <c r="EO17" i="3"/>
  <c r="GS6" i="3"/>
  <c r="DM12" i="3"/>
  <c r="EA8" i="3"/>
  <c r="GS17" i="3"/>
  <c r="GS23" i="3"/>
  <c r="GS21" i="3"/>
  <c r="FQ8" i="3"/>
  <c r="FQ6" i="3"/>
  <c r="AU15" i="3"/>
  <c r="EA12" i="3"/>
  <c r="EA20" i="3"/>
  <c r="GS15" i="3"/>
  <c r="GS22" i="3"/>
  <c r="GS14" i="3"/>
  <c r="CY6" i="3"/>
  <c r="GS18" i="3"/>
  <c r="EA24" i="3"/>
  <c r="EO25" i="3"/>
  <c r="GE16" i="3"/>
  <c r="HG9" i="3"/>
  <c r="HG17" i="3"/>
  <c r="HG25" i="3"/>
  <c r="HG10" i="3"/>
  <c r="HG18" i="3"/>
  <c r="HG26" i="3"/>
  <c r="HG7" i="3"/>
  <c r="HG15" i="3"/>
  <c r="HG23" i="3"/>
  <c r="HG12" i="3"/>
  <c r="HG20" i="3"/>
  <c r="AG19" i="3"/>
  <c r="AG18" i="3"/>
  <c r="AG11" i="3"/>
  <c r="AG12" i="3"/>
  <c r="AG9" i="3"/>
  <c r="AG8" i="3"/>
  <c r="AG13" i="3"/>
  <c r="AG15" i="3"/>
  <c r="AG17" i="3"/>
  <c r="AG7" i="3"/>
  <c r="AG16" i="3"/>
  <c r="AG10" i="3"/>
  <c r="AG14" i="3"/>
  <c r="Z9" i="3"/>
  <c r="BP8" i="3"/>
  <c r="Z8" i="3"/>
  <c r="BB6" i="3"/>
  <c r="BR19" i="3" a="1"/>
  <c r="BR19" i="3" s="1"/>
  <c r="BD22" i="3" a="1"/>
  <c r="BD22" i="3" s="1"/>
  <c r="BU24" i="3" a="1"/>
  <c r="BU24" i="3" s="1"/>
  <c r="BD12" i="3" a="1"/>
  <c r="BD12" i="3" s="1"/>
  <c r="BG9" i="3" a="1"/>
  <c r="BG9" i="3" s="1"/>
  <c r="BU23" i="3" a="1"/>
  <c r="BU23" i="3" s="1"/>
  <c r="BR10" i="3" a="1"/>
  <c r="BR10" i="3" s="1"/>
  <c r="CF20" i="3" a="1"/>
  <c r="CF20" i="3" s="1"/>
  <c r="CT26" i="3" a="1"/>
  <c r="CT26" i="3" s="1"/>
  <c r="DH19" i="3" a="1"/>
  <c r="DH19" i="3" s="1"/>
  <c r="BU14" i="3" a="1"/>
  <c r="BU14" i="3" s="1"/>
  <c r="CF24" i="3" a="1"/>
  <c r="CF24" i="3" s="1"/>
  <c r="CW26" i="3" a="1"/>
  <c r="CW26" i="3" s="1"/>
  <c r="DH15" i="3" a="1"/>
  <c r="DH15" i="3" s="1"/>
  <c r="CF18" i="3" a="1"/>
  <c r="CF18" i="3" s="1"/>
  <c r="DK13" i="3" a="1"/>
  <c r="DK13" i="3" s="1"/>
  <c r="BR16" i="3" a="1"/>
  <c r="BR16" i="3" s="1"/>
  <c r="BR26" i="3" a="1"/>
  <c r="BR26" i="3" s="1"/>
  <c r="CI16" i="3" a="1"/>
  <c r="CI16" i="3" s="1"/>
  <c r="CW22" i="3" a="1"/>
  <c r="CW22" i="3" s="1"/>
  <c r="DK15" i="3" a="1"/>
  <c r="DK15" i="3" s="1"/>
  <c r="DK16" i="3" a="1"/>
  <c r="DK16" i="3" s="1"/>
  <c r="BD25" i="3" a="1"/>
  <c r="BD25" i="3" s="1"/>
  <c r="BD23" i="3" a="1"/>
  <c r="BD23" i="3" s="1"/>
  <c r="BD13" i="3" a="1"/>
  <c r="BD13" i="3" s="1"/>
  <c r="BD18" i="3" a="1"/>
  <c r="BD18" i="3" s="1"/>
  <c r="BD15" i="3" a="1"/>
  <c r="BD15" i="3" s="1"/>
  <c r="BG26" i="3" a="1"/>
  <c r="BG26" i="3" s="1"/>
  <c r="BG12" i="3" a="1"/>
  <c r="BG12" i="3" s="1"/>
  <c r="BR25" i="3" a="1"/>
  <c r="BR25" i="3" s="1"/>
  <c r="CI13" i="3" a="1"/>
  <c r="CI13" i="3" s="1"/>
  <c r="CW23" i="3" a="1"/>
  <c r="CW23" i="3" s="1"/>
  <c r="CW21" i="3" a="1"/>
  <c r="CW21" i="3" s="1"/>
  <c r="DH25" i="3" a="1"/>
  <c r="DH25" i="3" s="1"/>
  <c r="CW25" i="3" a="1"/>
  <c r="CW25" i="3" s="1"/>
  <c r="DK17" i="3" a="1"/>
  <c r="DK17" i="3" s="1"/>
  <c r="BR17" i="3" a="1"/>
  <c r="BR17" i="3" s="1"/>
  <c r="CF23" i="3" a="1"/>
  <c r="CF23" i="3" s="1"/>
  <c r="DK18" i="3" a="1"/>
  <c r="DK18" i="3" s="1"/>
  <c r="HB25" i="3" a="1"/>
  <c r="HB25" i="3" s="1"/>
  <c r="HE22" i="3" a="1"/>
  <c r="HE22" i="3" s="1"/>
  <c r="HB17" i="3" a="1"/>
  <c r="HB17" i="3" s="1"/>
  <c r="HE14" i="3" a="1"/>
  <c r="HE14" i="3" s="1"/>
  <c r="HB9" i="3" a="1"/>
  <c r="HB9" i="3" s="1"/>
  <c r="HE6" i="3" a="1"/>
  <c r="HE6" i="3" s="1"/>
  <c r="HE25" i="3" a="1"/>
  <c r="HE25" i="3" s="1"/>
  <c r="HB20" i="3" a="1"/>
  <c r="HB20" i="3" s="1"/>
  <c r="HE17" i="3" a="1"/>
  <c r="HE17" i="3" s="1"/>
  <c r="HB12" i="3" a="1"/>
  <c r="HB12" i="3" s="1"/>
  <c r="HE9" i="3" a="1"/>
  <c r="HE9" i="3" s="1"/>
  <c r="HE24" i="3" a="1"/>
  <c r="HE24" i="3" s="1"/>
  <c r="HB19" i="3" a="1"/>
  <c r="HB19" i="3" s="1"/>
  <c r="HE16" i="3" a="1"/>
  <c r="HE16" i="3" s="1"/>
  <c r="HB11" i="3" a="1"/>
  <c r="HB11" i="3" s="1"/>
  <c r="HE8" i="3" a="1"/>
  <c r="HE8" i="3" s="1"/>
  <c r="HB26" i="3" a="1"/>
  <c r="HB26" i="3" s="1"/>
  <c r="HE23" i="3" a="1"/>
  <c r="HE23" i="3" s="1"/>
  <c r="HB18" i="3" a="1"/>
  <c r="HB18" i="3" s="1"/>
  <c r="HE15" i="3" a="1"/>
  <c r="HE15" i="3" s="1"/>
  <c r="HB10" i="3" a="1"/>
  <c r="HB10" i="3" s="1"/>
  <c r="HE7" i="3" a="1"/>
  <c r="HE7" i="3" s="1"/>
  <c r="FO6" i="3" a="1"/>
  <c r="FO6" i="3" s="1"/>
  <c r="AE6" i="3"/>
  <c r="AF9" i="3" a="1"/>
  <c r="AF9" i="3" s="1"/>
  <c r="AS14" i="3" a="1"/>
  <c r="AS14" i="3" s="1"/>
  <c r="GN16" i="3" a="1"/>
  <c r="GN16" i="3" s="1"/>
  <c r="GQ8" i="3" a="1"/>
  <c r="GQ8" i="3" s="1"/>
  <c r="GN19" i="3" a="1"/>
  <c r="GN19" i="3" s="1"/>
  <c r="GN12" i="3" a="1"/>
  <c r="GN12" i="3" s="1"/>
  <c r="GQ21" i="3" a="1"/>
  <c r="GQ21" i="3" s="1"/>
  <c r="EM14" i="3" a="1"/>
  <c r="EM14" i="3" s="1"/>
  <c r="GQ16" i="3" a="1"/>
  <c r="GQ16" i="3" s="1"/>
  <c r="GQ19" i="3" a="1"/>
  <c r="GQ19" i="3" s="1"/>
  <c r="GN9" i="3" a="1"/>
  <c r="GN9" i="3" s="1"/>
  <c r="AF12" i="3" a="1"/>
  <c r="AF12" i="3" s="1"/>
  <c r="AE18" i="3" a="1"/>
  <c r="AE18" i="3" s="1"/>
  <c r="FO10" i="3" a="1"/>
  <c r="FO10" i="3" s="1"/>
  <c r="GQ24" i="3" a="1"/>
  <c r="GQ24" i="3" s="1"/>
  <c r="CI6" i="3" a="1"/>
  <c r="CI6" i="3" s="1"/>
  <c r="GQ22" i="3" a="1"/>
  <c r="GQ22" i="3" s="1"/>
  <c r="GN8" i="3" a="1"/>
  <c r="GN8" i="3" s="1"/>
  <c r="GQ7" i="3" a="1"/>
  <c r="GQ7" i="3" s="1"/>
  <c r="GQ11" i="3" a="1"/>
  <c r="GQ11" i="3" s="1"/>
  <c r="GQ18" i="3" a="1"/>
  <c r="GQ18" i="3" s="1"/>
  <c r="GQ12" i="3" a="1"/>
  <c r="GQ12" i="3" s="1"/>
  <c r="GN20" i="3" a="1"/>
  <c r="GN20" i="3" s="1"/>
  <c r="GC25" i="3" a="1"/>
  <c r="GC25" i="3" s="1"/>
  <c r="GC13" i="3" a="1"/>
  <c r="GC13" i="3" s="1"/>
  <c r="FZ14" i="3" a="1"/>
  <c r="FZ14" i="3" s="1"/>
  <c r="HE26" i="3" a="1"/>
  <c r="HE26" i="3" s="1"/>
  <c r="HB21" i="3" a="1"/>
  <c r="HB21" i="3" s="1"/>
  <c r="HE18" i="3" a="1"/>
  <c r="HE18" i="3" s="1"/>
  <c r="HB13" i="3" a="1"/>
  <c r="HB13" i="3" s="1"/>
  <c r="HE10" i="3" a="1"/>
  <c r="HE10" i="3" s="1"/>
  <c r="HB24" i="3" a="1"/>
  <c r="HB24" i="3" s="1"/>
  <c r="HE21" i="3" a="1"/>
  <c r="HE21" i="3" s="1"/>
  <c r="HB16" i="3" a="1"/>
  <c r="HB16" i="3" s="1"/>
  <c r="HE13" i="3" a="1"/>
  <c r="HE13" i="3" s="1"/>
  <c r="HB8" i="3" a="1"/>
  <c r="HB8" i="3" s="1"/>
  <c r="HB23" i="3" a="1"/>
  <c r="HB23" i="3" s="1"/>
  <c r="HE20" i="3" a="1"/>
  <c r="HE20" i="3" s="1"/>
  <c r="HB15" i="3" a="1"/>
  <c r="HB15" i="3" s="1"/>
  <c r="HE12" i="3" a="1"/>
  <c r="HE12" i="3" s="1"/>
  <c r="HB7" i="3" a="1"/>
  <c r="HB7" i="3" s="1"/>
  <c r="HB22" i="3" a="1"/>
  <c r="HB22" i="3" s="1"/>
  <c r="HE19" i="3" a="1"/>
  <c r="HE19" i="3" s="1"/>
  <c r="HB14" i="3" a="1"/>
  <c r="HB14" i="3" s="1"/>
  <c r="HE11" i="3" a="1"/>
  <c r="HE11" i="3" s="1"/>
  <c r="HB6" i="3" a="1"/>
  <c r="HB6" i="3" s="1"/>
  <c r="AB6" i="3"/>
  <c r="AE10" i="3" a="1"/>
  <c r="AE10" i="3" s="1"/>
  <c r="GQ6" i="3" a="1"/>
  <c r="GQ6" i="3" s="1"/>
  <c r="GN7" i="3" a="1"/>
  <c r="GN7" i="3" s="1"/>
  <c r="GQ10" i="3" a="1"/>
  <c r="GQ10" i="3" s="1"/>
  <c r="GQ17" i="3" a="1"/>
  <c r="GQ17" i="3" s="1"/>
  <c r="GN15" i="3" a="1"/>
  <c r="GN15" i="3" s="1"/>
  <c r="AB11" i="3" a="1"/>
  <c r="AB11" i="3" s="1"/>
  <c r="GN17" i="3" a="1"/>
  <c r="GN17" i="3" s="1"/>
  <c r="GN14" i="3" a="1"/>
  <c r="GN14" i="3" s="1"/>
  <c r="GN21" i="3" a="1"/>
  <c r="GN21" i="3" s="1"/>
  <c r="AF17" i="3" a="1"/>
  <c r="AF17" i="3" s="1"/>
  <c r="AE15" i="3" a="1"/>
  <c r="AE15" i="3" s="1"/>
  <c r="AS22" i="3" a="1"/>
  <c r="AS22" i="3" s="1"/>
  <c r="DK9" i="3" a="1"/>
  <c r="DK9" i="3" s="1"/>
  <c r="GQ13" i="3" a="1"/>
  <c r="GQ13" i="3" s="1"/>
  <c r="GQ20" i="3" a="1"/>
  <c r="GQ20" i="3" s="1"/>
  <c r="GN10" i="3" a="1"/>
  <c r="GN10" i="3" s="1"/>
  <c r="GN13" i="3" a="1"/>
  <c r="GN13" i="3" s="1"/>
  <c r="GQ14" i="3" a="1"/>
  <c r="GQ14" i="3" s="1"/>
  <c r="FZ9" i="3" a="1"/>
  <c r="FZ9" i="3" s="1"/>
  <c r="GC12" i="3" a="1"/>
  <c r="GC12" i="3" s="1"/>
  <c r="FZ23" i="3" a="1"/>
  <c r="FZ23" i="3" s="1"/>
  <c r="FZ21" i="3" a="1"/>
  <c r="FZ21" i="3" s="1"/>
  <c r="FO12" i="3" a="1"/>
  <c r="FO12" i="3" s="1"/>
  <c r="FL23" i="3" a="1"/>
  <c r="FL23" i="3" s="1"/>
  <c r="GQ9" i="3" a="1"/>
  <c r="GQ9" i="3" s="1"/>
  <c r="FZ8" i="3" a="1"/>
  <c r="FZ8" i="3" s="1"/>
  <c r="GC17" i="3" a="1"/>
  <c r="GC17" i="3" s="1"/>
  <c r="GC7" i="3" a="1"/>
  <c r="GC7" i="3" s="1"/>
  <c r="GC23" i="3" a="1"/>
  <c r="GC23" i="3" s="1"/>
  <c r="GC18" i="3" a="1"/>
  <c r="GC18" i="3" s="1"/>
  <c r="GQ25" i="3" a="1"/>
  <c r="GQ25" i="3" s="1"/>
  <c r="GC21" i="3" a="1"/>
  <c r="GC21" i="3" s="1"/>
  <c r="FZ20" i="3" a="1"/>
  <c r="FZ20" i="3" s="1"/>
  <c r="FZ6" i="3" a="1"/>
  <c r="FZ6" i="3" s="1"/>
  <c r="FZ15" i="3" a="1"/>
  <c r="FZ15" i="3" s="1"/>
  <c r="GC9" i="3" a="1"/>
  <c r="GC9" i="3" s="1"/>
  <c r="GC22" i="3" a="1"/>
  <c r="GC22" i="3" s="1"/>
  <c r="FL8" i="3" a="1"/>
  <c r="FL8" i="3" s="1"/>
  <c r="FO19" i="3" a="1"/>
  <c r="FO19" i="3" s="1"/>
  <c r="FL13" i="3" a="1"/>
  <c r="FL13" i="3" s="1"/>
  <c r="FO11" i="3" a="1"/>
  <c r="FO11" i="3" s="1"/>
  <c r="FL22" i="3" a="1"/>
  <c r="FL22" i="3" s="1"/>
  <c r="GN18" i="3" a="1"/>
  <c r="GN18" i="3" s="1"/>
  <c r="GN6" i="3" a="1"/>
  <c r="GN6" i="3" s="1"/>
  <c r="GN24" i="3" a="1"/>
  <c r="GN24" i="3" s="1"/>
  <c r="FZ12" i="3" a="1"/>
  <c r="FZ12" i="3" s="1"/>
  <c r="GC15" i="3" a="1"/>
  <c r="GC15" i="3" s="1"/>
  <c r="FZ26" i="3" a="1"/>
  <c r="FZ26" i="3" s="1"/>
  <c r="GC10" i="3" a="1"/>
  <c r="GC10" i="3" s="1"/>
  <c r="FZ19" i="3" a="1"/>
  <c r="FZ19" i="3" s="1"/>
  <c r="FZ17" i="3" a="1"/>
  <c r="FZ17" i="3" s="1"/>
  <c r="FO8" i="3" a="1"/>
  <c r="FO8" i="3" s="1"/>
  <c r="FL12" i="3" a="1"/>
  <c r="FL12" i="3" s="1"/>
  <c r="FL15" i="3" a="1"/>
  <c r="FL15" i="3" s="1"/>
  <c r="FO24" i="3" a="1"/>
  <c r="FO24" i="3" s="1"/>
  <c r="FA6" i="3" a="1"/>
  <c r="FA6" i="3" s="1"/>
  <c r="EX16" i="3" a="1"/>
  <c r="EX16" i="3" s="1"/>
  <c r="EJ6" i="3" a="1"/>
  <c r="EJ6" i="3" s="1"/>
  <c r="EX21" i="3" a="1"/>
  <c r="EX21" i="3" s="1"/>
  <c r="EJ8" i="3" a="1"/>
  <c r="EJ8" i="3" s="1"/>
  <c r="EJ21" i="3" a="1"/>
  <c r="EJ21" i="3" s="1"/>
  <c r="EM12" i="3" a="1"/>
  <c r="EM12" i="3" s="1"/>
  <c r="EJ23" i="3" a="1"/>
  <c r="EJ23" i="3" s="1"/>
  <c r="EM21" i="3" a="1"/>
  <c r="EM21" i="3" s="1"/>
  <c r="FO16" i="3" a="1"/>
  <c r="FO16" i="3" s="1"/>
  <c r="FL26" i="3" a="1"/>
  <c r="FL26" i="3" s="1"/>
  <c r="FO15" i="3" a="1"/>
  <c r="FO15" i="3" s="1"/>
  <c r="FA10" i="3" a="1"/>
  <c r="FA10" i="3" s="1"/>
  <c r="EX11" i="3" a="1"/>
  <c r="EX11" i="3" s="1"/>
  <c r="EX25" i="3" a="1"/>
  <c r="EX25" i="3" s="1"/>
  <c r="FA9" i="3" a="1"/>
  <c r="FA9" i="3" s="1"/>
  <c r="EM8" i="3" a="1"/>
  <c r="EM8" i="3" s="1"/>
  <c r="EM23" i="3" a="1"/>
  <c r="EM23" i="3" s="1"/>
  <c r="EJ11" i="3" a="1"/>
  <c r="EJ11" i="3" s="1"/>
  <c r="EJ15" i="3" a="1"/>
  <c r="EJ15" i="3" s="1"/>
  <c r="EM19" i="3" a="1"/>
  <c r="EM19" i="3" s="1"/>
  <c r="DV6" i="3" a="1"/>
  <c r="DV6" i="3" s="1"/>
  <c r="FL17" i="3" a="1"/>
  <c r="FL17" i="3" s="1"/>
  <c r="FO26" i="3" a="1"/>
  <c r="FO26" i="3" s="1"/>
  <c r="FL20" i="3" a="1"/>
  <c r="FL20" i="3" s="1"/>
  <c r="FA12" i="3" a="1"/>
  <c r="FA12" i="3" s="1"/>
  <c r="FA14" i="3" a="1"/>
  <c r="FA14" i="3" s="1"/>
  <c r="FA13" i="3" a="1"/>
  <c r="FA13" i="3" s="1"/>
  <c r="EX22" i="3" a="1"/>
  <c r="EX22" i="3" s="1"/>
  <c r="FA25" i="3" a="1"/>
  <c r="FA25" i="3" s="1"/>
  <c r="FA22" i="3" a="1"/>
  <c r="FA22" i="3" s="1"/>
  <c r="EJ20" i="3" a="1"/>
  <c r="EJ20" i="3" s="1"/>
  <c r="EJ13" i="3" a="1"/>
  <c r="EJ13" i="3" s="1"/>
  <c r="EM11" i="3" a="1"/>
  <c r="EM11" i="3" s="1"/>
  <c r="FL24" i="3" a="1"/>
  <c r="FL24" i="3" s="1"/>
  <c r="EX13" i="3" a="1"/>
  <c r="EX13" i="3" s="1"/>
  <c r="FA19" i="3" a="1"/>
  <c r="FA19" i="3" s="1"/>
  <c r="EM20" i="3" a="1"/>
  <c r="EM20" i="3" s="1"/>
  <c r="EJ17" i="3" a="1"/>
  <c r="EJ17" i="3" s="1"/>
  <c r="EJ14" i="3" a="1"/>
  <c r="EJ14" i="3" s="1"/>
  <c r="DY11" i="3" a="1"/>
  <c r="DY11" i="3" s="1"/>
  <c r="DV22" i="3" a="1"/>
  <c r="DV22" i="3" s="1"/>
  <c r="DY12" i="3" a="1"/>
  <c r="DY12" i="3" s="1"/>
  <c r="DV23" i="3" a="1"/>
  <c r="DV23" i="3" s="1"/>
  <c r="DY13" i="3" a="1"/>
  <c r="DY13" i="3" s="1"/>
  <c r="DV24" i="3" a="1"/>
  <c r="DV24" i="3" s="1"/>
  <c r="DV21" i="3" a="1"/>
  <c r="DV21" i="3" s="1"/>
  <c r="DH9" i="3" a="1"/>
  <c r="DH9" i="3" s="1"/>
  <c r="CT11" i="3" a="1"/>
  <c r="CT11" i="3" s="1"/>
  <c r="CF10" i="3" a="1"/>
  <c r="CF10" i="3" s="1"/>
  <c r="FO22" i="3" a="1"/>
  <c r="FO22" i="3" s="1"/>
  <c r="FA15" i="3" a="1"/>
  <c r="FA15" i="3" s="1"/>
  <c r="FA7" i="3" a="1"/>
  <c r="FA7" i="3" s="1"/>
  <c r="EJ19" i="3" a="1"/>
  <c r="EJ19" i="3" s="1"/>
  <c r="DY7" i="3" a="1"/>
  <c r="DY7" i="3" s="1"/>
  <c r="DY15" i="3" a="1"/>
  <c r="DY15" i="3" s="1"/>
  <c r="DV26" i="3" a="1"/>
  <c r="DV26" i="3" s="1"/>
  <c r="DY16" i="3" a="1"/>
  <c r="DY16" i="3" s="1"/>
  <c r="DY17" i="3" a="1"/>
  <c r="DY17" i="3" s="1"/>
  <c r="DV9" i="3" a="1"/>
  <c r="DV9" i="3" s="1"/>
  <c r="DV25" i="3" a="1"/>
  <c r="DV25" i="3" s="1"/>
  <c r="DH8" i="3" a="1"/>
  <c r="DH8" i="3" s="1"/>
  <c r="DK11" i="3" a="1"/>
  <c r="DK11" i="3" s="1"/>
  <c r="CW9" i="3" a="1"/>
  <c r="CW9" i="3" s="1"/>
  <c r="CW8" i="3" a="1"/>
  <c r="CW8" i="3" s="1"/>
  <c r="CT6" i="3" a="1"/>
  <c r="CT6" i="3" s="1"/>
  <c r="CF6" i="3" a="1"/>
  <c r="CF6" i="3" s="1"/>
  <c r="EM24" i="3" a="1"/>
  <c r="EM24" i="3" s="1"/>
  <c r="DY19" i="3" a="1"/>
  <c r="DY19" i="3" s="1"/>
  <c r="DY20" i="3" a="1"/>
  <c r="DY20" i="3" s="1"/>
  <c r="DY21" i="3" a="1"/>
  <c r="DY21" i="3" s="1"/>
  <c r="DY6" i="3" a="1"/>
  <c r="DY6" i="3" s="1"/>
  <c r="DY22" i="3" a="1"/>
  <c r="DY22" i="3" s="1"/>
  <c r="DK7" i="3" a="1"/>
  <c r="DK7" i="3" s="1"/>
  <c r="CT7" i="3" a="1"/>
  <c r="CT7" i="3" s="1"/>
  <c r="CT8" i="3" a="1"/>
  <c r="CT8" i="3" s="1"/>
  <c r="CF11" i="3" a="1"/>
  <c r="CF11" i="3" s="1"/>
  <c r="CF9" i="3" a="1"/>
  <c r="CF9" i="3" s="1"/>
  <c r="AP13" i="3" a="1"/>
  <c r="AP13" i="3" s="1"/>
  <c r="AP9" i="3" a="1"/>
  <c r="AP9" i="3" s="1"/>
  <c r="AS12" i="3" a="1"/>
  <c r="AS12" i="3" s="1"/>
  <c r="AP25" i="3" a="1"/>
  <c r="AP25" i="3" s="1"/>
  <c r="AB13" i="3" a="1"/>
  <c r="AB13" i="3" s="1"/>
  <c r="AB12" i="3" a="1"/>
  <c r="AB12" i="3" s="1"/>
  <c r="GN23" i="3" a="1"/>
  <c r="GN23" i="3" s="1"/>
  <c r="GC19" i="3" a="1"/>
  <c r="GC19" i="3" s="1"/>
  <c r="FZ7" i="3" a="1"/>
  <c r="FZ7" i="3" s="1"/>
  <c r="GC14" i="3" a="1"/>
  <c r="GC14" i="3" s="1"/>
  <c r="FL9" i="3" a="1"/>
  <c r="FL9" i="3" s="1"/>
  <c r="FO13" i="3" a="1"/>
  <c r="FO13" i="3" s="1"/>
  <c r="FL16" i="3" a="1"/>
  <c r="FL16" i="3" s="1"/>
  <c r="GQ23" i="3" a="1"/>
  <c r="GQ23" i="3" s="1"/>
  <c r="GN22" i="3" a="1"/>
  <c r="GN22" i="3" s="1"/>
  <c r="FZ16" i="3" a="1"/>
  <c r="FZ16" i="3" s="1"/>
  <c r="FZ11" i="3" a="1"/>
  <c r="FZ11" i="3" s="1"/>
  <c r="FZ18" i="3" a="1"/>
  <c r="FZ18" i="3" s="1"/>
  <c r="GC16" i="3" a="1"/>
  <c r="GC16" i="3" s="1"/>
  <c r="FZ25" i="3" a="1"/>
  <c r="FZ25" i="3" s="1"/>
  <c r="FL19" i="3" a="1"/>
  <c r="FL19" i="3" s="1"/>
  <c r="FL18" i="3" a="1"/>
  <c r="FL18" i="3" s="1"/>
  <c r="FL11" i="3" a="1"/>
  <c r="FL11" i="3" s="1"/>
  <c r="GN26" i="3" a="1"/>
  <c r="GN26" i="3" s="1"/>
  <c r="FZ10" i="3" a="1"/>
  <c r="FZ10" i="3" s="1"/>
  <c r="GC11" i="3" a="1"/>
  <c r="GC11" i="3" s="1"/>
  <c r="FZ22" i="3" a="1"/>
  <c r="FZ22" i="3" s="1"/>
  <c r="GC20" i="3" a="1"/>
  <c r="GC20" i="3" s="1"/>
  <c r="GC6" i="3" a="1"/>
  <c r="GC6" i="3" s="1"/>
  <c r="FZ13" i="3" a="1"/>
  <c r="FZ13" i="3" s="1"/>
  <c r="FL6" i="3" a="1"/>
  <c r="FL6" i="3" s="1"/>
  <c r="FL14" i="3" a="1"/>
  <c r="FL14" i="3" s="1"/>
  <c r="FO7" i="3" a="1"/>
  <c r="FO7" i="3" s="1"/>
  <c r="FO18" i="3" a="1"/>
  <c r="FO18" i="3" s="1"/>
  <c r="GN11" i="3" a="1"/>
  <c r="GN11" i="3" s="1"/>
  <c r="GN25" i="3" a="1"/>
  <c r="GN25" i="3" s="1"/>
  <c r="GQ15" i="3" a="1"/>
  <c r="GQ15" i="3" s="1"/>
  <c r="GQ26" i="3" a="1"/>
  <c r="GQ26" i="3" s="1"/>
  <c r="FZ24" i="3" a="1"/>
  <c r="FZ24" i="3" s="1"/>
  <c r="GC8" i="3" a="1"/>
  <c r="GC8" i="3" s="1"/>
  <c r="GC24" i="3" a="1"/>
  <c r="GC24" i="3" s="1"/>
  <c r="GC26" i="3" a="1"/>
  <c r="GC26" i="3" s="1"/>
  <c r="FL7" i="3" a="1"/>
  <c r="FL7" i="3" s="1"/>
  <c r="FO14" i="3" a="1"/>
  <c r="FO14" i="3" s="1"/>
  <c r="FO23" i="3" a="1"/>
  <c r="FO23" i="3" s="1"/>
  <c r="FO17" i="3" a="1"/>
  <c r="FO17" i="3" s="1"/>
  <c r="FO25" i="3" a="1"/>
  <c r="FO25" i="3" s="1"/>
  <c r="FL21" i="3" a="1"/>
  <c r="FL21" i="3" s="1"/>
  <c r="EX18" i="3" a="1"/>
  <c r="EX18" i="3" s="1"/>
  <c r="EX12" i="3" a="1"/>
  <c r="EX12" i="3" s="1"/>
  <c r="FA21" i="3" a="1"/>
  <c r="FA21" i="3" s="1"/>
  <c r="FA17" i="3" a="1"/>
  <c r="FA17" i="3" s="1"/>
  <c r="EM7" i="3" a="1"/>
  <c r="EM7" i="3" s="1"/>
  <c r="EJ7" i="3" a="1"/>
  <c r="EJ7" i="3" s="1"/>
  <c r="EJ16" i="3" a="1"/>
  <c r="EJ16" i="3" s="1"/>
  <c r="EJ9" i="3" a="1"/>
  <c r="EJ9" i="3" s="1"/>
  <c r="FO21" i="3" a="1"/>
  <c r="FO21" i="3" s="1"/>
  <c r="FO9" i="3" a="1"/>
  <c r="FO9" i="3" s="1"/>
  <c r="FL25" i="3" a="1"/>
  <c r="FL25" i="3" s="1"/>
  <c r="FA24" i="3" a="1"/>
  <c r="FA24" i="3" s="1"/>
  <c r="EX9" i="3" a="1"/>
  <c r="EX9" i="3" s="1"/>
  <c r="FA16" i="3" a="1"/>
  <c r="FA16" i="3" s="1"/>
  <c r="FA8" i="3" a="1"/>
  <c r="FA8" i="3" s="1"/>
  <c r="EX6" i="3" a="1"/>
  <c r="EX6" i="3" s="1"/>
  <c r="EJ10" i="3" a="1"/>
  <c r="EJ10" i="3" s="1"/>
  <c r="EJ18" i="3" a="1"/>
  <c r="EJ18" i="3" s="1"/>
  <c r="EM16" i="3" a="1"/>
  <c r="EM16" i="3" s="1"/>
  <c r="EM13" i="3" a="1"/>
  <c r="EM13" i="3" s="1"/>
  <c r="FL10" i="3" a="1"/>
  <c r="FL10" i="3" s="1"/>
  <c r="EX8" i="3" a="1"/>
  <c r="EX8" i="3" s="1"/>
  <c r="EX19" i="3" a="1"/>
  <c r="EX19" i="3" s="1"/>
  <c r="EM10" i="3" a="1"/>
  <c r="EM10" i="3" s="1"/>
  <c r="EM18" i="3" a="1"/>
  <c r="EM18" i="3" s="1"/>
  <c r="FA23" i="3" a="1"/>
  <c r="FA23" i="3" s="1"/>
  <c r="EX17" i="3" a="1"/>
  <c r="EX17" i="3" s="1"/>
  <c r="EM22" i="3" a="1"/>
  <c r="EM22" i="3" s="1"/>
  <c r="CT9" i="3" a="1"/>
  <c r="CT9" i="3" s="1"/>
  <c r="CF8" i="3" a="1"/>
  <c r="CF8" i="3" s="1"/>
  <c r="EX10" i="3" a="1"/>
  <c r="EX10" i="3" s="1"/>
  <c r="EX15" i="3" a="1"/>
  <c r="EX15" i="3" s="1"/>
  <c r="EJ12" i="3" a="1"/>
  <c r="EJ12" i="3" s="1"/>
  <c r="EJ24" i="3" a="1"/>
  <c r="EJ24" i="3" s="1"/>
  <c r="DK8" i="3" a="1"/>
  <c r="DK8" i="3" s="1"/>
  <c r="DH7" i="3" a="1"/>
  <c r="DH7" i="3" s="1"/>
  <c r="CW11" i="3" a="1"/>
  <c r="CW11" i="3" s="1"/>
  <c r="CT12" i="3" a="1"/>
  <c r="CT12" i="3" s="1"/>
  <c r="AS17" i="3" a="1"/>
  <c r="AS17" i="3" s="1"/>
  <c r="EM9" i="3" a="1"/>
  <c r="EM9" i="3" s="1"/>
  <c r="DK6" i="3" a="1"/>
  <c r="DK6" i="3" s="1"/>
  <c r="CW6" i="3" a="1"/>
  <c r="CW6" i="3" s="1"/>
  <c r="CT10" i="3" a="1"/>
  <c r="CT10" i="3" s="1"/>
  <c r="CI7" i="3" a="1"/>
  <c r="CI7" i="3" s="1"/>
  <c r="AS9" i="3" a="1"/>
  <c r="AS9" i="3" s="1"/>
  <c r="AP16" i="3" a="1"/>
  <c r="AP16" i="3" s="1"/>
  <c r="AS10" i="3" a="1"/>
  <c r="AS10" i="3" s="1"/>
  <c r="AE9" i="3" a="1"/>
  <c r="AE9" i="3" s="1"/>
  <c r="AB18" i="3" a="1"/>
  <c r="AB18" i="3" s="1"/>
  <c r="EX14" i="3" a="1"/>
  <c r="EX14" i="3" s="1"/>
  <c r="DY25" i="3" a="1"/>
  <c r="DY25" i="3" s="1"/>
  <c r="CW12" i="3" a="1"/>
  <c r="CW12" i="3" s="1"/>
  <c r="AP22" i="3" a="1"/>
  <c r="AP22" i="3" s="1"/>
  <c r="AP7" i="3" a="1"/>
  <c r="AP7" i="3" s="1"/>
  <c r="AS11" i="3" a="1"/>
  <c r="AS11" i="3" s="1"/>
  <c r="AP11" i="3" a="1"/>
  <c r="AP11" i="3" s="1"/>
  <c r="AB10" i="3" a="1"/>
  <c r="AB10" i="3" s="1"/>
  <c r="AE16" i="3" a="1"/>
  <c r="AE16" i="3" s="1"/>
  <c r="AE11" i="3" a="1"/>
  <c r="AE11" i="3" s="1"/>
  <c r="DY24" i="3" a="1"/>
  <c r="DY24" i="3" s="1"/>
  <c r="DY26" i="3" a="1"/>
  <c r="DY26" i="3" s="1"/>
  <c r="DH12" i="3" a="1"/>
  <c r="DH12" i="3" s="1"/>
  <c r="CI8" i="3" a="1"/>
  <c r="CI8" i="3" s="1"/>
  <c r="AS24" i="3" a="1"/>
  <c r="AS24" i="3" s="1"/>
  <c r="AP8" i="3" a="1"/>
  <c r="AP8" i="3" s="1"/>
  <c r="AS13" i="3" a="1"/>
  <c r="AS13" i="3" s="1"/>
  <c r="AP15" i="3" a="1"/>
  <c r="AP15" i="3" s="1"/>
  <c r="AS18" i="3" a="1"/>
  <c r="AS18" i="3" s="1"/>
  <c r="AS15" i="3" a="1"/>
  <c r="AS15" i="3" s="1"/>
  <c r="AF13" i="3" a="1"/>
  <c r="AF13" i="3" s="1"/>
  <c r="AF14" i="3" a="1"/>
  <c r="AF14" i="3" s="1"/>
  <c r="AE13" i="3" a="1"/>
  <c r="AE13" i="3" s="1"/>
  <c r="AB15" i="3" a="1"/>
  <c r="AB15" i="3" s="1"/>
  <c r="DV19" i="3" a="1"/>
  <c r="DV19" i="3" s="1"/>
  <c r="DV17" i="3" a="1"/>
  <c r="DV17" i="3" s="1"/>
  <c r="CW7" i="3" a="1"/>
  <c r="CW7" i="3" s="1"/>
  <c r="AP23" i="3" a="1"/>
  <c r="AP23" i="3" s="1"/>
  <c r="AB16" i="3" a="1"/>
  <c r="AB16" i="3" s="1"/>
  <c r="AE17" i="3" a="1"/>
  <c r="AE17" i="3" s="1"/>
  <c r="AE7" i="3" a="1"/>
  <c r="AE7" i="3" s="1"/>
  <c r="AB7" i="3" a="1"/>
  <c r="AB7" i="3" s="1"/>
  <c r="CW10" i="3" a="1"/>
  <c r="CW10" i="3" s="1"/>
  <c r="CF12" i="3" a="1"/>
  <c r="CF12" i="3" s="1"/>
  <c r="AS20" i="3" a="1"/>
  <c r="AS20" i="3" s="1"/>
  <c r="AS7" i="3" a="1"/>
  <c r="AS7" i="3" s="1"/>
  <c r="AF7" i="3" a="1"/>
  <c r="AF7" i="3" s="1"/>
  <c r="DK20" i="3" a="1"/>
  <c r="DK20" i="3" s="1"/>
  <c r="DK21" i="3" a="1"/>
  <c r="DK21" i="3" s="1"/>
  <c r="DK14" i="3" a="1"/>
  <c r="DK14" i="3" s="1"/>
  <c r="CT13" i="3" a="1"/>
  <c r="CT13" i="3" s="1"/>
  <c r="CT24" i="3" a="1"/>
  <c r="CT24" i="3" s="1"/>
  <c r="CF14" i="3" a="1"/>
  <c r="CF14" i="3" s="1"/>
  <c r="CI18" i="3" a="1"/>
  <c r="CI18" i="3" s="1"/>
  <c r="CF26" i="3" a="1"/>
  <c r="CF26" i="3" s="1"/>
  <c r="BR13" i="3" a="1"/>
  <c r="BR13" i="3" s="1"/>
  <c r="BU22" i="3" a="1"/>
  <c r="BU22" i="3" s="1"/>
  <c r="BU11" i="3" a="1"/>
  <c r="BU11" i="3" s="1"/>
  <c r="BR23" i="3" a="1"/>
  <c r="BR23" i="3" s="1"/>
  <c r="BU16" i="3" a="1"/>
  <c r="BU16" i="3" s="1"/>
  <c r="BU20" i="3" a="1"/>
  <c r="BU20" i="3" s="1"/>
  <c r="BD6" i="3" a="1"/>
  <c r="BD6" i="3" s="1"/>
  <c r="DH16" i="3" a="1"/>
  <c r="DH16" i="3" s="1"/>
  <c r="DH24" i="3" a="1"/>
  <c r="DH24" i="3" s="1"/>
  <c r="DH14" i="3" a="1"/>
  <c r="DH14" i="3" s="1"/>
  <c r="DH22" i="3" a="1"/>
  <c r="DH22" i="3" s="1"/>
  <c r="DK23" i="3" a="1"/>
  <c r="DK23" i="3" s="1"/>
  <c r="CT23" i="3" a="1"/>
  <c r="CT23" i="3" s="1"/>
  <c r="CW20" i="3" a="1"/>
  <c r="CW20" i="3" s="1"/>
  <c r="CI24" i="3" a="1"/>
  <c r="CI24" i="3" s="1"/>
  <c r="CI19" i="3" a="1"/>
  <c r="CI19" i="3" s="1"/>
  <c r="CF13" i="3" a="1"/>
  <c r="CF13" i="3" s="1"/>
  <c r="CI14" i="3" a="1"/>
  <c r="CI14" i="3" s="1"/>
  <c r="CF22" i="3" a="1"/>
  <c r="CF22" i="3" s="1"/>
  <c r="BU13" i="3" a="1"/>
  <c r="BU13" i="3" s="1"/>
  <c r="BU26" i="3" a="1"/>
  <c r="BU26" i="3" s="1"/>
  <c r="DH21" i="3" a="1"/>
  <c r="DH21" i="3" s="1"/>
  <c r="DH26" i="3" a="1"/>
  <c r="DH26" i="3" s="1"/>
  <c r="CT21" i="3" a="1"/>
  <c r="CT21" i="3" s="1"/>
  <c r="CW14" i="3" a="1"/>
  <c r="CW14" i="3" s="1"/>
  <c r="CT22" i="3" a="1"/>
  <c r="CT22" i="3" s="1"/>
  <c r="CW15" i="3" a="1"/>
  <c r="CW15" i="3" s="1"/>
  <c r="CW24" i="3" a="1"/>
  <c r="CW24" i="3" s="1"/>
  <c r="CI20" i="3" a="1"/>
  <c r="CI20" i="3" s="1"/>
  <c r="CF19" i="3" a="1"/>
  <c r="CF19" i="3" s="1"/>
  <c r="CF17" i="3" a="1"/>
  <c r="CF17" i="3" s="1"/>
  <c r="CI25" i="3" a="1"/>
  <c r="CI25" i="3" s="1"/>
  <c r="BU9" i="3" a="1"/>
  <c r="BU9" i="3" s="1"/>
  <c r="BU6" i="3" a="1"/>
  <c r="BU6" i="3" s="1"/>
  <c r="BR18" i="3" a="1"/>
  <c r="BR18" i="3" s="1"/>
  <c r="BU7" i="3" a="1"/>
  <c r="BU7" i="3" s="1"/>
  <c r="BR11" i="3" a="1"/>
  <c r="BR11" i="3" s="1"/>
  <c r="DH13" i="3" a="1"/>
  <c r="DH13" i="3" s="1"/>
  <c r="DK26" i="3" a="1"/>
  <c r="DK26" i="3" s="1"/>
  <c r="DH23" i="3" a="1"/>
  <c r="DH23" i="3" s="1"/>
  <c r="CT17" i="3" a="1"/>
  <c r="CT17" i="3" s="1"/>
  <c r="CT25" i="3" a="1"/>
  <c r="CT25" i="3" s="1"/>
  <c r="CT15" i="3" a="1"/>
  <c r="CT15" i="3" s="1"/>
  <c r="CT19" i="3" a="1"/>
  <c r="CT19" i="3" s="1"/>
  <c r="CT16" i="3" a="1"/>
  <c r="CT16" i="3" s="1"/>
  <c r="CI15" i="3" a="1"/>
  <c r="CI15" i="3" s="1"/>
  <c r="CF21" i="3" a="1"/>
  <c r="CF21" i="3" s="1"/>
  <c r="CF25" i="3" a="1"/>
  <c r="CF25" i="3" s="1"/>
  <c r="BU21" i="3" a="1"/>
  <c r="BU21" i="3" s="1"/>
  <c r="BU25" i="3" a="1"/>
  <c r="BU25" i="3" s="1"/>
  <c r="BR14" i="3" a="1"/>
  <c r="BR14" i="3" s="1"/>
  <c r="BR22" i="3" a="1"/>
  <c r="BR22" i="3" s="1"/>
  <c r="BR7" i="3" a="1"/>
  <c r="BR7" i="3" s="1"/>
  <c r="BU19" i="3" a="1"/>
  <c r="BU19" i="3" s="1"/>
  <c r="BU8" i="3" a="1"/>
  <c r="BU8" i="3" s="1"/>
  <c r="BR12" i="3" a="1"/>
  <c r="BR12" i="3" s="1"/>
  <c r="BG22" i="3" a="1"/>
  <c r="BG22" i="3" s="1"/>
  <c r="BD8" i="3" a="1"/>
  <c r="BD8" i="3" s="1"/>
  <c r="BG16" i="3" a="1"/>
  <c r="BG16" i="3" s="1"/>
  <c r="BD24" i="3" a="1"/>
  <c r="BD24" i="3" s="1"/>
  <c r="BD10" i="3" a="1"/>
  <c r="BD10" i="3" s="1"/>
  <c r="BG24" i="3" a="1"/>
  <c r="BG24" i="3" s="1"/>
  <c r="BG21" i="3" a="1"/>
  <c r="BG21" i="3" s="1"/>
  <c r="BG11" i="3" a="1"/>
  <c r="BG11" i="3" s="1"/>
  <c r="BG7" i="3" a="1"/>
  <c r="BG7" i="3" s="1"/>
  <c r="BD14" i="3" a="1"/>
  <c r="BD14" i="3" s="1"/>
  <c r="BG8" i="3" a="1"/>
  <c r="BG8" i="3" s="1"/>
  <c r="BD9" i="3" a="1"/>
  <c r="BD9" i="3" s="1"/>
  <c r="BG14" i="3" a="1"/>
  <c r="BG14" i="3" s="1"/>
  <c r="BD16" i="3" a="1"/>
  <c r="BD16" i="3" s="1"/>
  <c r="BD17" i="3" a="1"/>
  <c r="BD17" i="3" s="1"/>
  <c r="BD19" i="3" a="1"/>
  <c r="BD19" i="3" s="1"/>
  <c r="BG15" i="3" a="1"/>
  <c r="BG15" i="3" s="1"/>
  <c r="BD21" i="3" a="1"/>
  <c r="BD21" i="3" s="1"/>
  <c r="BD7" i="3" a="1"/>
  <c r="BD7" i="3" s="1"/>
  <c r="BG23" i="3" a="1"/>
  <c r="BG23" i="3" s="1"/>
  <c r="Y7" i="3"/>
  <c r="FA18" i="3" a="1"/>
  <c r="FA18" i="3" s="1"/>
  <c r="EM25" i="3" a="1"/>
  <c r="EM25" i="3" s="1"/>
  <c r="EJ25" i="3" a="1"/>
  <c r="EJ25" i="3" s="1"/>
  <c r="EJ26" i="3" a="1"/>
  <c r="EJ26" i="3" s="1"/>
  <c r="EX24" i="3" a="1"/>
  <c r="EX24" i="3" s="1"/>
  <c r="FA11" i="3" a="1"/>
  <c r="FA11" i="3" s="1"/>
  <c r="EX20" i="3" a="1"/>
  <c r="EX20" i="3" s="1"/>
  <c r="EX26" i="3" a="1"/>
  <c r="EX26" i="3" s="1"/>
  <c r="FA20" i="3" a="1"/>
  <c r="FA20" i="3" s="1"/>
  <c r="EM17" i="3" a="1"/>
  <c r="EM17" i="3" s="1"/>
  <c r="EM26" i="3" a="1"/>
  <c r="EM26" i="3" s="1"/>
  <c r="DV7" i="3" a="1"/>
  <c r="DV7" i="3" s="1"/>
  <c r="DV8" i="3" a="1"/>
  <c r="DV8" i="3" s="1"/>
  <c r="DY14" i="3" a="1"/>
  <c r="DY14" i="3" s="1"/>
  <c r="DK10" i="3" a="1"/>
  <c r="DK10" i="3" s="1"/>
  <c r="CI12" i="3" a="1"/>
  <c r="CI12" i="3" s="1"/>
  <c r="EX7" i="3" a="1"/>
  <c r="EX7" i="3" s="1"/>
  <c r="EM6" i="3" a="1"/>
  <c r="EM6" i="3" s="1"/>
  <c r="EM15" i="3" a="1"/>
  <c r="EM15" i="3" s="1"/>
  <c r="DV10" i="3" a="1"/>
  <c r="DV10" i="3" s="1"/>
  <c r="DV11" i="3" a="1"/>
  <c r="DV11" i="3" s="1"/>
  <c r="DV12" i="3" a="1"/>
  <c r="DV12" i="3" s="1"/>
  <c r="DY18" i="3" a="1"/>
  <c r="DY18" i="3" s="1"/>
  <c r="DH6" i="3" a="1"/>
  <c r="DH6" i="3" s="1"/>
  <c r="DH10" i="3" a="1"/>
  <c r="DH10" i="3" s="1"/>
  <c r="CI10" i="3" a="1"/>
  <c r="CI10" i="3" s="1"/>
  <c r="EX23" i="3" a="1"/>
  <c r="EX23" i="3" s="1"/>
  <c r="DV14" i="3" a="1"/>
  <c r="DV14" i="3" s="1"/>
  <c r="DV15" i="3" a="1"/>
  <c r="DV15" i="3" s="1"/>
  <c r="DV16" i="3" a="1"/>
  <c r="DV16" i="3" s="1"/>
  <c r="DV13" i="3" a="1"/>
  <c r="DV13" i="3" s="1"/>
  <c r="DH11" i="3" a="1"/>
  <c r="DH11" i="3" s="1"/>
  <c r="CI11" i="3" a="1"/>
  <c r="CI11" i="3" s="1"/>
  <c r="AP14" i="3" a="1"/>
  <c r="AP14" i="3" s="1"/>
  <c r="AS8" i="3" a="1"/>
  <c r="AS8" i="3" s="1"/>
  <c r="AS23" i="3" a="1"/>
  <c r="AS23" i="3" s="1"/>
  <c r="AB8" i="3" a="1"/>
  <c r="AB8" i="3" s="1"/>
  <c r="FO20" i="3" a="1"/>
  <c r="FO20" i="3" s="1"/>
  <c r="FA26" i="3" a="1"/>
  <c r="FA26" i="3" s="1"/>
  <c r="EJ22" i="3" a="1"/>
  <c r="EJ22" i="3" s="1"/>
  <c r="DY8" i="3" a="1"/>
  <c r="DY8" i="3" s="1"/>
  <c r="DY10" i="3" a="1"/>
  <c r="DY10" i="3" s="1"/>
  <c r="CI9" i="3" a="1"/>
  <c r="CI9" i="3" s="1"/>
  <c r="AS6" i="3" a="1"/>
  <c r="AS6" i="3" s="1"/>
  <c r="AP6" i="3" a="1"/>
  <c r="AP6" i="3" s="1"/>
  <c r="AS19" i="3" a="1"/>
  <c r="AS19" i="3" s="1"/>
  <c r="AF11" i="3" a="1"/>
  <c r="AF11" i="3" s="1"/>
  <c r="AF15" i="3" a="1"/>
  <c r="AF15" i="3" s="1"/>
  <c r="AB14" i="3" a="1"/>
  <c r="AB14" i="3" s="1"/>
  <c r="AE14" i="3" a="1"/>
  <c r="AE14" i="3" s="1"/>
  <c r="DV20" i="3" a="1"/>
  <c r="DV20" i="3" s="1"/>
  <c r="DK12" i="3" a="1"/>
  <c r="DK12" i="3" s="1"/>
  <c r="AP21" i="3" a="1"/>
  <c r="AP21" i="3" s="1"/>
  <c r="AP12" i="3" a="1"/>
  <c r="AP12" i="3" s="1"/>
  <c r="AP24" i="3" a="1"/>
  <c r="AP24" i="3" s="1"/>
  <c r="AP26" i="3" a="1"/>
  <c r="AP26" i="3" s="1"/>
  <c r="AS26" i="3" a="1"/>
  <c r="AS26" i="3" s="1"/>
  <c r="AE12" i="3" a="1"/>
  <c r="AE12" i="3" s="1"/>
  <c r="AB17" i="3" a="1"/>
  <c r="AB17" i="3" s="1"/>
  <c r="AB9" i="3" a="1"/>
  <c r="AB9" i="3" s="1"/>
  <c r="AF10" i="3" a="1"/>
  <c r="AF10" i="3" s="1"/>
  <c r="AF19" i="3" a="1"/>
  <c r="AF19" i="3" s="1"/>
  <c r="AF18" i="3" a="1"/>
  <c r="AF18" i="3" s="1"/>
  <c r="DY23" i="3" a="1"/>
  <c r="DY23" i="3" s="1"/>
  <c r="CF7" i="3" a="1"/>
  <c r="CF7" i="3" s="1"/>
  <c r="AS16" i="3" a="1"/>
  <c r="AS16" i="3" s="1"/>
  <c r="AS21" i="3" a="1"/>
  <c r="AS21" i="3" s="1"/>
  <c r="AP18" i="3" a="1"/>
  <c r="AP18" i="3" s="1"/>
  <c r="AP19" i="3" a="1"/>
  <c r="AP19" i="3" s="1"/>
  <c r="AF16" i="3" a="1"/>
  <c r="AF16" i="3" s="1"/>
  <c r="AE8" i="3" a="1"/>
  <c r="AE8" i="3" s="1"/>
  <c r="AF8" i="3" a="1"/>
  <c r="AF8" i="3" s="1"/>
  <c r="AE19" i="3" a="1"/>
  <c r="AE19" i="3" s="1"/>
  <c r="DV18" i="3" a="1"/>
  <c r="DV18" i="3" s="1"/>
  <c r="DY9" i="3" a="1"/>
  <c r="DY9" i="3" s="1"/>
  <c r="AP17" i="3" a="1"/>
  <c r="AP17" i="3" s="1"/>
  <c r="AS25" i="3" a="1"/>
  <c r="AS25" i="3" s="1"/>
  <c r="AP20" i="3" a="1"/>
  <c r="AP20" i="3" s="1"/>
  <c r="AP10" i="3" a="1"/>
  <c r="AP10" i="3" s="1"/>
  <c r="AB19" i="3" a="1"/>
  <c r="AB19" i="3" s="1"/>
  <c r="BG17" i="3" a="1"/>
  <c r="BG17" i="3" s="1"/>
  <c r="BR20" i="3" a="1"/>
  <c r="BR20" i="3" s="1"/>
  <c r="BD11" i="3" a="1"/>
  <c r="BD11" i="3" s="1"/>
  <c r="BG13" i="3" a="1"/>
  <c r="BG13" i="3" s="1"/>
  <c r="BG18" i="3" a="1"/>
  <c r="BG18" i="3" s="1"/>
  <c r="BG19" i="3" a="1"/>
  <c r="BG19" i="3" s="1"/>
  <c r="BD20" i="3" a="1"/>
  <c r="BD20" i="3" s="1"/>
  <c r="BG25" i="3" a="1"/>
  <c r="BG25" i="3" s="1"/>
  <c r="BG6" i="3" a="1"/>
  <c r="BG6" i="3" s="1"/>
  <c r="BG20" i="3" a="1"/>
  <c r="BG20" i="3" s="1"/>
  <c r="BD26" i="3" a="1"/>
  <c r="BD26" i="3" s="1"/>
  <c r="BG10" i="3" a="1"/>
  <c r="BG10" i="3" s="1"/>
  <c r="BU12" i="3" a="1"/>
  <c r="BU12" i="3" s="1"/>
  <c r="BU18" i="3" a="1"/>
  <c r="BU18" i="3" s="1"/>
  <c r="BR6" i="3" a="1"/>
  <c r="BR6" i="3" s="1"/>
  <c r="CI17" i="3" a="1"/>
  <c r="CI17" i="3" s="1"/>
  <c r="CT20" i="3" a="1"/>
  <c r="CT20" i="3" s="1"/>
  <c r="CT18" i="3" a="1"/>
  <c r="CT18" i="3" s="1"/>
  <c r="DH18" i="3" a="1"/>
  <c r="DH18" i="3" s="1"/>
  <c r="DH17" i="3" a="1"/>
  <c r="DH17" i="3" s="1"/>
  <c r="BR15" i="3" a="1"/>
  <c r="BR15" i="3" s="1"/>
  <c r="BR21" i="3" a="1"/>
  <c r="BR21" i="3" s="1"/>
  <c r="CI26" i="3" a="1"/>
  <c r="CI26" i="3" s="1"/>
  <c r="CI21" i="3" a="1"/>
  <c r="CI21" i="3" s="1"/>
  <c r="CF15" i="3" a="1"/>
  <c r="CF15" i="3" s="1"/>
  <c r="CF16" i="3" a="1"/>
  <c r="CF16" i="3" s="1"/>
  <c r="CW19" i="3" a="1"/>
  <c r="CW19" i="3" s="1"/>
  <c r="CW18" i="3" a="1"/>
  <c r="CW18" i="3" s="1"/>
  <c r="CW17" i="3" a="1"/>
  <c r="CW17" i="3" s="1"/>
  <c r="DK22" i="3" a="1"/>
  <c r="DK22" i="3" s="1"/>
  <c r="BU10" i="3" a="1"/>
  <c r="BU10" i="3" s="1"/>
  <c r="BR9" i="3" a="1"/>
  <c r="BR9" i="3" s="1"/>
  <c r="CW16" i="3" a="1"/>
  <c r="CW16" i="3" s="1"/>
  <c r="CW13" i="3" a="1"/>
  <c r="CW13" i="3" s="1"/>
  <c r="DK25" i="3" a="1"/>
  <c r="DK25" i="3" s="1"/>
  <c r="DH20" i="3" a="1"/>
  <c r="DH20" i="3" s="1"/>
  <c r="BR24" i="3" a="1"/>
  <c r="BR24" i="3" s="1"/>
  <c r="BR8" i="3" a="1"/>
  <c r="BR8" i="3" s="1"/>
  <c r="BU15" i="3" a="1"/>
  <c r="BU15" i="3" s="1"/>
  <c r="BU17" i="3" a="1"/>
  <c r="BU17" i="3" s="1"/>
  <c r="CI22" i="3" a="1"/>
  <c r="CI22" i="3" s="1"/>
  <c r="CI23" i="3" a="1"/>
  <c r="CI23" i="3" s="1"/>
  <c r="CT14" i="3" a="1"/>
  <c r="CT14" i="3" s="1"/>
  <c r="DK19" i="3" a="1"/>
  <c r="DK19" i="3" s="1"/>
  <c r="DK24" i="3" a="1"/>
  <c r="DK24" i="3" s="1"/>
  <c r="Y8" i="3"/>
  <c r="BA7" i="3"/>
  <c r="BA6" i="3"/>
  <c r="Y6" i="3"/>
  <c r="Z7" i="3"/>
  <c r="AN7" i="3"/>
  <c r="AH6" i="3"/>
  <c r="BJ11" i="3" a="1"/>
  <c r="BX7" i="3" a="1"/>
  <c r="DN25" i="3" a="1"/>
  <c r="CZ20" i="3" a="1"/>
  <c r="HH12" i="3" a="1"/>
  <c r="FR24" i="3" a="1"/>
  <c r="EP13" i="3" a="1"/>
  <c r="HH26" i="3" a="1"/>
  <c r="HH24" i="3" a="1"/>
  <c r="GT16" i="3" a="1"/>
  <c r="GT24" i="3" a="1"/>
  <c r="GT26" i="3" a="1"/>
  <c r="GF8" i="3" a="1"/>
  <c r="GF12" i="3" a="1"/>
  <c r="GT17" i="3" a="1"/>
  <c r="FR6" i="3" a="1"/>
  <c r="FD10" i="3" a="1"/>
  <c r="DN6" i="3" a="1"/>
  <c r="DN10" i="3" a="1"/>
  <c r="EB9" i="3" a="1"/>
  <c r="GF14" i="3" a="1"/>
  <c r="GF18" i="3" a="1"/>
  <c r="GF13" i="3" a="1"/>
  <c r="FD12" i="3" a="1"/>
  <c r="EB20" i="3" a="1"/>
  <c r="AV11" i="3" a="1"/>
  <c r="AV7" i="3" a="1"/>
  <c r="CZ26" i="3" a="1"/>
  <c r="BX25" i="3" a="1"/>
  <c r="CL22" i="3" a="1"/>
  <c r="BJ6" i="3" a="1"/>
  <c r="BX8" i="3" a="1"/>
  <c r="BJ9" i="3" a="1"/>
  <c r="EP25" i="3" a="1"/>
  <c r="AV10" i="3" a="1"/>
  <c r="AV12" i="3" a="1"/>
  <c r="BJ23" i="3" a="1"/>
  <c r="BX18" i="3" a="1"/>
  <c r="BJ18" i="3" a="1"/>
  <c r="BX26" i="3" a="1"/>
  <c r="BJ10" i="3" a="1"/>
  <c r="HH21" i="3" a="1"/>
  <c r="GT7" i="3" a="1"/>
  <c r="GT14" i="3" a="1"/>
  <c r="FD9" i="3" a="1"/>
  <c r="HH7" i="3" a="1"/>
  <c r="EB23" i="3" a="1"/>
  <c r="GF23" i="3" a="1"/>
  <c r="EP7" i="3" a="1"/>
  <c r="EP6" i="3" a="1"/>
  <c r="FR18" i="3" a="1"/>
  <c r="EP8" i="3" a="1"/>
  <c r="FD20" i="3" a="1"/>
  <c r="AV16" i="3" a="1"/>
  <c r="GF26" i="3" a="1"/>
  <c r="EB17" i="3" a="1"/>
  <c r="EB26" i="3" a="1"/>
  <c r="AV13" i="3" a="1"/>
  <c r="AV19" i="3" a="1"/>
  <c r="BX21" i="3" a="1"/>
  <c r="DN24" i="3" a="1"/>
  <c r="CZ22" i="3" a="1"/>
  <c r="BJ14" i="3" a="1"/>
  <c r="EP24" i="3" a="1"/>
  <c r="CL8" i="3" a="1"/>
  <c r="AV25" i="3" a="1"/>
  <c r="CL26" i="3" a="1"/>
  <c r="BX22" i="3" a="1"/>
  <c r="DN26" i="3" a="1"/>
  <c r="CL18" i="3" a="1"/>
  <c r="CZ21" i="3" a="1"/>
  <c r="BX13" i="3" a="1"/>
  <c r="HH13" i="3" a="1"/>
  <c r="GT11" i="3" a="1"/>
  <c r="FD22" i="3" a="1"/>
  <c r="HH15" i="3" a="1"/>
  <c r="HH9" i="3" a="1"/>
  <c r="FR15" i="3" a="1"/>
  <c r="DN8" i="3" a="1"/>
  <c r="CL9" i="3" a="1"/>
  <c r="GT6" i="3" a="1"/>
  <c r="GT12" i="3" a="1"/>
  <c r="FR7" i="3" a="1"/>
  <c r="GT19" i="3" a="1"/>
  <c r="FD7" i="3" a="1"/>
  <c r="EP23" i="3" a="1"/>
  <c r="EB6" i="3" a="1"/>
  <c r="EP15" i="3" a="1"/>
  <c r="AV14" i="3" a="1"/>
  <c r="FR26" i="3" a="1"/>
  <c r="GF20" i="3" a="1"/>
  <c r="FR11" i="3" a="1"/>
  <c r="EB18" i="3" a="1"/>
  <c r="EP22" i="3" a="1"/>
  <c r="EB13" i="3" a="1"/>
  <c r="CZ25" i="3" a="1"/>
  <c r="DN17" i="3" a="1"/>
  <c r="CL15" i="3" a="1"/>
  <c r="CL17" i="3" a="1"/>
  <c r="BJ15" i="3" a="1"/>
  <c r="BJ25" i="3" a="1"/>
  <c r="FD25" i="3" a="1"/>
  <c r="CZ10" i="3" a="1"/>
  <c r="CL11" i="3" a="1"/>
  <c r="BJ26" i="3" a="1"/>
  <c r="CL25" i="3" a="1"/>
  <c r="BJ17" i="3" a="1"/>
  <c r="CL14" i="3" a="1"/>
  <c r="CZ15" i="3" a="1"/>
  <c r="HH6" i="3" a="1"/>
  <c r="FD17" i="3" a="1"/>
  <c r="GF7" i="3" a="1"/>
  <c r="EP19" i="3" a="1"/>
  <c r="HH23" i="3" a="1"/>
  <c r="HH16" i="3" a="1"/>
  <c r="GT21" i="3" a="1"/>
  <c r="EB19" i="3" a="1"/>
  <c r="CZ11" i="3" a="1"/>
  <c r="GF24" i="3" a="1"/>
  <c r="FD21" i="3" a="1"/>
  <c r="EP14" i="3" a="1"/>
  <c r="CL6" i="3" a="1"/>
  <c r="GF6" i="3" a="1"/>
  <c r="FD16" i="3" a="1"/>
  <c r="EB24" i="3" a="1"/>
  <c r="AV17" i="3" a="1"/>
  <c r="CZ18" i="3" a="1"/>
  <c r="DN21" i="3" a="1"/>
  <c r="FD19" i="3" a="1"/>
  <c r="CZ12" i="3" a="1"/>
  <c r="BX12" i="3" a="1"/>
  <c r="DN18" i="3" a="1"/>
  <c r="DN13" i="3" a="1"/>
  <c r="BX9" i="3" a="1"/>
  <c r="BX20" i="3" a="1"/>
  <c r="HH14" i="3" a="1"/>
  <c r="FR9" i="3" a="1"/>
  <c r="GT8" i="3" a="1"/>
  <c r="GT18" i="3" a="1"/>
  <c r="HH25" i="3" a="1"/>
  <c r="GT15" i="3" a="1"/>
  <c r="FD8" i="3" a="1"/>
  <c r="FR20" i="3" a="1"/>
  <c r="DN7" i="3" a="1"/>
  <c r="FR10" i="3" a="1"/>
  <c r="FR13" i="3" a="1"/>
  <c r="GF25" i="3" a="1"/>
  <c r="FR22" i="3" a="1"/>
  <c r="FD14" i="3" a="1"/>
  <c r="EP11" i="3" a="1"/>
  <c r="FD18" i="3" a="1"/>
  <c r="DN11" i="3" a="1"/>
  <c r="FR23" i="3" a="1"/>
  <c r="FR25" i="3" a="1"/>
  <c r="EP17" i="3" a="1"/>
  <c r="EB16" i="3" a="1"/>
  <c r="EB25" i="3" a="1"/>
  <c r="AV21" i="3" a="1"/>
  <c r="DN19" i="3" a="1"/>
  <c r="BX14" i="3" a="1"/>
  <c r="CZ13" i="3" a="1"/>
  <c r="DN14" i="3" a="1"/>
  <c r="BJ8" i="3" a="1"/>
  <c r="BJ16" i="3" a="1"/>
  <c r="BJ24" i="3" a="1"/>
  <c r="CZ8" i="3" a="1"/>
  <c r="EB14" i="3" a="1"/>
  <c r="BJ19" i="3" a="1"/>
  <c r="BX15" i="3" a="1"/>
  <c r="BJ21" i="3" a="1"/>
  <c r="BX6" i="3" a="1"/>
  <c r="CL13" i="3" a="1"/>
  <c r="HH22" i="3" a="1"/>
  <c r="GF11" i="3" a="1"/>
  <c r="EB15" i="3" a="1"/>
  <c r="GF19" i="3" a="1"/>
  <c r="GT23" i="3" a="1"/>
  <c r="HH17" i="3" a="1"/>
  <c r="GT20" i="3" a="1"/>
  <c r="GT10" i="3" a="1"/>
  <c r="GF15" i="3" a="1"/>
  <c r="GF22" i="3" a="1"/>
  <c r="EP10" i="3" a="1"/>
  <c r="FD6" i="3" a="1"/>
  <c r="EP20" i="3" a="1"/>
  <c r="FR17" i="3" a="1"/>
  <c r="EP9" i="3" a="1"/>
  <c r="EB21" i="3" a="1"/>
  <c r="DN9" i="3" a="1"/>
  <c r="AV6" i="3" a="1"/>
  <c r="DN22" i="3" a="1"/>
  <c r="DN15" i="3" a="1"/>
  <c r="DN16" i="3" a="1"/>
  <c r="CL23" i="3" a="1"/>
  <c r="BX24" i="3" a="1"/>
  <c r="EP26" i="3" a="1"/>
  <c r="AV24" i="3" a="1"/>
  <c r="AV15" i="3" a="1"/>
  <c r="CZ19" i="3" a="1"/>
  <c r="CL24" i="3" a="1"/>
  <c r="CL21" i="3" a="1"/>
  <c r="CZ24" i="3" a="1"/>
  <c r="BJ20" i="3" a="1"/>
  <c r="HH19" i="3" a="1"/>
  <c r="FD23" i="3" a="1"/>
  <c r="CL7" i="3" a="1"/>
  <c r="CZ9" i="3" a="1"/>
  <c r="HH10" i="3" a="1"/>
  <c r="HH8" i="3" a="1"/>
  <c r="GT13" i="3" a="1"/>
  <c r="FR14" i="3" a="1"/>
  <c r="EB11" i="3" a="1"/>
  <c r="FR8" i="3" a="1"/>
  <c r="GF21" i="3" a="1"/>
  <c r="GF16" i="3" a="1"/>
  <c r="FR19" i="3" a="1"/>
  <c r="EP21" i="3" a="1"/>
  <c r="FD24" i="3" a="1"/>
  <c r="CL12" i="3" a="1"/>
  <c r="EB10" i="3" a="1"/>
  <c r="GF17" i="3" a="1"/>
  <c r="GT9" i="3" a="1"/>
  <c r="FD15" i="3" a="1"/>
  <c r="EP16" i="3" a="1"/>
  <c r="EB22" i="3" a="1"/>
  <c r="AV20" i="3" a="1"/>
  <c r="AV9" i="3" a="1"/>
  <c r="CL20" i="3" a="1"/>
  <c r="BX23" i="3" a="1"/>
  <c r="BX17" i="3" a="1"/>
  <c r="BJ13" i="3" a="1"/>
  <c r="BJ22" i="3" a="1"/>
  <c r="BJ7" i="3" a="1"/>
  <c r="CZ7" i="3" a="1"/>
  <c r="AV22" i="3" a="1"/>
  <c r="AV18" i="3" a="1"/>
  <c r="BJ12" i="3" a="1"/>
  <c r="CZ16" i="3" a="1"/>
  <c r="DN23" i="3" a="1"/>
  <c r="BX11" i="3" a="1"/>
  <c r="HH11" i="3" a="1"/>
  <c r="HH20" i="3" a="1"/>
  <c r="GT22" i="3" a="1"/>
  <c r="EB7" i="3" a="1"/>
  <c r="FD11" i="3" a="1"/>
  <c r="HH18" i="3" a="1"/>
  <c r="EP18" i="3" a="1"/>
  <c r="FD13" i="3" a="1"/>
  <c r="GF9" i="3" a="1"/>
  <c r="GT25" i="3" a="1"/>
  <c r="FR12" i="3" a="1"/>
  <c r="EP12" i="3" a="1"/>
  <c r="CL10" i="3" a="1"/>
  <c r="GF10" i="3" a="1"/>
  <c r="FR16" i="3" a="1"/>
  <c r="DN12" i="3" a="1"/>
  <c r="EB12" i="3" a="1"/>
  <c r="EB8" i="3" a="1"/>
  <c r="AV26" i="3" a="1"/>
  <c r="BX19" i="3" a="1"/>
  <c r="CZ23" i="3" a="1"/>
  <c r="CL16" i="3" a="1"/>
  <c r="BX16" i="3" a="1"/>
  <c r="FR21" i="3" a="1"/>
  <c r="AV23" i="3" a="1"/>
  <c r="CZ6" i="3" a="1"/>
  <c r="CL19" i="3" a="1"/>
  <c r="DN20" i="3" a="1"/>
  <c r="AV8" i="3" a="1"/>
  <c r="CZ14" i="3" a="1"/>
  <c r="BX10" i="3" a="1"/>
  <c r="FD26" i="3" a="1"/>
  <c r="CZ17" i="3" a="1"/>
  <c r="AH12" i="3" a="1"/>
  <c r="AH14" i="3" a="1"/>
  <c r="AH15" i="3" a="1"/>
  <c r="AH16" i="3" a="1"/>
  <c r="AH8" i="3" a="1"/>
  <c r="AH11" i="3" a="1"/>
  <c r="AH13" i="3" a="1"/>
  <c r="AH7" i="3" a="1"/>
  <c r="AH19" i="3" a="1"/>
  <c r="AH10" i="3" a="1"/>
  <c r="AH9" i="3" a="1"/>
  <c r="AH18" i="3" a="1"/>
  <c r="AH17" i="3" a="1"/>
  <c r="G16" i="4" l="1"/>
  <c r="G26" i="4"/>
  <c r="G35" i="4"/>
  <c r="S26" i="3"/>
  <c r="V15" i="3"/>
  <c r="U15" i="3"/>
  <c r="S15" i="3"/>
  <c r="T15" i="3"/>
  <c r="DN26" i="3"/>
  <c r="DN18" i="3"/>
  <c r="CL24" i="3"/>
  <c r="DN20" i="3"/>
  <c r="BX22" i="3"/>
  <c r="CZ17" i="3"/>
  <c r="CZ19" i="3"/>
  <c r="CL19" i="3"/>
  <c r="CL26" i="3"/>
  <c r="BX12" i="3"/>
  <c r="AV15" i="3"/>
  <c r="CZ6" i="3"/>
  <c r="AV25" i="3"/>
  <c r="CZ12" i="3"/>
  <c r="AV24" i="3"/>
  <c r="AV23" i="3"/>
  <c r="CL8" i="3"/>
  <c r="FD26" i="3"/>
  <c r="EP26" i="3"/>
  <c r="FR21" i="3"/>
  <c r="EP24" i="3"/>
  <c r="FD19" i="3"/>
  <c r="BX24" i="3"/>
  <c r="BX16" i="3"/>
  <c r="BJ14" i="3"/>
  <c r="BX10" i="3"/>
  <c r="CL23" i="3"/>
  <c r="CL16" i="3"/>
  <c r="CZ22" i="3"/>
  <c r="DN21" i="3"/>
  <c r="DN16" i="3"/>
  <c r="CZ23" i="3"/>
  <c r="DN24" i="3"/>
  <c r="CZ14" i="3"/>
  <c r="DN15" i="3"/>
  <c r="BX19" i="3"/>
  <c r="BX21" i="3"/>
  <c r="CZ18" i="3"/>
  <c r="DN22" i="3"/>
  <c r="AV26" i="3"/>
  <c r="AV19" i="3"/>
  <c r="AV8" i="3"/>
  <c r="AV6" i="3"/>
  <c r="EB8" i="3"/>
  <c r="AV13" i="3"/>
  <c r="AV17" i="3"/>
  <c r="DN9" i="3"/>
  <c r="EB12" i="3"/>
  <c r="EB26" i="3"/>
  <c r="EB24" i="3"/>
  <c r="EB21" i="3"/>
  <c r="DN12" i="3"/>
  <c r="EB17" i="3"/>
  <c r="FD16" i="3"/>
  <c r="EP9" i="3"/>
  <c r="FR16" i="3"/>
  <c r="GF26" i="3"/>
  <c r="GF6" i="3"/>
  <c r="FR17" i="3"/>
  <c r="GF10" i="3"/>
  <c r="AV16" i="3"/>
  <c r="CL6" i="3"/>
  <c r="EP20" i="3"/>
  <c r="CL10" i="3"/>
  <c r="FD20" i="3"/>
  <c r="EP14" i="3"/>
  <c r="FD6" i="3"/>
  <c r="EP12" i="3"/>
  <c r="EP8" i="3"/>
  <c r="FD21" i="3"/>
  <c r="EP10" i="3"/>
  <c r="FR12" i="3"/>
  <c r="FR18" i="3"/>
  <c r="GF24" i="3"/>
  <c r="GF22" i="3"/>
  <c r="GT25" i="3"/>
  <c r="EP6" i="3"/>
  <c r="CZ11" i="3"/>
  <c r="GF15" i="3"/>
  <c r="GF9" i="3"/>
  <c r="EP7" i="3"/>
  <c r="EB19" i="3"/>
  <c r="GT10" i="3"/>
  <c r="FD13" i="3"/>
  <c r="GF23" i="3"/>
  <c r="GT21" i="3"/>
  <c r="GT20" i="3"/>
  <c r="EP18" i="3"/>
  <c r="EB23" i="3"/>
  <c r="HH16" i="3"/>
  <c r="HH17" i="3"/>
  <c r="HH18" i="3"/>
  <c r="HH7" i="3"/>
  <c r="HH23" i="3"/>
  <c r="GT23" i="3"/>
  <c r="FD11" i="3"/>
  <c r="FD9" i="3"/>
  <c r="EP19" i="3"/>
  <c r="GF19" i="3"/>
  <c r="EB7" i="3"/>
  <c r="GT14" i="3"/>
  <c r="GF7" i="3"/>
  <c r="EB15" i="3"/>
  <c r="GT22" i="3"/>
  <c r="GT7" i="3"/>
  <c r="FD17" i="3"/>
  <c r="GF11" i="3"/>
  <c r="HH20" i="3"/>
  <c r="HH21" i="3"/>
  <c r="HH6" i="3"/>
  <c r="HH22" i="3"/>
  <c r="HH11" i="3"/>
  <c r="BJ10" i="3"/>
  <c r="CZ15" i="3"/>
  <c r="CL13" i="3"/>
  <c r="BX11" i="3"/>
  <c r="BX26" i="3"/>
  <c r="CL14" i="3"/>
  <c r="BX6" i="3"/>
  <c r="DN23" i="3"/>
  <c r="BJ18" i="3"/>
  <c r="BJ17" i="3"/>
  <c r="BJ21" i="3"/>
  <c r="CZ16" i="3"/>
  <c r="BX18" i="3"/>
  <c r="CL25" i="3"/>
  <c r="BX15" i="3"/>
  <c r="BJ12" i="3"/>
  <c r="BJ23" i="3"/>
  <c r="BJ26" i="3"/>
  <c r="BJ19" i="3"/>
  <c r="AV18" i="3"/>
  <c r="AV12" i="3"/>
  <c r="CL11" i="3"/>
  <c r="EB14" i="3"/>
  <c r="AV22" i="3"/>
  <c r="AV10" i="3"/>
  <c r="CZ10" i="3"/>
  <c r="CZ8" i="3"/>
  <c r="CZ7" i="3"/>
  <c r="EP25" i="3"/>
  <c r="FD25" i="3"/>
  <c r="BJ24" i="3"/>
  <c r="BJ7" i="3"/>
  <c r="BJ9" i="3"/>
  <c r="BJ25" i="3"/>
  <c r="BJ16" i="3"/>
  <c r="BJ22" i="3"/>
  <c r="BX8" i="3"/>
  <c r="BJ15" i="3"/>
  <c r="BJ8" i="3"/>
  <c r="BJ13" i="3"/>
  <c r="BJ6" i="3"/>
  <c r="CL17" i="3"/>
  <c r="DN14" i="3"/>
  <c r="BX17" i="3"/>
  <c r="CL22" i="3"/>
  <c r="CL15" i="3"/>
  <c r="CZ13" i="3"/>
  <c r="BX23" i="3"/>
  <c r="BX25" i="3"/>
  <c r="DN17" i="3"/>
  <c r="BX14" i="3"/>
  <c r="CL20" i="3"/>
  <c r="CZ26" i="3"/>
  <c r="CZ25" i="3"/>
  <c r="DN19" i="3"/>
  <c r="AV9" i="3"/>
  <c r="AV7" i="3"/>
  <c r="EB13" i="3"/>
  <c r="AV21" i="3"/>
  <c r="AV20" i="3"/>
  <c r="AV11" i="3"/>
  <c r="EP22" i="3"/>
  <c r="EB25" i="3"/>
  <c r="EB22" i="3"/>
  <c r="EB20" i="3"/>
  <c r="EB18" i="3"/>
  <c r="EB16" i="3"/>
  <c r="EP16" i="3"/>
  <c r="FD12" i="3"/>
  <c r="FR11" i="3"/>
  <c r="EP17" i="3"/>
  <c r="FD15" i="3"/>
  <c r="GF13" i="3"/>
  <c r="GF20" i="3"/>
  <c r="FR25" i="3"/>
  <c r="GT9" i="3"/>
  <c r="GF18" i="3"/>
  <c r="FR26" i="3"/>
  <c r="FR23" i="3"/>
  <c r="GF17" i="3"/>
  <c r="GF14" i="3"/>
  <c r="AV14" i="3"/>
  <c r="DN11" i="3"/>
  <c r="EB10" i="3"/>
  <c r="EB9" i="3"/>
  <c r="EP15" i="3"/>
  <c r="FD18" i="3"/>
  <c r="CL12" i="3"/>
  <c r="DN10" i="3"/>
  <c r="EB6" i="3"/>
  <c r="EP11" i="3"/>
  <c r="FD24" i="3"/>
  <c r="DN6" i="3"/>
  <c r="EP23" i="3"/>
  <c r="FD14" i="3"/>
  <c r="EP21" i="3"/>
  <c r="FD10" i="3"/>
  <c r="FD7" i="3"/>
  <c r="FR22" i="3"/>
  <c r="FR19" i="3"/>
  <c r="FR6" i="3"/>
  <c r="GT19" i="3"/>
  <c r="GF25" i="3"/>
  <c r="GF16" i="3"/>
  <c r="GT17" i="3"/>
  <c r="FR7" i="3"/>
  <c r="FR13" i="3"/>
  <c r="GF21" i="3"/>
  <c r="GF12" i="3"/>
  <c r="GT12" i="3"/>
  <c r="FR10" i="3"/>
  <c r="FR8" i="3"/>
  <c r="GF8" i="3"/>
  <c r="GT6" i="3"/>
  <c r="DN7" i="3"/>
  <c r="EB11" i="3"/>
  <c r="GT26" i="3"/>
  <c r="CL9" i="3"/>
  <c r="FR20" i="3"/>
  <c r="FR14" i="3"/>
  <c r="GT24" i="3"/>
  <c r="DN8" i="3"/>
  <c r="FD8" i="3"/>
  <c r="GT13" i="3"/>
  <c r="GT16" i="3"/>
  <c r="FR15" i="3"/>
  <c r="GT15" i="3"/>
  <c r="HH8" i="3"/>
  <c r="HH24" i="3"/>
  <c r="HH9" i="3"/>
  <c r="HH25" i="3"/>
  <c r="HH10" i="3"/>
  <c r="HH26" i="3"/>
  <c r="HH15" i="3"/>
  <c r="GT18" i="3"/>
  <c r="CZ9" i="3"/>
  <c r="EP13" i="3"/>
  <c r="FD22" i="3"/>
  <c r="GT8" i="3"/>
  <c r="CL7" i="3"/>
  <c r="FR24" i="3"/>
  <c r="GT11" i="3"/>
  <c r="FR9" i="3"/>
  <c r="FD23" i="3"/>
  <c r="HH12" i="3"/>
  <c r="HH13" i="3"/>
  <c r="HH14" i="3"/>
  <c r="HH19" i="3"/>
  <c r="CZ20" i="3"/>
  <c r="BX13" i="3"/>
  <c r="BX20" i="3"/>
  <c r="BJ20" i="3"/>
  <c r="DN25" i="3"/>
  <c r="CZ21" i="3"/>
  <c r="BX9" i="3"/>
  <c r="CZ24" i="3"/>
  <c r="BX7" i="3"/>
  <c r="CL18" i="3"/>
  <c r="DN13" i="3"/>
  <c r="CL21" i="3"/>
  <c r="BJ11" i="3"/>
  <c r="AH18" i="3"/>
  <c r="AH15" i="3"/>
  <c r="AH7" i="3"/>
  <c r="AH9" i="3"/>
  <c r="AH11" i="3"/>
  <c r="AH14" i="3"/>
  <c r="AH17" i="3"/>
  <c r="AH10" i="3"/>
  <c r="AH8" i="3"/>
  <c r="AH12" i="3"/>
  <c r="AH13" i="3"/>
  <c r="AH19" i="3"/>
  <c r="AH16" i="3"/>
  <c r="DW13" i="3" a="1"/>
  <c r="DW13" i="3" s="1"/>
  <c r="AC10" i="3" a="1"/>
  <c r="AC10" i="3" s="1"/>
  <c r="BE22" i="3" a="1"/>
  <c r="BE22" i="3" s="1"/>
  <c r="EY17" i="3" a="1"/>
  <c r="EY17" i="3" s="1"/>
  <c r="BV18" i="3" a="1"/>
  <c r="BV18" i="3" s="1"/>
  <c r="BH15" i="3" a="1"/>
  <c r="BH15" i="3" s="1"/>
  <c r="EN6" i="3" a="1"/>
  <c r="EN6" i="3" s="1"/>
  <c r="CJ26" i="3" a="1"/>
  <c r="CJ26" i="3" s="1"/>
  <c r="DI22" i="3" a="1"/>
  <c r="DI22" i="3" s="1"/>
  <c r="FB13" i="3" a="1"/>
  <c r="FB13" i="3" s="1"/>
  <c r="AC17" i="3" a="1"/>
  <c r="AC17" i="3" s="1"/>
  <c r="BV24" i="3" a="1"/>
  <c r="BV24" i="3" s="1"/>
  <c r="GA9" i="3" a="1"/>
  <c r="GA9" i="3" s="1"/>
  <c r="CJ18" i="3" a="1"/>
  <c r="CJ18" i="3" s="1"/>
  <c r="AT10" i="3" a="1"/>
  <c r="AT10" i="3" s="1"/>
  <c r="GR20" i="3" a="1"/>
  <c r="GR20" i="3" s="1"/>
  <c r="EK6" i="3" a="1"/>
  <c r="EK6" i="3" s="1"/>
  <c r="AQ25" i="3" a="1"/>
  <c r="AQ25" i="3" s="1"/>
  <c r="FB22" i="3" a="1"/>
  <c r="FB22" i="3" s="1"/>
  <c r="CJ12" i="3" a="1"/>
  <c r="CJ12" i="3" s="1"/>
  <c r="AC12" i="3" a="1"/>
  <c r="AC12" i="3" s="1"/>
  <c r="BE13" i="3" a="1"/>
  <c r="BE13" i="3" s="1"/>
  <c r="BS21" i="3" a="1"/>
  <c r="BS21" i="3" s="1"/>
  <c r="AT9" i="3" a="1"/>
  <c r="AT9" i="3" s="1"/>
  <c r="DW25" i="3" a="1"/>
  <c r="DW25" i="3" s="1"/>
  <c r="GO18" i="3" a="1"/>
  <c r="GO18" i="3" s="1"/>
  <c r="AT8" i="3" a="1"/>
  <c r="AT8" i="3" s="1"/>
  <c r="AT18" i="3" a="1"/>
  <c r="AT18" i="3" s="1"/>
  <c r="AQ11" i="3" a="1"/>
  <c r="AQ11" i="3" s="1"/>
  <c r="GA22" i="3" a="1"/>
  <c r="GA22" i="3" s="1"/>
  <c r="DL8" i="3" a="1"/>
  <c r="DL8" i="3" s="1"/>
  <c r="CJ21" i="3" a="1"/>
  <c r="CJ21" i="3" s="1"/>
  <c r="EY26" i="3" a="1"/>
  <c r="EY26" i="3" s="1"/>
  <c r="BV11" i="3" a="1"/>
  <c r="BV11" i="3" s="1"/>
  <c r="BH11" i="3" a="1"/>
  <c r="BH11" i="3" s="1"/>
  <c r="FM10" i="3" a="1"/>
  <c r="FM10" i="3" s="1"/>
  <c r="BV10" i="3" a="1"/>
  <c r="BV10" i="3" s="1"/>
  <c r="EK12" i="3" a="1"/>
  <c r="EK12" i="3" s="1"/>
  <c r="CU8" i="3" a="1"/>
  <c r="CU8" i="3" s="1"/>
  <c r="GR22" i="3" a="1"/>
  <c r="GR22" i="3" s="1"/>
  <c r="AT21" i="3" a="1"/>
  <c r="AT21" i="3" s="1"/>
  <c r="FP20" i="3" a="1"/>
  <c r="FP20" i="3" s="1"/>
  <c r="BE18" i="3" a="1"/>
  <c r="BE18" i="3" s="1"/>
  <c r="AC14" i="3" a="1"/>
  <c r="AC14" i="3" s="1"/>
  <c r="AT22" i="3" a="1"/>
  <c r="AT22" i="3" s="1"/>
  <c r="FB20" i="3" a="1"/>
  <c r="FB20" i="3" s="1"/>
  <c r="BE9" i="3" a="1"/>
  <c r="BE9" i="3" s="1"/>
  <c r="BH26" i="3" a="1"/>
  <c r="BH26" i="3" s="1"/>
  <c r="GR16" i="3" a="1"/>
  <c r="GR16" i="3" s="1"/>
  <c r="CU15" i="3" a="1"/>
  <c r="CU15" i="3" s="1"/>
  <c r="GA10" i="3" a="1"/>
  <c r="GA10" i="3" s="1"/>
  <c r="DZ7" i="3" a="1"/>
  <c r="DZ7" i="3" s="1"/>
  <c r="CJ16" i="3" a="1"/>
  <c r="CJ16" i="3" s="1"/>
  <c r="GR18" i="3" a="1"/>
  <c r="GR18" i="3" s="1"/>
  <c r="BH13" i="3" a="1"/>
  <c r="BH13" i="3" s="1"/>
  <c r="CX9" i="3" a="1"/>
  <c r="CX9" i="3" s="1"/>
  <c r="BV23" i="3" a="1"/>
  <c r="BV23" i="3" s="1"/>
  <c r="BV14" i="3" a="1"/>
  <c r="BV14" i="3" s="1"/>
  <c r="CU6" i="3" a="1"/>
  <c r="CU6" i="3" s="1"/>
  <c r="CX20" i="3" a="1"/>
  <c r="CX20" i="3" s="1"/>
  <c r="GA7" i="3" a="1"/>
  <c r="GA7" i="3" s="1"/>
  <c r="BE7" i="3" a="1"/>
  <c r="BE7" i="3" s="1"/>
  <c r="CJ17" i="3" a="1"/>
  <c r="CJ17" i="3" s="1"/>
  <c r="EK15" i="3" a="1"/>
  <c r="EK15" i="3" s="1"/>
  <c r="FB21" i="3" a="1"/>
  <c r="FB21" i="3" s="1"/>
  <c r="DL16" i="3" a="1"/>
  <c r="DL16" i="3" s="1"/>
  <c r="BV7" i="3" a="1"/>
  <c r="BV7" i="3" s="1"/>
  <c r="FP16" i="3" a="1"/>
  <c r="FP16" i="3" s="1"/>
  <c r="CU19" i="3" a="1"/>
  <c r="CU19" i="3" s="1"/>
  <c r="DW12" i="3" a="1"/>
  <c r="DW12" i="3" s="1"/>
  <c r="BV21" i="3" a="1"/>
  <c r="BV21" i="3" s="1"/>
  <c r="GO14" i="3" a="1"/>
  <c r="GO14" i="3" s="1"/>
  <c r="DL9" i="3" a="1"/>
  <c r="DL9" i="3" s="1"/>
  <c r="CX23" i="3" a="1"/>
  <c r="CX23" i="3" s="1"/>
  <c r="HF6" i="3" a="1"/>
  <c r="HF6" i="3" s="1"/>
  <c r="DL24" i="3" a="1"/>
  <c r="DL24" i="3" s="1"/>
  <c r="CJ24" i="3" a="1"/>
  <c r="CJ24" i="3" s="1"/>
  <c r="BE16" i="3" a="1"/>
  <c r="BE16" i="3" s="1"/>
  <c r="CX17" i="3" a="1"/>
  <c r="CX17" i="3" s="1"/>
  <c r="EN8" i="3" a="1"/>
  <c r="EN8" i="3" s="1"/>
  <c r="BV20" i="3" a="1"/>
  <c r="BV20" i="3" s="1"/>
  <c r="CX26" i="3" a="1"/>
  <c r="CX26" i="3" s="1"/>
  <c r="GA15" i="3" a="1"/>
  <c r="GA15" i="3" s="1"/>
  <c r="FB8" i="3" a="1"/>
  <c r="FB8" i="3" s="1"/>
  <c r="CX11" i="3" a="1"/>
  <c r="CX11" i="3" s="1"/>
  <c r="AT6" i="3" a="1"/>
  <c r="AT6" i="3" s="1"/>
  <c r="EY6" i="3" a="1"/>
  <c r="EY6" i="3" s="1"/>
  <c r="CJ22" i="3" a="1"/>
  <c r="CJ22" i="3" s="1"/>
  <c r="BV15" i="3" a="1"/>
  <c r="BV15" i="3" s="1"/>
  <c r="DZ11" i="3" a="1"/>
  <c r="DZ11" i="3" s="1"/>
  <c r="GD18" i="3" a="1"/>
  <c r="GD18" i="3" s="1"/>
  <c r="GD12" i="3" a="1"/>
  <c r="GD12" i="3" s="1"/>
  <c r="CG10" i="3" a="1"/>
  <c r="CG10" i="3" s="1"/>
  <c r="DZ14" i="3" a="1"/>
  <c r="DZ14" i="3" s="1"/>
  <c r="CU13" i="3" a="1"/>
  <c r="CU13" i="3" s="1"/>
  <c r="BE14" i="3" a="1"/>
  <c r="BE14" i="3" s="1"/>
  <c r="BS8" i="3" a="1"/>
  <c r="BS8" i="3" s="1"/>
  <c r="CX13" i="3" a="1"/>
  <c r="CX13" i="3" s="1"/>
  <c r="CJ8" i="3" a="1"/>
  <c r="CJ8" i="3" s="1"/>
  <c r="DL11" i="3" a="1"/>
  <c r="DL11" i="3" s="1"/>
  <c r="GD8" i="3" a="1"/>
  <c r="GD8" i="3" s="1"/>
  <c r="AQ20" i="3" a="1"/>
  <c r="AQ20" i="3" s="1"/>
  <c r="FB19" i="3" a="1"/>
  <c r="FB19" i="3" s="1"/>
  <c r="AT16" i="3" a="1"/>
  <c r="AT16" i="3" s="1"/>
  <c r="GA18" i="3" a="1"/>
  <c r="GA18" i="3" s="1"/>
  <c r="BH24" i="3" a="1"/>
  <c r="BH24" i="3" s="1"/>
  <c r="BS6" i="3" a="1"/>
  <c r="BS6" i="3" s="1"/>
  <c r="GA8" i="3" a="1"/>
  <c r="GA8" i="3" s="1"/>
  <c r="AQ7" i="3" a="1"/>
  <c r="AQ7" i="3" s="1"/>
  <c r="DI24" i="3" a="1"/>
  <c r="DI24" i="3" s="1"/>
  <c r="DI6" i="3" a="1"/>
  <c r="DI6" i="3" s="1"/>
  <c r="DZ15" i="3" a="1"/>
  <c r="DZ15" i="3" s="1"/>
  <c r="BS9" i="3" a="1"/>
  <c r="BS9" i="3" s="1"/>
  <c r="DZ8" i="3" a="1"/>
  <c r="DZ8" i="3" s="1"/>
  <c r="CG13" i="3" a="1"/>
  <c r="CG13" i="3" s="1"/>
  <c r="GA26" i="3" a="1"/>
  <c r="GA26" i="3" s="1"/>
  <c r="AQ23" i="3" a="1"/>
  <c r="AQ23" i="3" s="1"/>
  <c r="GA21" i="3" a="1"/>
  <c r="GA21" i="3" s="1"/>
  <c r="CX16" i="3" a="1"/>
  <c r="CX16" i="3" s="1"/>
  <c r="DI18" i="3" a="1"/>
  <c r="DI18" i="3" s="1"/>
  <c r="GO12" i="3" a="1"/>
  <c r="GO12" i="3" s="1"/>
  <c r="BE8" i="3" a="1"/>
  <c r="BE8" i="3" s="1"/>
  <c r="EY9" i="3" a="1"/>
  <c r="EY9" i="3" s="1"/>
  <c r="GO22" i="3" a="1"/>
  <c r="GO22" i="3" s="1"/>
  <c r="AT23" i="3" a="1"/>
  <c r="AT23" i="3" s="1"/>
  <c r="GR15" i="3" a="1"/>
  <c r="GR15" i="3" s="1"/>
  <c r="EY13" i="3" a="1"/>
  <c r="EY13" i="3" s="1"/>
  <c r="FB25" i="3" a="1"/>
  <c r="FB25" i="3" s="1"/>
  <c r="EK18" i="3" a="1"/>
  <c r="EK18" i="3" s="1"/>
  <c r="EK24" i="3" a="1"/>
  <c r="EK24" i="3" s="1"/>
  <c r="CG25" i="3" a="1"/>
  <c r="CG25" i="3" s="1"/>
  <c r="BE17" i="3" a="1"/>
  <c r="BE17" i="3" s="1"/>
  <c r="BH16" i="3" a="1"/>
  <c r="BH16" i="3" s="1"/>
  <c r="DL14" i="3" a="1"/>
  <c r="DL14" i="3" s="1"/>
  <c r="DZ10" i="3" a="1"/>
  <c r="DZ10" i="3" s="1"/>
  <c r="FB17" i="3" a="1"/>
  <c r="FB17" i="3" s="1"/>
  <c r="BH19" i="3" a="1"/>
  <c r="BH19" i="3" s="1"/>
  <c r="CJ13" i="3" a="1"/>
  <c r="CJ13" i="3" s="1"/>
  <c r="DI23" i="3" a="1"/>
  <c r="DI23" i="3" s="1"/>
  <c r="CU20" i="3" a="1"/>
  <c r="CU20" i="3" s="1"/>
  <c r="GA11" i="3" a="1"/>
  <c r="GA11" i="3" s="1"/>
  <c r="BH10" i="3" a="1"/>
  <c r="BH10" i="3" s="1"/>
  <c r="BH12" i="3" a="1"/>
  <c r="BH12" i="3" s="1"/>
  <c r="CX15" i="3" a="1"/>
  <c r="CX15" i="3" s="1"/>
  <c r="AQ6" i="3" a="1"/>
  <c r="AQ6" i="3" s="1"/>
  <c r="DI19" i="3" a="1"/>
  <c r="DI19" i="3" s="1"/>
  <c r="BS26" i="3" a="1"/>
  <c r="BS26" i="3" s="1"/>
  <c r="CU18" i="3" a="1"/>
  <c r="CU18" i="3" s="1"/>
  <c r="EN20" i="3" a="1"/>
  <c r="EN20" i="3" s="1"/>
  <c r="AQ10" i="3" a="1"/>
  <c r="AQ10" i="3" s="1"/>
  <c r="DW9" i="3" a="1"/>
  <c r="DW9" i="3" s="1"/>
  <c r="EY24" i="3" a="1"/>
  <c r="EY24" i="3" s="1"/>
  <c r="DZ18" i="3" a="1"/>
  <c r="DZ18" i="3" s="1"/>
  <c r="EN13" i="3" a="1"/>
  <c r="EN13" i="3" s="1"/>
  <c r="EY11" i="3" a="1"/>
  <c r="EY11" i="3" s="1"/>
  <c r="FP17" i="3" a="1"/>
  <c r="FP17" i="3" s="1"/>
  <c r="FB15" i="3" a="1"/>
  <c r="FB15" i="3" s="1"/>
  <c r="FP23" i="3" a="1"/>
  <c r="FP23" i="3" s="1"/>
  <c r="CX21" i="3" a="1"/>
  <c r="CX21" i="3" s="1"/>
  <c r="DZ19" i="3" a="1"/>
  <c r="DZ19" i="3" s="1"/>
  <c r="AC18" i="3" a="1"/>
  <c r="AC18" i="3" s="1"/>
  <c r="DZ24" i="3" a="1"/>
  <c r="DZ24" i="3" s="1"/>
  <c r="AT24" i="3" a="1"/>
  <c r="AT24" i="3" s="1"/>
  <c r="EY21" i="3" a="1"/>
  <c r="EY21" i="3" s="1"/>
  <c r="CG14" i="3" a="1"/>
  <c r="CG14" i="3" s="1"/>
  <c r="CG17" i="3" a="1"/>
  <c r="CG17" i="3" s="1"/>
  <c r="FP19" i="3" a="1"/>
  <c r="FP19" i="3" s="1"/>
  <c r="DW15" i="3" a="1"/>
  <c r="DW15" i="3" s="1"/>
  <c r="EK23" i="3" a="1"/>
  <c r="EK23" i="3" s="1"/>
  <c r="AC11" i="3" a="1"/>
  <c r="AC11" i="3" s="1"/>
  <c r="EN23" i="3" a="1"/>
  <c r="EN23" i="3" s="1"/>
  <c r="GD20" i="3" a="1"/>
  <c r="GD20" i="3" s="1"/>
  <c r="BH17" i="3" a="1"/>
  <c r="BH17" i="3" s="1"/>
  <c r="AT14" i="3" a="1"/>
  <c r="AT14" i="3" s="1"/>
  <c r="EK7" i="3" a="1"/>
  <c r="EK7" i="3" s="1"/>
  <c r="BH7" i="3" a="1"/>
  <c r="BH7" i="3" s="1"/>
  <c r="FP6" i="3" a="1"/>
  <c r="FP6" i="3" s="1"/>
  <c r="EY8" i="3" a="1"/>
  <c r="EY8" i="3" s="1"/>
  <c r="DI21" i="3" a="1"/>
  <c r="DI21" i="3" s="1"/>
  <c r="FM11" i="3" a="1"/>
  <c r="FM11" i="3" s="1"/>
  <c r="AQ21" i="3" a="1"/>
  <c r="AQ21" i="3" s="1"/>
  <c r="CU25" i="3" a="1"/>
  <c r="CU25" i="3" s="1"/>
  <c r="GO16" i="3" a="1"/>
  <c r="GO16" i="3" s="1"/>
  <c r="CG11" i="3" a="1"/>
  <c r="CG11" i="3" s="1"/>
  <c r="AC8" i="3" a="1"/>
  <c r="AC8" i="3" s="1"/>
  <c r="BH20" i="3" a="1"/>
  <c r="BH20" i="3" s="1"/>
  <c r="GA14" i="3" a="1"/>
  <c r="GA14" i="3" s="1"/>
  <c r="BE26" i="3" a="1"/>
  <c r="BE26" i="3" s="1"/>
  <c r="GD22" i="3" a="1"/>
  <c r="GD22" i="3" s="1"/>
  <c r="FB26" i="3" a="1"/>
  <c r="FB26" i="3" s="1"/>
  <c r="FM17" i="3" a="1"/>
  <c r="FM17" i="3" s="1"/>
  <c r="EY7" i="3" a="1"/>
  <c r="EY7" i="3" s="1"/>
  <c r="CJ10" i="3" a="1"/>
  <c r="CJ10" i="3" s="1"/>
  <c r="GR21" i="3" a="1"/>
  <c r="GR21" i="3" s="1"/>
  <c r="CJ23" i="3" a="1"/>
  <c r="CJ23" i="3" s="1"/>
  <c r="CJ15" i="3" a="1"/>
  <c r="CJ15" i="3" s="1"/>
  <c r="DL25" i="3" a="1"/>
  <c r="DL25" i="3" s="1"/>
  <c r="EY12" i="3" a="1"/>
  <c r="EY12" i="3" s="1"/>
  <c r="DW7" i="3" a="1"/>
  <c r="DW7" i="3" s="1"/>
  <c r="DL13" i="3" a="1"/>
  <c r="DL13" i="3" s="1"/>
  <c r="BH18" i="3" a="1"/>
  <c r="BH18" i="3" s="1"/>
  <c r="EN26" i="3" a="1"/>
  <c r="EN26" i="3" s="1"/>
  <c r="CU23" i="3" a="1"/>
  <c r="CU23" i="3" s="1"/>
  <c r="FB9" i="3" a="1"/>
  <c r="FB9" i="3" s="1"/>
  <c r="CX22" i="3" a="1"/>
  <c r="CX22" i="3" s="1"/>
  <c r="DI8" i="3" a="1"/>
  <c r="DI8" i="3" s="1"/>
  <c r="EN10" i="3" a="1"/>
  <c r="EN10" i="3" s="1"/>
  <c r="CJ6" i="3" a="1"/>
  <c r="CJ6" i="3" s="1"/>
  <c r="FM14" i="3" a="1"/>
  <c r="FM14" i="3" s="1"/>
  <c r="DL19" i="3" a="1"/>
  <c r="DL19" i="3" s="1"/>
  <c r="EY14" i="3" a="1"/>
  <c r="EY14" i="3" s="1"/>
  <c r="CJ9" i="3" a="1"/>
  <c r="CJ9" i="3" s="1"/>
  <c r="CG20" i="3" a="1"/>
  <c r="CG20" i="3" s="1"/>
  <c r="EN24" i="3" a="1"/>
  <c r="EN24" i="3" s="1"/>
  <c r="GA25" i="3" a="1"/>
  <c r="GA25" i="3" s="1"/>
  <c r="Z6" i="3"/>
  <c r="BE20" i="3" a="1"/>
  <c r="BE20" i="3" s="1"/>
  <c r="GA16" i="3" a="1"/>
  <c r="GA16" i="3" s="1"/>
  <c r="HC24" i="3" a="1"/>
  <c r="HC24" i="3" s="1"/>
  <c r="HF18" i="3" a="1"/>
  <c r="HF18" i="3" s="1"/>
  <c r="HC12" i="3" a="1"/>
  <c r="HC12" i="3" s="1"/>
  <c r="HF13" i="3" a="1"/>
  <c r="HF13" i="3" s="1"/>
  <c r="HC8" i="3" a="1"/>
  <c r="HC8" i="3" s="1"/>
  <c r="GA13" i="3" a="1"/>
  <c r="GA13" i="3" s="1"/>
  <c r="BE10" i="3" a="1"/>
  <c r="BE10" i="3" s="1"/>
  <c r="FP24" i="3" a="1"/>
  <c r="FP24" i="3" s="1"/>
  <c r="GO6" i="3" a="1"/>
  <c r="GO6" i="3" s="1"/>
  <c r="AF6" i="3"/>
  <c r="FB10" i="3" a="1"/>
  <c r="FB10" i="3" s="1"/>
  <c r="HF21" i="3" a="1"/>
  <c r="HF21" i="3" s="1"/>
  <c r="GO24" i="3" a="1"/>
  <c r="GO24" i="3" s="1"/>
  <c r="HF25" i="3" a="1"/>
  <c r="HF25" i="3" s="1"/>
  <c r="GO26" i="3" a="1"/>
  <c r="GO26" i="3" s="1"/>
  <c r="HC10" i="3" a="1"/>
  <c r="HC10" i="3" s="1"/>
  <c r="DZ25" i="3" a="1"/>
  <c r="DZ25" i="3" s="1"/>
  <c r="FM20" i="3" a="1"/>
  <c r="FM20" i="3" s="1"/>
  <c r="EK8" i="3" a="1"/>
  <c r="EK8" i="3" s="1"/>
  <c r="AQ13" i="3" a="1"/>
  <c r="AQ13" i="3" s="1"/>
  <c r="BV12" i="3" a="1"/>
  <c r="BV12" i="3" s="1"/>
  <c r="GD17" i="3" a="1"/>
  <c r="GD17" i="3" s="1"/>
  <c r="HF9" i="3" a="1"/>
  <c r="HF9" i="3" s="1"/>
  <c r="HF19" i="3" a="1"/>
  <c r="HF19" i="3" s="1"/>
  <c r="GR25" i="3" a="1"/>
  <c r="GR25" i="3" s="1"/>
  <c r="GR26" i="3" a="1"/>
  <c r="GR26" i="3" s="1"/>
  <c r="GO10" i="3" a="1"/>
  <c r="GO10" i="3" s="1"/>
  <c r="HC13" i="3" a="1"/>
  <c r="HC13" i="3" s="1"/>
  <c r="GR12" i="3" a="1"/>
  <c r="GR12" i="3" s="1"/>
  <c r="HC16" i="3" a="1"/>
  <c r="HC16" i="3" s="1"/>
  <c r="HC21" i="3" a="1"/>
  <c r="HC21" i="3" s="1"/>
  <c r="FB6" i="3" a="1"/>
  <c r="FB6" i="3" s="1"/>
  <c r="GR7" i="3" a="1"/>
  <c r="GR7" i="3" s="1"/>
  <c r="HC9" i="3" a="1"/>
  <c r="HC9" i="3" s="1"/>
  <c r="HC22" i="3" a="1"/>
  <c r="HC22" i="3" s="1"/>
  <c r="EK16" i="3" a="1"/>
  <c r="EK16" i="3" s="1"/>
  <c r="GO13" i="3" a="1"/>
  <c r="GO13" i="3" s="1"/>
  <c r="GO21" i="3" a="1"/>
  <c r="GO21" i="3" s="1"/>
  <c r="HC17" i="3" a="1"/>
  <c r="HC17" i="3" s="1"/>
  <c r="GR17" i="3" a="1"/>
  <c r="GR17" i="3" s="1"/>
  <c r="HF16" i="3" a="1"/>
  <c r="HF16" i="3" s="1"/>
  <c r="CX8" i="3" a="1"/>
  <c r="CX8" i="3" s="1"/>
  <c r="HF10" i="3" a="1"/>
  <c r="HF10" i="3" s="1"/>
  <c r="HF11" i="3" a="1"/>
  <c r="HF11" i="3" s="1"/>
  <c r="DW23" i="3" a="1"/>
  <c r="DW23" i="3" s="1"/>
  <c r="GR8" i="3" a="1"/>
  <c r="GR8" i="3" s="1"/>
  <c r="HF20" i="3" a="1"/>
  <c r="HF20" i="3" s="1"/>
  <c r="GD9" i="3" a="1"/>
  <c r="GD9" i="3" s="1"/>
  <c r="AC6" i="3"/>
  <c r="FB12" i="3" a="1"/>
  <c r="FB12" i="3" s="1"/>
  <c r="HF22" i="3" a="1"/>
  <c r="HF22" i="3" s="1"/>
  <c r="DZ9" i="3" a="1"/>
  <c r="DZ9" i="3" s="1"/>
  <c r="FP12" i="3" a="1"/>
  <c r="FP12" i="3" s="1"/>
  <c r="DZ17" i="3" a="1"/>
  <c r="DZ17" i="3" s="1"/>
  <c r="HF15" i="3" a="1"/>
  <c r="HF15" i="3" s="1"/>
  <c r="GD25" i="3" a="1"/>
  <c r="GD25" i="3" s="1"/>
  <c r="FP26" i="3" a="1"/>
  <c r="FP26" i="3" s="1"/>
  <c r="GD11" i="3" a="1"/>
  <c r="GD11" i="3" s="1"/>
  <c r="GD13" i="3" a="1"/>
  <c r="GD13" i="3" s="1"/>
  <c r="HF8" i="3" a="1"/>
  <c r="HF8" i="3" s="1"/>
  <c r="AT17" i="3" a="1"/>
  <c r="AT17" i="3" s="1"/>
  <c r="DI7" i="3" a="1"/>
  <c r="DI7" i="3" s="1"/>
  <c r="GD15" i="3" a="1"/>
  <c r="GD15" i="3" s="1"/>
  <c r="EN21" i="3" a="1"/>
  <c r="EN21" i="3" s="1"/>
  <c r="EK22" i="3" a="1"/>
  <c r="EK22" i="3" s="1"/>
  <c r="GA24" i="3" a="1"/>
  <c r="GA24" i="3" s="1"/>
  <c r="HC7" i="3" a="1"/>
  <c r="HC7" i="3" s="1"/>
  <c r="CG8" i="3" a="1"/>
  <c r="CG8" i="3" s="1"/>
  <c r="CG6" i="3" a="1"/>
  <c r="CG6" i="3" s="1"/>
  <c r="CU11" i="3" a="1"/>
  <c r="CU11" i="3" s="1"/>
  <c r="EY18" i="3" a="1"/>
  <c r="EY18" i="3" s="1"/>
  <c r="GO8" i="3" a="1"/>
  <c r="GO8" i="3" s="1"/>
  <c r="AC7" i="3" a="1"/>
  <c r="AC7" i="3" s="1"/>
  <c r="BH25" i="3" a="1"/>
  <c r="BH25" i="3" s="1"/>
  <c r="GR24" i="3" a="1"/>
  <c r="GR24" i="3" s="1"/>
  <c r="GA12" i="3" a="1"/>
  <c r="GA12" i="3" s="1"/>
  <c r="FP10" i="3" a="1"/>
  <c r="FP10" i="3" s="1"/>
  <c r="GA23" i="3" a="1"/>
  <c r="GA23" i="3" s="1"/>
  <c r="HF23" i="3" a="1"/>
  <c r="HF23" i="3" s="1"/>
  <c r="HC6" i="3" a="1"/>
  <c r="HC6" i="3" s="1"/>
  <c r="HF26" i="3" a="1"/>
  <c r="HF26" i="3" s="1"/>
  <c r="GA17" i="3" a="1"/>
  <c r="GA17" i="3" s="1"/>
  <c r="AQ24" i="3" a="1"/>
  <c r="AQ24" i="3" s="1"/>
  <c r="HC18" i="3" a="1"/>
  <c r="HC18" i="3" s="1"/>
  <c r="AC19" i="3" a="1"/>
  <c r="AC19" i="3" s="1"/>
  <c r="EK25" i="3" a="1"/>
  <c r="EK25" i="3" s="1"/>
  <c r="FP14" i="3" a="1"/>
  <c r="FP14" i="3" s="1"/>
  <c r="AT19" i="3" a="1"/>
  <c r="AT19" i="3" s="1"/>
  <c r="GR23" i="3" a="1"/>
  <c r="GR23" i="3" s="1"/>
  <c r="GR19" i="3" a="1"/>
  <c r="GR19" i="3" s="1"/>
  <c r="AT7" i="3" a="1"/>
  <c r="AT7" i="3" s="1"/>
  <c r="FP18" i="3" a="1"/>
  <c r="FP18" i="3" s="1"/>
  <c r="AQ26" i="3" a="1"/>
  <c r="AQ26" i="3" s="1"/>
  <c r="BH23" i="3" a="1"/>
  <c r="BH23" i="3" s="1"/>
  <c r="EY23" i="3" a="1"/>
  <c r="EY23" i="3" s="1"/>
  <c r="AT11" i="3" a="1"/>
  <c r="AT11" i="3" s="1"/>
  <c r="HF14" i="3" a="1"/>
  <c r="HF14" i="3" s="1"/>
  <c r="EY25" i="3" a="1"/>
  <c r="EY25" i="3" s="1"/>
  <c r="EN19" i="3" a="1"/>
  <c r="EN19" i="3" s="1"/>
  <c r="HC23" i="3" a="1"/>
  <c r="HC23" i="3" s="1"/>
  <c r="HC19" i="3" a="1"/>
  <c r="HC19" i="3" s="1"/>
  <c r="HF17" i="3" a="1"/>
  <c r="HF17" i="3" s="1"/>
  <c r="GR13" i="3" a="1"/>
  <c r="GR13" i="3" s="1"/>
  <c r="FP21" i="3" a="1"/>
  <c r="FP21" i="3" s="1"/>
  <c r="DL23" i="3" a="1"/>
  <c r="DL23" i="3" s="1"/>
  <c r="DW21" i="3" a="1"/>
  <c r="DW21" i="3" s="1"/>
  <c r="EY16" i="3" a="1"/>
  <c r="EY16" i="3" s="1"/>
  <c r="GD10" i="3" a="1"/>
  <c r="GD10" i="3" s="1"/>
  <c r="HC15" i="3" a="1"/>
  <c r="HC15" i="3" s="1"/>
  <c r="EK14" i="3" a="1"/>
  <c r="EK14" i="3" s="1"/>
  <c r="GO11" i="3" a="1"/>
  <c r="GO11" i="3" s="1"/>
  <c r="FM21" i="3" a="1"/>
  <c r="FM21" i="3" s="1"/>
  <c r="EY10" i="3" a="1"/>
  <c r="EY10" i="3" s="1"/>
  <c r="HF12" i="3" a="1"/>
  <c r="HF12" i="3" s="1"/>
  <c r="HC14" i="3" a="1"/>
  <c r="HC14" i="3" s="1"/>
  <c r="CX10" i="3" a="1"/>
  <c r="CX10" i="3" s="1"/>
  <c r="FM12" i="3" a="1"/>
  <c r="FM12" i="3" s="1"/>
  <c r="GA19" i="3" a="1"/>
  <c r="GA19" i="3" s="1"/>
  <c r="HC20" i="3" a="1"/>
  <c r="HC20" i="3" s="1"/>
  <c r="CX12" i="3" a="1"/>
  <c r="CX12" i="3" s="1"/>
  <c r="FP13" i="3" a="1"/>
  <c r="FP13" i="3" s="1"/>
  <c r="FM23" i="3" a="1"/>
  <c r="FM23" i="3" s="1"/>
  <c r="BV16" i="3" a="1"/>
  <c r="BV16" i="3" s="1"/>
  <c r="CG9" i="3" a="1"/>
  <c r="CG9" i="3" s="1"/>
  <c r="BH8" i="3" a="1"/>
  <c r="BH8" i="3" s="1"/>
  <c r="FM9" i="3" a="1"/>
  <c r="FM9" i="3" s="1"/>
  <c r="EY19" i="3" a="1"/>
  <c r="EY19" i="3" s="1"/>
  <c r="EY20" i="3" a="1"/>
  <c r="EY20" i="3" s="1"/>
  <c r="GO19" i="3" a="1"/>
  <c r="GO19" i="3" s="1"/>
  <c r="BS25" i="3" a="1"/>
  <c r="BS25" i="3" s="1"/>
  <c r="CG18" i="3" a="1"/>
  <c r="CG18" i="3" s="1"/>
  <c r="CG21" i="3" a="1"/>
  <c r="CG21" i="3" s="1"/>
  <c r="CX14" i="3" a="1"/>
  <c r="CX14" i="3" s="1"/>
  <c r="FB18" i="3" a="1"/>
  <c r="FB18" i="3" s="1"/>
  <c r="FP8" i="3" a="1"/>
  <c r="FP8" i="3" s="1"/>
  <c r="FM13" i="3" a="1"/>
  <c r="FM13" i="3" s="1"/>
  <c r="FP7" i="3" a="1"/>
  <c r="FP7" i="3" s="1"/>
  <c r="BS11" i="3" a="1"/>
  <c r="BS11" i="3" s="1"/>
  <c r="GR10" i="3" a="1"/>
  <c r="GR10" i="3" s="1"/>
  <c r="EK17" i="3" a="1"/>
  <c r="EK17" i="3" s="1"/>
  <c r="EN14" i="3" a="1"/>
  <c r="EN14" i="3" s="1"/>
  <c r="DW17" i="3" a="1"/>
  <c r="DW17" i="3" s="1"/>
  <c r="FP9" i="3" a="1"/>
  <c r="FP9" i="3" s="1"/>
  <c r="FM15" i="3" a="1"/>
  <c r="FM15" i="3" s="1"/>
  <c r="GO9" i="3" a="1"/>
  <c r="GO9" i="3" s="1"/>
  <c r="HC26" i="3" a="1"/>
  <c r="HC26" i="3" s="1"/>
  <c r="HF24" i="3" a="1"/>
  <c r="HF24" i="3" s="1"/>
  <c r="DI10" i="3" a="1"/>
  <c r="DI10" i="3" s="1"/>
  <c r="GR6" i="3" a="1"/>
  <c r="GR6" i="3" s="1"/>
  <c r="AC9" i="3" a="1"/>
  <c r="AC9" i="3" s="1"/>
  <c r="GO15" i="3" a="1"/>
  <c r="GO15" i="3" s="1"/>
  <c r="FM18" i="3" a="1"/>
  <c r="FM18" i="3" s="1"/>
  <c r="HC11" i="3" a="1"/>
  <c r="HC11" i="3" s="1"/>
  <c r="CU7" i="3" a="1"/>
  <c r="CU7" i="3" s="1"/>
  <c r="DI17" i="3" a="1"/>
  <c r="DI17" i="3" s="1"/>
  <c r="CX7" i="3" a="1"/>
  <c r="CX7" i="3" s="1"/>
  <c r="BV26" i="3" a="1"/>
  <c r="BV26" i="3" s="1"/>
  <c r="FM8" i="3" a="1"/>
  <c r="FM8" i="3" s="1"/>
  <c r="DZ22" i="3" a="1"/>
  <c r="DZ22" i="3" s="1"/>
  <c r="EK21" i="3" a="1"/>
  <c r="EK21" i="3" s="1"/>
  <c r="HF7" i="3" a="1"/>
  <c r="HF7" i="3" s="1"/>
  <c r="DW19" i="3" a="1"/>
  <c r="DW19" i="3" s="1"/>
  <c r="GO25" i="3" a="1"/>
  <c r="GO25" i="3" s="1"/>
  <c r="BE15" i="3" a="1"/>
  <c r="BE15" i="3" s="1"/>
  <c r="CG15" i="3" a="1"/>
  <c r="CG15" i="3" s="1"/>
  <c r="FP25" i="3" a="1"/>
  <c r="FP25" i="3" s="1"/>
  <c r="HC25" i="3" a="1"/>
  <c r="HC25" i="3" s="1"/>
  <c r="EK19" i="3" a="1"/>
  <c r="EK19" i="3" s="1"/>
  <c r="CG23" i="3" a="1"/>
  <c r="CG23" i="3" s="1"/>
  <c r="CG12" i="3" a="1"/>
  <c r="CG12" i="3" s="1"/>
  <c r="EN9" i="3" a="1"/>
  <c r="EN9" i="3" s="1"/>
  <c r="CU17" i="3" a="1"/>
  <c r="CU17" i="3" s="1"/>
  <c r="BS22" i="3" a="1"/>
  <c r="BS22" i="3" s="1"/>
  <c r="DI20" i="3" a="1"/>
  <c r="DI20" i="3" s="1"/>
  <c r="EN25" i="3" a="1"/>
  <c r="EN25" i="3" s="1"/>
  <c r="BE23" i="3" a="1"/>
  <c r="BE23" i="3" s="1"/>
  <c r="DW14" i="3" a="1"/>
  <c r="DW14" i="3" s="1"/>
  <c r="FM6" i="3" a="1"/>
  <c r="FM6" i="3" s="1"/>
  <c r="BV22" i="3" a="1"/>
  <c r="BV22" i="3" s="1"/>
  <c r="AQ9" i="3" a="1"/>
  <c r="AQ9" i="3" s="1"/>
  <c r="GR14" i="3" a="1"/>
  <c r="GR14" i="3" s="1"/>
  <c r="DW8" i="3" a="1"/>
  <c r="DW8" i="3" s="1"/>
  <c r="CJ19" i="3" a="1"/>
  <c r="CJ19" i="3" s="1"/>
  <c r="DZ20" i="3" a="1"/>
  <c r="DZ20" i="3" s="1"/>
  <c r="EK26" i="3" a="1"/>
  <c r="EK26" i="3" s="1"/>
  <c r="EN11" i="3" a="1"/>
  <c r="EN11" i="3" s="1"/>
  <c r="BH14" i="3" a="1"/>
  <c r="BH14" i="3" s="1"/>
  <c r="EK10" i="3" a="1"/>
  <c r="EK10" i="3" s="1"/>
  <c r="AQ17" i="3" a="1"/>
  <c r="AQ17" i="3" s="1"/>
  <c r="DZ26" i="3" a="1"/>
  <c r="DZ26" i="3" s="1"/>
  <c r="BE19" i="3" a="1"/>
  <c r="BE19" i="3" s="1"/>
  <c r="FM16" i="3" a="1"/>
  <c r="FM16" i="3" s="1"/>
  <c r="GA6" i="3" a="1"/>
  <c r="GA6" i="3" s="1"/>
  <c r="BS23" i="3" a="1"/>
  <c r="BS23" i="3" s="1"/>
  <c r="BS12" i="3" a="1"/>
  <c r="BS12" i="3" s="1"/>
  <c r="GO7" i="3" a="1"/>
  <c r="GO7" i="3" s="1"/>
  <c r="CJ11" i="3" a="1"/>
  <c r="CJ11" i="3" s="1"/>
  <c r="CG24" i="3" a="1"/>
  <c r="CG24" i="3" s="1"/>
  <c r="EY15" i="3" a="1"/>
  <c r="EY15" i="3" s="1"/>
  <c r="GD6" i="3" a="1"/>
  <c r="GD6" i="3" s="1"/>
  <c r="CJ14" i="3" a="1"/>
  <c r="CJ14" i="3" s="1"/>
  <c r="GD16" i="3" a="1"/>
  <c r="GD16" i="3" s="1"/>
  <c r="CU21" i="3" a="1"/>
  <c r="CU21" i="3" s="1"/>
  <c r="BE24" i="3" a="1"/>
  <c r="BE24" i="3" s="1"/>
  <c r="FB11" i="3" a="1"/>
  <c r="FB11" i="3" s="1"/>
  <c r="AQ19" i="3" a="1"/>
  <c r="AQ19" i="3" s="1"/>
  <c r="DZ23" i="3" a="1"/>
  <c r="DZ23" i="3" s="1"/>
  <c r="DZ16" i="3" a="1"/>
  <c r="DZ16" i="3" s="1"/>
  <c r="CU10" i="3" a="1"/>
  <c r="CU10" i="3" s="1"/>
  <c r="DL7" i="3" a="1"/>
  <c r="DL7" i="3" s="1"/>
  <c r="DZ6" i="3" a="1"/>
  <c r="DZ6" i="3" s="1"/>
  <c r="CG7" i="3" a="1"/>
  <c r="CG7" i="3" s="1"/>
  <c r="BS20" i="3" a="1"/>
  <c r="BS20" i="3" s="1"/>
  <c r="BS10" i="3" a="1"/>
  <c r="BS10" i="3" s="1"/>
  <c r="EK13" i="3" a="1"/>
  <c r="EK13" i="3" s="1"/>
  <c r="AQ22" i="3" a="1"/>
  <c r="AQ22" i="3" s="1"/>
  <c r="BV6" i="3" a="1"/>
  <c r="BV6" i="3" s="1"/>
  <c r="FP11" i="3" a="1"/>
  <c r="FP11" i="3" s="1"/>
  <c r="AQ14" i="3" a="1"/>
  <c r="AQ14" i="3" s="1"/>
  <c r="DZ12" i="3" a="1"/>
  <c r="DZ12" i="3" s="1"/>
  <c r="GO20" i="3" a="1"/>
  <c r="GO20" i="3" s="1"/>
  <c r="DI25" i="3" a="1"/>
  <c r="DI25" i="3" s="1"/>
  <c r="CU22" i="3" a="1"/>
  <c r="CU22" i="3" s="1"/>
  <c r="CG22" i="3" a="1"/>
  <c r="CG22" i="3" s="1"/>
  <c r="CG19" i="3" a="1"/>
  <c r="CG19" i="3" s="1"/>
  <c r="AQ16" i="3" a="1"/>
  <c r="AQ16" i="3" s="1"/>
  <c r="GD21" i="3" a="1"/>
  <c r="GD21" i="3" s="1"/>
  <c r="CU12" i="3" a="1"/>
  <c r="CU12" i="3" s="1"/>
  <c r="DW18" i="3" a="1"/>
  <c r="DW18" i="3" s="1"/>
  <c r="DI13" i="3" a="1"/>
  <c r="DI13" i="3" s="1"/>
  <c r="DW10" i="3" a="1"/>
  <c r="DW10" i="3" s="1"/>
  <c r="CX24" i="3" a="1"/>
  <c r="CX24" i="3" s="1"/>
  <c r="DW24" i="3" a="1"/>
  <c r="DW24" i="3" s="1"/>
  <c r="FB14" i="3" a="1"/>
  <c r="FB14" i="3" s="1"/>
  <c r="CX19" i="3" a="1"/>
  <c r="CX19" i="3" s="1"/>
  <c r="AQ8" i="3" a="1"/>
  <c r="AQ8" i="3" s="1"/>
  <c r="BH9" i="3" a="1"/>
  <c r="BH9" i="3" s="1"/>
  <c r="BH6" i="3" a="1"/>
  <c r="BH6" i="3" s="1"/>
  <c r="BH22" i="3" a="1"/>
  <c r="BH22" i="3" s="1"/>
  <c r="CU26" i="3" a="1"/>
  <c r="CU26" i="3" s="1"/>
  <c r="DL20" i="3" a="1"/>
  <c r="DL20" i="3" s="1"/>
  <c r="DL26" i="3" a="1"/>
  <c r="DL26" i="3" s="1"/>
  <c r="BS13" i="3" a="1"/>
  <c r="BS13" i="3" s="1"/>
  <c r="AT12" i="3" a="1"/>
  <c r="AT12" i="3" s="1"/>
  <c r="BV13" i="3" a="1"/>
  <c r="BV13" i="3" s="1"/>
  <c r="BS7" i="3" a="1"/>
  <c r="BS7" i="3" s="1"/>
  <c r="AT20" i="3" a="1"/>
  <c r="AT20" i="3" s="1"/>
  <c r="FB23" i="3" a="1"/>
  <c r="FB23" i="3" s="1"/>
  <c r="AQ12" i="3" a="1"/>
  <c r="AQ12" i="3" s="1"/>
  <c r="BS15" i="3" a="1"/>
  <c r="BS15" i="3" s="1"/>
  <c r="DL18" i="3" a="1"/>
  <c r="DL18" i="3" s="1"/>
  <c r="BE25" i="3" a="1"/>
  <c r="BE25" i="3" s="1"/>
  <c r="AQ15" i="3" a="1"/>
  <c r="AQ15" i="3" s="1"/>
  <c r="BE12" i="3" a="1"/>
  <c r="BE12" i="3" s="1"/>
  <c r="DW11" i="3" a="1"/>
  <c r="DW11" i="3" s="1"/>
  <c r="FM7" i="3" a="1"/>
  <c r="FM7" i="3" s="1"/>
  <c r="CG16" i="3" a="1"/>
  <c r="CG16" i="3" s="1"/>
  <c r="FP22" i="3" a="1"/>
  <c r="FP22" i="3" s="1"/>
  <c r="AC13" i="3" a="1"/>
  <c r="AC13" i="3" s="1"/>
  <c r="GD14" i="3" a="1"/>
  <c r="GD14" i="3" s="1"/>
  <c r="CJ20" i="3" a="1"/>
  <c r="CJ20" i="3" s="1"/>
  <c r="FM24" i="3" a="1"/>
  <c r="FM24" i="3" s="1"/>
  <c r="EN18" i="3" a="1"/>
  <c r="EN18" i="3" s="1"/>
  <c r="DI14" i="3" a="1"/>
  <c r="DI14" i="3" s="1"/>
  <c r="FM26" i="3" a="1"/>
  <c r="FM26" i="3" s="1"/>
  <c r="BE11" i="3" a="1"/>
  <c r="BE11" i="3" s="1"/>
  <c r="BV8" i="3" a="1"/>
  <c r="BV8" i="3" s="1"/>
  <c r="DI9" i="3" a="1"/>
  <c r="DI9" i="3" s="1"/>
  <c r="DL12" i="3" a="1"/>
  <c r="DL12" i="3" s="1"/>
  <c r="EN17" i="3" a="1"/>
  <c r="EN17" i="3" s="1"/>
  <c r="EK11" i="3" a="1"/>
  <c r="EK11" i="3" s="1"/>
  <c r="DW26" i="3" a="1"/>
  <c r="DW26" i="3" s="1"/>
  <c r="FB16" i="3" a="1"/>
  <c r="FB16" i="3" s="1"/>
  <c r="BE6" i="3" a="1"/>
  <c r="BE6" i="3" s="1"/>
  <c r="BS16" i="3" a="1"/>
  <c r="BS16" i="3" s="1"/>
  <c r="EK20" i="3" a="1"/>
  <c r="EK20" i="3" s="1"/>
  <c r="DW6" i="3" a="1"/>
  <c r="DW6" i="3" s="1"/>
  <c r="GD24" i="3" a="1"/>
  <c r="GD24" i="3" s="1"/>
  <c r="GR11" i="3" a="1"/>
  <c r="GR11" i="3" s="1"/>
  <c r="GD19" i="3" a="1"/>
  <c r="GD19" i="3" s="1"/>
  <c r="DL22" i="3" a="1"/>
  <c r="DL22" i="3" s="1"/>
  <c r="DI26" i="3" a="1"/>
  <c r="DI26" i="3" s="1"/>
  <c r="DZ13" i="3" a="1"/>
  <c r="DZ13" i="3" s="1"/>
  <c r="GR9" i="3" a="1"/>
  <c r="GR9" i="3" s="1"/>
  <c r="GO17" i="3" a="1"/>
  <c r="GO17" i="3" s="1"/>
  <c r="FM22" i="3" a="1"/>
  <c r="FM22" i="3" s="1"/>
  <c r="DL15" i="3" a="1"/>
  <c r="DL15" i="3" s="1"/>
  <c r="CU14" i="3" a="1"/>
  <c r="CU14" i="3" s="1"/>
  <c r="DL6" i="3" a="1"/>
  <c r="DL6" i="3" s="1"/>
  <c r="BS14" i="3" a="1"/>
  <c r="BS14" i="3" s="1"/>
  <c r="DW16" i="3" a="1"/>
  <c r="DW16" i="3" s="1"/>
  <c r="BV17" i="3" a="1"/>
  <c r="BV17" i="3" s="1"/>
  <c r="AT26" i="3" a="1"/>
  <c r="AT26" i="3" s="1"/>
  <c r="DW22" i="3" a="1"/>
  <c r="DW22" i="3" s="1"/>
  <c r="BS24" i="3" a="1"/>
  <c r="BS24" i="3" s="1"/>
  <c r="GD23" i="3" a="1"/>
  <c r="GD23" i="3" s="1"/>
  <c r="BV9" i="3" a="1"/>
  <c r="BV9" i="3" s="1"/>
  <c r="CX6" i="3" a="1"/>
  <c r="CX6" i="3" s="1"/>
  <c r="CG26" i="3" a="1"/>
  <c r="CG26" i="3" s="1"/>
  <c r="AC16" i="3" a="1"/>
  <c r="AC16" i="3" s="1"/>
  <c r="EN16" i="3" a="1"/>
  <c r="EN16" i="3" s="1"/>
  <c r="DW20" i="3" a="1"/>
  <c r="DW20" i="3" s="1"/>
  <c r="DI11" i="3" a="1"/>
  <c r="DI11" i="3" s="1"/>
  <c r="DI15" i="3" a="1"/>
  <c r="DI15" i="3" s="1"/>
  <c r="AQ18" i="3" a="1"/>
  <c r="AQ18" i="3" s="1"/>
  <c r="GD7" i="3" a="1"/>
  <c r="GD7" i="3" s="1"/>
  <c r="EN22" i="3" a="1"/>
  <c r="EN22" i="3" s="1"/>
  <c r="FB7" i="3" a="1"/>
  <c r="FB7" i="3" s="1"/>
  <c r="DL21" i="3" a="1"/>
  <c r="DL21" i="3" s="1"/>
  <c r="EN12" i="3" a="1"/>
  <c r="EN12" i="3" s="1"/>
  <c r="BS18" i="3" a="1"/>
  <c r="BS18" i="3" s="1"/>
  <c r="BS17" i="3" a="1"/>
  <c r="BS17" i="3" s="1"/>
  <c r="BE21" i="3" a="1"/>
  <c r="BE21" i="3" s="1"/>
  <c r="CU9" i="3" a="1"/>
  <c r="CU9" i="3" s="1"/>
  <c r="CU24" i="3" a="1"/>
  <c r="CU24" i="3" s="1"/>
  <c r="GA20" i="3" a="1"/>
  <c r="GA20" i="3" s="1"/>
  <c r="AT25" i="3" a="1"/>
  <c r="AT25" i="3" s="1"/>
  <c r="CX18" i="3" a="1"/>
  <c r="CX18" i="3" s="1"/>
  <c r="CJ7" i="3" a="1"/>
  <c r="CJ7" i="3" s="1"/>
  <c r="DZ21" i="3" a="1"/>
  <c r="DZ21" i="3" s="1"/>
  <c r="AC15" i="3" a="1"/>
  <c r="AC15" i="3" s="1"/>
  <c r="EN15" i="3" a="1"/>
  <c r="EN15" i="3" s="1"/>
  <c r="DI12" i="3" a="1"/>
  <c r="DI12" i="3" s="1"/>
  <c r="FP15" i="3" a="1"/>
  <c r="FP15" i="3" s="1"/>
  <c r="GD26" i="3" a="1"/>
  <c r="GD26" i="3" s="1"/>
  <c r="DL10" i="3" a="1"/>
  <c r="DL10" i="3" s="1"/>
  <c r="BS19" i="3" a="1"/>
  <c r="BS19" i="3" s="1"/>
  <c r="DL17" i="3" a="1"/>
  <c r="DL17" i="3" s="1"/>
  <c r="FB24" i="3" a="1"/>
  <c r="FB24" i="3" s="1"/>
  <c r="DI16" i="3" a="1"/>
  <c r="DI16" i="3" s="1"/>
  <c r="AT13" i="3" a="1"/>
  <c r="AT13" i="3" s="1"/>
  <c r="FM19" i="3" a="1"/>
  <c r="FM19" i="3" s="1"/>
  <c r="EN7" i="3" a="1"/>
  <c r="EN7" i="3" s="1"/>
  <c r="BH21" i="3" a="1"/>
  <c r="BH21" i="3" s="1"/>
  <c r="FM25" i="3" a="1"/>
  <c r="FM25" i="3" s="1"/>
  <c r="GO23" i="3" a="1"/>
  <c r="GO23" i="3" s="1"/>
  <c r="AT15" i="3" a="1"/>
  <c r="AT15" i="3" s="1"/>
  <c r="BV25" i="3" a="1"/>
  <c r="BV25" i="3" s="1"/>
  <c r="BV19" i="3" a="1"/>
  <c r="BV19" i="3" s="1"/>
  <c r="EK9" i="3" a="1"/>
  <c r="EK9" i="3" s="1"/>
  <c r="CJ25" i="3" a="1"/>
  <c r="CJ25" i="3" s="1"/>
  <c r="CU16" i="3" a="1"/>
  <c r="CU16" i="3" s="1"/>
  <c r="CX25" i="3" a="1"/>
  <c r="CX25" i="3" s="1"/>
  <c r="EY22" i="3" a="1"/>
  <c r="EY22" i="3" s="1"/>
  <c r="AI6" i="3"/>
  <c r="FS7" i="3" a="1"/>
  <c r="BK16" i="3" a="1"/>
  <c r="CM6" i="3" a="1"/>
  <c r="EQ7" i="3" a="1"/>
  <c r="BK12" i="3" a="1"/>
  <c r="EC21" i="3" a="1"/>
  <c r="AW14" i="3" a="1"/>
  <c r="CM14" i="3" a="1"/>
  <c r="BY10" i="3" a="1"/>
  <c r="GU21" i="3" a="1"/>
  <c r="FS14" i="3" a="1"/>
  <c r="EC14" i="3" a="1"/>
  <c r="HI10" i="3" a="1"/>
  <c r="DO6" i="3" a="1"/>
  <c r="HI21" i="3" a="1"/>
  <c r="BY8" i="3" a="1"/>
  <c r="EQ24" i="3" a="1"/>
  <c r="EQ26" i="3" a="1"/>
  <c r="EQ20" i="3" a="1"/>
  <c r="EC22" i="3" a="1"/>
  <c r="FE11" i="3" a="1"/>
  <c r="DO10" i="3" a="1"/>
  <c r="FS23" i="3" a="1"/>
  <c r="BK14" i="3" a="1"/>
  <c r="AW6" i="3" a="1"/>
  <c r="EQ23" i="3" a="1"/>
  <c r="AW19" i="3" a="1"/>
  <c r="DO23" i="3" a="1"/>
  <c r="DO21" i="3" a="1"/>
  <c r="EC7" i="3" a="1"/>
  <c r="BK26" i="3" a="1"/>
  <c r="GU11" i="3" a="1"/>
  <c r="GU6" i="3" a="1"/>
  <c r="GU12" i="3" a="1"/>
  <c r="FS13" i="3" a="1"/>
  <c r="EC25" i="3" a="1"/>
  <c r="BK10" i="3" a="1"/>
  <c r="DA23" i="3" a="1"/>
  <c r="BK6" i="3" a="1"/>
  <c r="CM13" i="3" a="1"/>
  <c r="EC23" i="3" a="1"/>
  <c r="EQ8" i="3" a="1"/>
  <c r="AW17" i="3" a="1"/>
  <c r="AW7" i="3" a="1"/>
  <c r="DA17" i="3" a="1"/>
  <c r="DO13" i="3" a="1"/>
  <c r="BK22" i="3" a="1"/>
  <c r="GG22" i="3" a="1"/>
  <c r="DA19" i="3" a="1"/>
  <c r="FS21" i="3" a="1"/>
  <c r="AW9" i="3" a="1"/>
  <c r="GU14" i="3" a="1"/>
  <c r="GU15" i="3" a="1"/>
  <c r="AW25" i="3" a="1"/>
  <c r="DA7" i="3" a="1"/>
  <c r="FS16" i="3" a="1"/>
  <c r="GU10" i="3" a="1"/>
  <c r="FS24" i="3" a="1"/>
  <c r="GG7" i="3" a="1"/>
  <c r="FS19" i="3" a="1"/>
  <c r="DA6" i="3" a="1"/>
  <c r="DO26" i="3" a="1"/>
  <c r="GG17" i="3" a="1"/>
  <c r="FE16" i="3" a="1"/>
  <c r="FS9" i="3" a="1"/>
  <c r="GG23" i="3" a="1"/>
  <c r="BK19" i="3" a="1"/>
  <c r="EC17" i="3" a="1"/>
  <c r="DO8" i="3" a="1"/>
  <c r="DO14" i="3" a="1"/>
  <c r="FE15" i="3" a="1"/>
  <c r="DA18" i="3" a="1"/>
  <c r="BY7" i="3" a="1"/>
  <c r="CM10" i="3" a="1"/>
  <c r="BY17" i="3" a="1"/>
  <c r="BY25" i="3" a="1"/>
  <c r="BY23" i="3" a="1"/>
  <c r="EC16" i="3" a="1"/>
  <c r="HI11" i="3" a="1"/>
  <c r="GU26" i="3" a="1"/>
  <c r="GG6" i="3" a="1"/>
  <c r="GU20" i="3" a="1"/>
  <c r="HI12" i="3" a="1"/>
  <c r="EC11" i="3" a="1"/>
  <c r="FS25" i="3" a="1"/>
  <c r="EC8" i="3" a="1"/>
  <c r="HI18" i="3" a="1"/>
  <c r="GU19" i="3" a="1"/>
  <c r="EQ6" i="3" a="1"/>
  <c r="GG18" i="3" a="1"/>
  <c r="GG21" i="3" a="1"/>
  <c r="EQ12" i="3" a="1"/>
  <c r="EQ25" i="3" a="1"/>
  <c r="AW23" i="3" a="1"/>
  <c r="FE22" i="3" a="1"/>
  <c r="CM19" i="3" a="1"/>
  <c r="AW20" i="3" a="1"/>
  <c r="DA20" i="3" a="1"/>
  <c r="EC24" i="3" a="1"/>
  <c r="AW10" i="3" a="1"/>
  <c r="BK18" i="3" a="1"/>
  <c r="DO7" i="3" a="1"/>
  <c r="EC19" i="3" a="1"/>
  <c r="CM24" i="3" a="1"/>
  <c r="GG10" i="3" a="1"/>
  <c r="BY20" i="3" a="1"/>
  <c r="BK15" i="3" a="1"/>
  <c r="DA9" i="3" a="1"/>
  <c r="CM17" i="3" a="1"/>
  <c r="DA13" i="3" a="1"/>
  <c r="EQ14" i="3" a="1"/>
  <c r="FE9" i="3" a="1"/>
  <c r="BK20" i="3" a="1"/>
  <c r="BY22" i="3" a="1"/>
  <c r="GG13" i="3" a="1"/>
  <c r="EC6" i="3" a="1"/>
  <c r="FS22" i="3" a="1"/>
  <c r="HI17" i="3" a="1"/>
  <c r="FS10" i="3" a="1"/>
  <c r="FS11" i="3" a="1"/>
  <c r="BY26" i="3" a="1"/>
  <c r="HI15" i="3" a="1"/>
  <c r="GG8" i="3" a="1"/>
  <c r="HI7" i="3" a="1"/>
  <c r="BK24" i="3" a="1"/>
  <c r="EQ21" i="3" a="1"/>
  <c r="CM11" i="3" a="1"/>
  <c r="DA22" i="3" a="1"/>
  <c r="FE13" i="3" a="1"/>
  <c r="BY13" i="3" a="1"/>
  <c r="DA14" i="3" a="1"/>
  <c r="BY9" i="3" a="1"/>
  <c r="CM9" i="3" a="1"/>
  <c r="BY16" i="3" a="1"/>
  <c r="BK21" i="3" a="1"/>
  <c r="CM16" i="3" a="1"/>
  <c r="EQ11" i="3" a="1"/>
  <c r="BK23" i="3" a="1"/>
  <c r="BY18" i="3" a="1"/>
  <c r="FS6" i="3" a="1"/>
  <c r="AW22" i="3" a="1"/>
  <c r="GU17" i="3" a="1"/>
  <c r="EC26" i="3" a="1"/>
  <c r="EC10" i="3" a="1"/>
  <c r="HI6" i="3" a="1"/>
  <c r="FE24" i="3" a="1"/>
  <c r="EQ18" i="3" a="1"/>
  <c r="GU25" i="3" a="1"/>
  <c r="HI22" i="3" a="1"/>
  <c r="GG24" i="3" a="1"/>
  <c r="DA15" i="3" a="1"/>
  <c r="FE12" i="3" a="1"/>
  <c r="GG26" i="3" a="1"/>
  <c r="FS15" i="3" a="1"/>
  <c r="HI25" i="3" a="1"/>
  <c r="EC13" i="3" a="1"/>
  <c r="DO22" i="3" a="1"/>
  <c r="DO15" i="3" a="1"/>
  <c r="EC12" i="3" a="1"/>
  <c r="BY11" i="3" a="1"/>
  <c r="DA24" i="3" a="1"/>
  <c r="DO20" i="3" a="1"/>
  <c r="BK13" i="3" a="1"/>
  <c r="BY14" i="3" a="1"/>
  <c r="DA25" i="3" a="1"/>
  <c r="FS8" i="3" a="1"/>
  <c r="CM26" i="3" a="1"/>
  <c r="FS17" i="3" a="1"/>
  <c r="AW12" i="3" a="1"/>
  <c r="EC15" i="3" a="1"/>
  <c r="FE6" i="3" a="1"/>
  <c r="GG9" i="3" a="1"/>
  <c r="DO16" i="3" a="1"/>
  <c r="DO19" i="3" a="1"/>
  <c r="EQ19" i="3" a="1"/>
  <c r="AW26" i="3" a="1"/>
  <c r="CM22" i="3" a="1"/>
  <c r="EQ15" i="3" a="1"/>
  <c r="AW18" i="3" a="1"/>
  <c r="AW13" i="3" a="1"/>
  <c r="GU9" i="3" a="1"/>
  <c r="CM12" i="3" a="1"/>
  <c r="DO12" i="3" a="1"/>
  <c r="CM8" i="3" a="1"/>
  <c r="HI20" i="3" a="1"/>
  <c r="EQ13" i="3" a="1"/>
  <c r="GG16" i="3" a="1"/>
  <c r="GG11" i="3" a="1"/>
  <c r="HI16" i="3" a="1"/>
  <c r="HI8" i="3" a="1"/>
  <c r="FE18" i="3" a="1"/>
  <c r="BK9" i="3" a="1"/>
  <c r="CM25" i="3" a="1"/>
  <c r="EC9" i="3" a="1"/>
  <c r="BY15" i="3" a="1"/>
  <c r="GG15" i="3" a="1"/>
  <c r="BY24" i="3" a="1"/>
  <c r="DO17" i="3" a="1"/>
  <c r="GU13" i="3" a="1"/>
  <c r="CM18" i="3" a="1"/>
  <c r="FE19" i="3" a="1"/>
  <c r="DA11" i="3" a="1"/>
  <c r="AW11" i="3" a="1"/>
  <c r="DA26" i="3" a="1"/>
  <c r="DO9" i="3" a="1"/>
  <c r="EQ10" i="3" a="1"/>
  <c r="AW8" i="3" a="1"/>
  <c r="CM23" i="3" a="1"/>
  <c r="GG12" i="3" a="1"/>
  <c r="HI19" i="3" a="1"/>
  <c r="GU18" i="3" a="1"/>
  <c r="DO11" i="3" a="1"/>
  <c r="GU24" i="3" a="1"/>
  <c r="HI23" i="3" a="1"/>
  <c r="GU16" i="3" a="1"/>
  <c r="FE23" i="3" a="1"/>
  <c r="EQ9" i="3" a="1"/>
  <c r="FE25" i="3" a="1"/>
  <c r="GU8" i="3" a="1"/>
  <c r="HI9" i="3" a="1"/>
  <c r="EC18" i="3" a="1"/>
  <c r="FE26" i="3" a="1"/>
  <c r="HI14" i="3" a="1"/>
  <c r="GU22" i="3" a="1"/>
  <c r="BK11" i="3" a="1"/>
  <c r="CM21" i="3" a="1"/>
  <c r="EQ16" i="3" a="1"/>
  <c r="AW15" i="3" a="1"/>
  <c r="DA12" i="3" a="1"/>
  <c r="DA10" i="3" a="1"/>
  <c r="BK7" i="3" a="1"/>
  <c r="FE17" i="3" a="1"/>
  <c r="BK8" i="3" a="1"/>
  <c r="GU7" i="3" a="1"/>
  <c r="FE7" i="3" a="1"/>
  <c r="AW16" i="3" a="1"/>
  <c r="GG14" i="3" a="1"/>
  <c r="BY19" i="3" a="1"/>
  <c r="GG20" i="3" a="1"/>
  <c r="FE20" i="3" a="1"/>
  <c r="BY21" i="3" a="1"/>
  <c r="EC20" i="3" a="1"/>
  <c r="CM15" i="3" a="1"/>
  <c r="GU23" i="3" a="1"/>
  <c r="FE14" i="3" a="1"/>
  <c r="EQ17" i="3" a="1"/>
  <c r="HI24" i="3" a="1"/>
  <c r="HI26" i="3" a="1"/>
  <c r="HI13" i="3" a="1"/>
  <c r="FS26" i="3" a="1"/>
  <c r="GG25" i="3" a="1"/>
  <c r="DA21" i="3" a="1"/>
  <c r="DO25" i="3" a="1"/>
  <c r="FS12" i="3" a="1"/>
  <c r="BK25" i="3" a="1"/>
  <c r="FS20" i="3" a="1"/>
  <c r="AW21" i="3" a="1"/>
  <c r="BK17" i="3" a="1"/>
  <c r="AW24" i="3" a="1"/>
  <c r="CM20" i="3" a="1"/>
  <c r="FE10" i="3" a="1"/>
  <c r="BY6" i="3" a="1"/>
  <c r="BY12" i="3" a="1"/>
  <c r="DA16" i="3" a="1"/>
  <c r="FE8" i="3" a="1"/>
  <c r="DO18" i="3" a="1"/>
  <c r="CM7" i="3" a="1"/>
  <c r="FS18" i="3" a="1"/>
  <c r="FE21" i="3" a="1"/>
  <c r="DA8" i="3" a="1"/>
  <c r="EQ22" i="3" a="1"/>
  <c r="GG19" i="3" a="1"/>
  <c r="DO24" i="3" a="1"/>
  <c r="AI18" i="3" a="1"/>
  <c r="AI12" i="3" a="1"/>
  <c r="AI17" i="3" a="1"/>
  <c r="AI7" i="3" a="1"/>
  <c r="AI13" i="3" a="1"/>
  <c r="AI9" i="3" a="1"/>
  <c r="AI11" i="3" a="1"/>
  <c r="AI8" i="3" a="1"/>
  <c r="AI19" i="3" a="1"/>
  <c r="AI14" i="3" a="1"/>
  <c r="AI15" i="3" a="1"/>
  <c r="AI10" i="3" a="1"/>
  <c r="AI16" i="3" a="1"/>
  <c r="DO17" i="3" l="1"/>
  <c r="DO18" i="3"/>
  <c r="CM7" i="3"/>
  <c r="DO24" i="3"/>
  <c r="BY13" i="3"/>
  <c r="FE8" i="3"/>
  <c r="BK19" i="3"/>
  <c r="FE13" i="3"/>
  <c r="BY24" i="3"/>
  <c r="DA16" i="3"/>
  <c r="GG23" i="3"/>
  <c r="GG19" i="3"/>
  <c r="GG15" i="3"/>
  <c r="BY12" i="3"/>
  <c r="FS9" i="3"/>
  <c r="DA22" i="3"/>
  <c r="BY15" i="3"/>
  <c r="BY6" i="3"/>
  <c r="FE16" i="3"/>
  <c r="EQ22" i="3"/>
  <c r="EC9" i="3"/>
  <c r="FE10" i="3"/>
  <c r="GG17" i="3"/>
  <c r="CM11" i="3"/>
  <c r="CM25" i="3"/>
  <c r="CM20" i="3"/>
  <c r="DO26" i="3"/>
  <c r="DA8" i="3"/>
  <c r="BK9" i="3"/>
  <c r="AW24" i="3"/>
  <c r="DA6" i="3"/>
  <c r="EQ21" i="3"/>
  <c r="FE18" i="3"/>
  <c r="BK17" i="3"/>
  <c r="FS19" i="3"/>
  <c r="FE21" i="3"/>
  <c r="HI8" i="3"/>
  <c r="AW21" i="3"/>
  <c r="GG7" i="3"/>
  <c r="BK24" i="3"/>
  <c r="HI16" i="3"/>
  <c r="FS20" i="3"/>
  <c r="FS24" i="3"/>
  <c r="FS18" i="3"/>
  <c r="GG11" i="3"/>
  <c r="BK25" i="3"/>
  <c r="GU10" i="3"/>
  <c r="HI7" i="3"/>
  <c r="GG16" i="3"/>
  <c r="FS12" i="3"/>
  <c r="FS16" i="3"/>
  <c r="GG8" i="3"/>
  <c r="EQ13" i="3"/>
  <c r="DO25" i="3"/>
  <c r="DA7" i="3"/>
  <c r="HI15" i="3"/>
  <c r="HI20" i="3"/>
  <c r="DA21" i="3"/>
  <c r="AW25" i="3"/>
  <c r="BY26" i="3"/>
  <c r="CM8" i="3"/>
  <c r="GG25" i="3"/>
  <c r="GU15" i="3"/>
  <c r="FS11" i="3"/>
  <c r="DO12" i="3"/>
  <c r="FS26" i="3"/>
  <c r="GU14" i="3"/>
  <c r="FS10" i="3"/>
  <c r="CM12" i="3"/>
  <c r="HI13" i="3"/>
  <c r="AW9" i="3"/>
  <c r="HI17" i="3"/>
  <c r="GU9" i="3"/>
  <c r="HI26" i="3"/>
  <c r="FS21" i="3"/>
  <c r="FS22" i="3"/>
  <c r="AW13" i="3"/>
  <c r="HI24" i="3"/>
  <c r="DA19" i="3"/>
  <c r="EC6" i="3"/>
  <c r="AW18" i="3"/>
  <c r="EQ17" i="3"/>
  <c r="GG22" i="3"/>
  <c r="GG13" i="3"/>
  <c r="EQ15" i="3"/>
  <c r="FE14" i="3"/>
  <c r="BK22" i="3"/>
  <c r="BY22" i="3"/>
  <c r="CM22" i="3"/>
  <c r="GU23" i="3"/>
  <c r="DO13" i="3"/>
  <c r="BK20" i="3"/>
  <c r="AW26" i="3"/>
  <c r="CM15" i="3"/>
  <c r="DA17" i="3"/>
  <c r="FE9" i="3"/>
  <c r="EQ19" i="3"/>
  <c r="EC20" i="3"/>
  <c r="AW7" i="3"/>
  <c r="EQ14" i="3"/>
  <c r="DO19" i="3"/>
  <c r="BY21" i="3"/>
  <c r="AW17" i="3"/>
  <c r="DA13" i="3"/>
  <c r="DO16" i="3"/>
  <c r="FE20" i="3"/>
  <c r="EQ8" i="3"/>
  <c r="CM17" i="3"/>
  <c r="GG9" i="3"/>
  <c r="GG20" i="3"/>
  <c r="EC23" i="3"/>
  <c r="DA9" i="3"/>
  <c r="FE6" i="3"/>
  <c r="BY19" i="3"/>
  <c r="CM13" i="3"/>
  <c r="BK15" i="3"/>
  <c r="EC15" i="3"/>
  <c r="GG14" i="3"/>
  <c r="BK6" i="3"/>
  <c r="BY20" i="3"/>
  <c r="AW12" i="3"/>
  <c r="AW16" i="3"/>
  <c r="DA23" i="3"/>
  <c r="GG10" i="3"/>
  <c r="FS17" i="3"/>
  <c r="FE7" i="3"/>
  <c r="BK10" i="3"/>
  <c r="CM24" i="3"/>
  <c r="CM26" i="3"/>
  <c r="GU7" i="3"/>
  <c r="EC25" i="3"/>
  <c r="EC19" i="3"/>
  <c r="FS8" i="3"/>
  <c r="BK8" i="3"/>
  <c r="FS13" i="3"/>
  <c r="DO7" i="3"/>
  <c r="DA25" i="3"/>
  <c r="FE17" i="3"/>
  <c r="GU12" i="3"/>
  <c r="BK18" i="3"/>
  <c r="BY14" i="3"/>
  <c r="BK7" i="3"/>
  <c r="GU6" i="3"/>
  <c r="AW10" i="3"/>
  <c r="BK13" i="3"/>
  <c r="DA10" i="3"/>
  <c r="GU11" i="3"/>
  <c r="EC24" i="3"/>
  <c r="DO20" i="3"/>
  <c r="DA12" i="3"/>
  <c r="BK26" i="3"/>
  <c r="DA20" i="3"/>
  <c r="DA24" i="3"/>
  <c r="AW15" i="3"/>
  <c r="EC7" i="3"/>
  <c r="AW20" i="3"/>
  <c r="BY11" i="3"/>
  <c r="EQ16" i="3"/>
  <c r="DO21" i="3"/>
  <c r="CM19" i="3"/>
  <c r="EC12" i="3"/>
  <c r="CM21" i="3"/>
  <c r="DO23" i="3"/>
  <c r="FE22" i="3"/>
  <c r="DO15" i="3"/>
  <c r="BK11" i="3"/>
  <c r="AW19" i="3"/>
  <c r="AW23" i="3"/>
  <c r="DO22" i="3"/>
  <c r="GU22" i="3"/>
  <c r="EQ23" i="3"/>
  <c r="EQ25" i="3"/>
  <c r="EC13" i="3"/>
  <c r="HI14" i="3"/>
  <c r="AW6" i="3"/>
  <c r="EQ12" i="3"/>
  <c r="HI25" i="3"/>
  <c r="FE26" i="3"/>
  <c r="BK14" i="3"/>
  <c r="GG21" i="3"/>
  <c r="FS15" i="3"/>
  <c r="EC18" i="3"/>
  <c r="FS23" i="3"/>
  <c r="GG18" i="3"/>
  <c r="GG26" i="3"/>
  <c r="HI9" i="3"/>
  <c r="DO10" i="3"/>
  <c r="EQ6" i="3"/>
  <c r="FE12" i="3"/>
  <c r="GU8" i="3"/>
  <c r="FE11" i="3"/>
  <c r="GU19" i="3"/>
  <c r="DA15" i="3"/>
  <c r="FE25" i="3"/>
  <c r="EC22" i="3"/>
  <c r="HI18" i="3"/>
  <c r="GG24" i="3"/>
  <c r="EQ9" i="3"/>
  <c r="EQ20" i="3"/>
  <c r="EC8" i="3"/>
  <c r="HI22" i="3"/>
  <c r="FE23" i="3"/>
  <c r="EQ26" i="3"/>
  <c r="FS25" i="3"/>
  <c r="GU25" i="3"/>
  <c r="GU16" i="3"/>
  <c r="EQ24" i="3"/>
  <c r="EC11" i="3"/>
  <c r="EQ18" i="3"/>
  <c r="HI23" i="3"/>
  <c r="BY8" i="3"/>
  <c r="HI12" i="3"/>
  <c r="FE24" i="3"/>
  <c r="GU24" i="3"/>
  <c r="HI21" i="3"/>
  <c r="GU20" i="3"/>
  <c r="HI6" i="3"/>
  <c r="DO11" i="3"/>
  <c r="DO6" i="3"/>
  <c r="GG6" i="3"/>
  <c r="EC10" i="3"/>
  <c r="GU18" i="3"/>
  <c r="HI10" i="3"/>
  <c r="GU26" i="3"/>
  <c r="EC26" i="3"/>
  <c r="HI19" i="3"/>
  <c r="EC14" i="3"/>
  <c r="HI11" i="3"/>
  <c r="GU17" i="3"/>
  <c r="GG12" i="3"/>
  <c r="FS14" i="3"/>
  <c r="EC16" i="3"/>
  <c r="AW22" i="3"/>
  <c r="CM23" i="3"/>
  <c r="GU21" i="3"/>
  <c r="BY23" i="3"/>
  <c r="FS6" i="3"/>
  <c r="AW8" i="3"/>
  <c r="BY10" i="3"/>
  <c r="BY25" i="3"/>
  <c r="BY18" i="3"/>
  <c r="EQ10" i="3"/>
  <c r="CM14" i="3"/>
  <c r="BY17" i="3"/>
  <c r="BK23" i="3"/>
  <c r="DO9" i="3"/>
  <c r="AW14" i="3"/>
  <c r="CM10" i="3"/>
  <c r="EQ11" i="3"/>
  <c r="DA26" i="3"/>
  <c r="EC21" i="3"/>
  <c r="BY7" i="3"/>
  <c r="CM16" i="3"/>
  <c r="AW11" i="3"/>
  <c r="BK12" i="3"/>
  <c r="DA18" i="3"/>
  <c r="BK21" i="3"/>
  <c r="DA11" i="3"/>
  <c r="EQ7" i="3"/>
  <c r="FE15" i="3"/>
  <c r="BY16" i="3"/>
  <c r="FE19" i="3"/>
  <c r="CM6" i="3"/>
  <c r="DO14" i="3"/>
  <c r="CM9" i="3"/>
  <c r="CM18" i="3"/>
  <c r="BK16" i="3"/>
  <c r="DO8" i="3"/>
  <c r="BY9" i="3"/>
  <c r="GU13" i="3"/>
  <c r="FS7" i="3"/>
  <c r="EC17" i="3"/>
  <c r="DA14" i="3"/>
  <c r="AI19" i="3"/>
  <c r="AI8" i="3"/>
  <c r="AI16" i="3"/>
  <c r="AI17" i="3"/>
  <c r="AI7" i="3"/>
  <c r="AI11" i="3"/>
  <c r="AI15" i="3"/>
  <c r="AI12" i="3"/>
  <c r="AI13" i="3"/>
  <c r="AI9" i="3"/>
  <c r="AI14" i="3"/>
  <c r="AI18" i="3"/>
  <c r="AI10" i="3"/>
</calcChain>
</file>

<file path=xl/sharedStrings.xml><?xml version="1.0" encoding="utf-8"?>
<sst xmlns="http://schemas.openxmlformats.org/spreadsheetml/2006/main" count="575" uniqueCount="285">
  <si>
    <t>Processus</t>
  </si>
  <si>
    <t>Sous-processus</t>
  </si>
  <si>
    <t>Risque identifié</t>
  </si>
  <si>
    <t>Acteur professionnel</t>
  </si>
  <si>
    <t>Cause</t>
  </si>
  <si>
    <t>Conséquences</t>
  </si>
  <si>
    <t>Fréquence</t>
  </si>
  <si>
    <t>Gravité</t>
  </si>
  <si>
    <t>Coef de maitrise</t>
  </si>
  <si>
    <t>Criticité totale</t>
  </si>
  <si>
    <t>Criticité résiduelle detection</t>
  </si>
  <si>
    <t>Criticité résiduelle maitrise</t>
  </si>
  <si>
    <t>Oui</t>
  </si>
  <si>
    <t>-</t>
  </si>
  <si>
    <t>MOYENNE</t>
  </si>
  <si>
    <t>MINIMUM</t>
  </si>
  <si>
    <t>MAXIMUM</t>
  </si>
  <si>
    <t>ECART-TYPE</t>
  </si>
  <si>
    <t>CT</t>
  </si>
  <si>
    <t>CR detéction</t>
  </si>
  <si>
    <t>CR maitrise</t>
  </si>
  <si>
    <t>CR Détection</t>
  </si>
  <si>
    <t>CR Maitrise</t>
  </si>
  <si>
    <t>CR Detection</t>
  </si>
  <si>
    <t>Tous les processus</t>
  </si>
  <si>
    <t>PARAMETRAGE DES DONNEES D' ENREGISTREMENT DES DYSFONCTIONNEMENTS</t>
  </si>
  <si>
    <t>Cause dysfonctionnement</t>
  </si>
  <si>
    <t>Conséquences du dysfonctionnement</t>
  </si>
  <si>
    <t>CARTOGRAPHIE DES RISQUES</t>
  </si>
  <si>
    <t>PROCESSUS:</t>
  </si>
  <si>
    <t>Risques</t>
  </si>
  <si>
    <t>Min</t>
  </si>
  <si>
    <t>Max</t>
  </si>
  <si>
    <t>Moyenne</t>
  </si>
  <si>
    <t xml:space="preserve">                                                                                                                                                                       </t>
  </si>
  <si>
    <t>Mesures correctives à mettre en place</t>
  </si>
  <si>
    <t>Mesure  corrective existante ?</t>
  </si>
  <si>
    <t>Mesures correctives existantes</t>
  </si>
  <si>
    <t>Coef de non détection</t>
  </si>
  <si>
    <t xml:space="preserve">
</t>
  </si>
  <si>
    <t xml:space="preserve">PROCESSUS: </t>
  </si>
  <si>
    <t>RRR</t>
  </si>
  <si>
    <t>RRO</t>
  </si>
  <si>
    <t>ROR</t>
  </si>
  <si>
    <t>ROO</t>
  </si>
  <si>
    <t>ROV</t>
  </si>
  <si>
    <t>RVO</t>
  </si>
  <si>
    <t>RVR</t>
  </si>
  <si>
    <t>RRV</t>
  </si>
  <si>
    <t>Algorithme 1</t>
  </si>
  <si>
    <t>CRD</t>
  </si>
  <si>
    <t>CRM</t>
  </si>
  <si>
    <t>Algorithme 2</t>
  </si>
  <si>
    <t>Algorithme 3</t>
  </si>
  <si>
    <t>Algorithme 4</t>
  </si>
  <si>
    <t>Choix du filtre des dysfonctionnements prioritaires</t>
  </si>
  <si>
    <t>Nbr de dysfonctionnements</t>
  </si>
  <si>
    <t>TOTAL</t>
  </si>
  <si>
    <t>Algorithme choisi:</t>
  </si>
  <si>
    <t>CARTOGRAPHIE DYNAMIQUE</t>
  </si>
  <si>
    <t>CARTOGRAPHIE DES PROCESSUS ET SOUS PROCESSUS</t>
  </si>
  <si>
    <t>IBODE</t>
  </si>
  <si>
    <t>Humaine</t>
  </si>
  <si>
    <t>Matérielle</t>
  </si>
  <si>
    <t>Report intervention</t>
  </si>
  <si>
    <t>Retard intervention</t>
  </si>
  <si>
    <t>Rupture de stérilité</t>
  </si>
  <si>
    <t>Accident de travail</t>
  </si>
  <si>
    <t>Perte financière</t>
  </si>
  <si>
    <t>Clé</t>
  </si>
  <si>
    <t>Prédésinfection</t>
  </si>
  <si>
    <t>Lavage</t>
  </si>
  <si>
    <t>Recomposition</t>
  </si>
  <si>
    <t>Conditionnement</t>
  </si>
  <si>
    <t>Stérilisation</t>
  </si>
  <si>
    <t>Livraison</t>
  </si>
  <si>
    <t>Préparateur</t>
  </si>
  <si>
    <t>Pré-tri</t>
  </si>
  <si>
    <t>Prise de poste</t>
  </si>
  <si>
    <t>Prise en charge des embases</t>
  </si>
  <si>
    <t>Vérification des conteneurs</t>
  </si>
  <si>
    <t>Préparation d'embase d'autoclave</t>
  </si>
  <si>
    <t>Chargement armoire propre</t>
  </si>
  <si>
    <t>Traçabilité</t>
  </si>
  <si>
    <t>Identification des boites</t>
  </si>
  <si>
    <t>Emballage sous sachet</t>
  </si>
  <si>
    <t>Chargement en autoclave</t>
  </si>
  <si>
    <t>Acheminement vers les blocs</t>
  </si>
  <si>
    <t>Vérification du matériel</t>
  </si>
  <si>
    <t>Remontage en fonction du listing</t>
  </si>
  <si>
    <t>Pliage SMS</t>
  </si>
  <si>
    <t>Cycle d'autoclave</t>
  </si>
  <si>
    <t>Déchargement des armoires propres</t>
  </si>
  <si>
    <t>Lavage manuel</t>
  </si>
  <si>
    <t>Verification des instruments</t>
  </si>
  <si>
    <t>Déchargement autoclave</t>
  </si>
  <si>
    <t>Préparation d'une embase de lavage</t>
  </si>
  <si>
    <t>Validation de la charge d'autoclave</t>
  </si>
  <si>
    <t>Mise en laveur-désinfecteur</t>
  </si>
  <si>
    <t>Libération de lot</t>
  </si>
  <si>
    <t>Validation des cycles de laveur-désinfecteur</t>
  </si>
  <si>
    <t>Déchargement laveur-désinfecteur</t>
  </si>
  <si>
    <t>Arrivée des armoires sales</t>
  </si>
  <si>
    <t>Absence de document de traçabilité</t>
  </si>
  <si>
    <t>Non respect des tenues réglementaires</t>
  </si>
  <si>
    <t>Absence de dépistage MCJ</t>
  </si>
  <si>
    <t>Panne ou bug informatique</t>
  </si>
  <si>
    <t xml:space="preserve">
Insuffisance de brossage et d'écouvillonage</t>
  </si>
  <si>
    <t>Instruments articulés non ouvert</t>
  </si>
  <si>
    <t>Manque d'effectifs</t>
  </si>
  <si>
    <t>Casse de DM</t>
  </si>
  <si>
    <t>Perte de DM</t>
  </si>
  <si>
    <t>Mélange de DM entre plusieurs compositions</t>
  </si>
  <si>
    <t>Pas de prédesinfection</t>
  </si>
  <si>
    <t>_x000D_
Manque de personnels</t>
  </si>
  <si>
    <t>_x000D_
Inadéquation DM/traçabilité</t>
  </si>
  <si>
    <t>_x000D_
DM non ouvert</t>
  </si>
  <si>
    <t>_x000D_
Défaut d'approvisionnement en brosse et/ou écouvillons</t>
  </si>
  <si>
    <t>_x000D_
Embase trop chargée</t>
  </si>
  <si>
    <t>_x000D_
Mauvaise programmation de lavage (cycle instrument, cycles prions,cycle instrument neuf)</t>
  </si>
  <si>
    <t>_x000D_
Validation par erreur d'un cycle non conforme</t>
  </si>
  <si>
    <t>_x000D_
brulure</t>
  </si>
  <si>
    <t>_x000D_
Armoire trop remplie</t>
  </si>
  <si>
    <t>_x000D_
Durée de prédésinfectio non mentionnée</t>
  </si>
  <si>
    <t>_x000D_
DM non démonté</t>
  </si>
  <si>
    <t>_x000D_
Matériel inadapté pour nettoyer certains instruments</t>
  </si>
  <si>
    <t>_x000D_
Mauvais disposition et agencement des instruments dans plateaux d'embase (zone d'ombre, DM bloquant les pâles du laveur)</t>
  </si>
  <si>
    <t>_x000D_
Obstruction des bras du laveur</t>
  </si>
  <si>
    <t>_x000D_
Défaut de la supervision</t>
  </si>
  <si>
    <t>_x000D_
Etagère cassée</t>
  </si>
  <si>
    <t>_x000D_
Lavage/friction non conforme ou non effectué des mains</t>
  </si>
  <si>
    <t>_x000D_
Mauvaise identification du dossier d'hospitalisation anonymisé</t>
  </si>
  <si>
    <t>_x000D_
DM souillé</t>
  </si>
  <si>
    <t>_x000D_
Insuffisance de brossage et d'écouvillonage</t>
  </si>
  <si>
    <t xml:space="preserve">_x000D_
Manque d'embase </t>
  </si>
  <si>
    <t>_x000D_
Défaut d'alimentation de produits détergents-désinfectants</t>
  </si>
  <si>
    <t>_x000D_
Armoire non scellée</t>
  </si>
  <si>
    <t>_x000D_
Panne de fluide du laveur-désinfecteur (eau, electricité…)</t>
  </si>
  <si>
    <t>_x000D_
Absence de boites mais feuille de traçabilité présente</t>
  </si>
  <si>
    <t>_x000D_
Présence piquant tranchants</t>
  </si>
  <si>
    <t>_x000D_
Méconnaissance des procédures de traitement</t>
  </si>
  <si>
    <t xml:space="preserve">_x000D_
Casse d'un DM </t>
  </si>
  <si>
    <t>_x000D_
Perte de matériel lors du lavage</t>
  </si>
  <si>
    <t>_x000D_
Quaie encombrée(mauvaise circulation du personnel et des armories)</t>
  </si>
  <si>
    <t>_x000D_
Panne ou défaut équipement</t>
  </si>
  <si>
    <t>_x000D_
Absence de traçabilité mais boite présente</t>
  </si>
  <si>
    <t>_x000D_
Acheminement DM sans contenant d'origine</t>
  </si>
  <si>
    <t>_x000D_
Erreur de choix de type de lavage (manuel/automatisé en laveur-désinfecteur)</t>
  </si>
  <si>
    <t>_x000D_
Matériel endommagé lors du lavage</t>
  </si>
  <si>
    <t>_x000D_
Panne ou défaut informatique</t>
  </si>
  <si>
    <t>_x000D_
Absence de date d'intervention</t>
  </si>
  <si>
    <t>_x000D_
Mélange d'instruments ou de panier</t>
  </si>
  <si>
    <t>_x000D_
Protocole non respecté (mauvais produit, procedure MCJ non respectée, etc…)</t>
  </si>
  <si>
    <t>_x000D_
Appareil non qualifié</t>
  </si>
  <si>
    <t>_x000D_
Dysfonctionnement /insuffisance produits de la centrale de produits lessiviels</t>
  </si>
  <si>
    <t>_x000D_
Manque l'identité de l'aide-soignante ayant réalisée la prédésinfection</t>
  </si>
  <si>
    <t>_x000D_
Arrivée tardive du matériel</t>
  </si>
  <si>
    <t>_x000D_
Cycle de lavage défectueux (instrument sale, test salissure impropre, mauvais séchage…)</t>
  </si>
  <si>
    <t>_x000D_
Manque de consommables</t>
  </si>
  <si>
    <t>_x000D_
Code OPTIM non renseigné sur feuille de traçabilité</t>
  </si>
  <si>
    <t>_x000D_
Identification du matériel à envoyer en réparation</t>
  </si>
  <si>
    <t>_x000D_
Surface glissante au sol (risque de chutes)</t>
  </si>
  <si>
    <t>_x000D_
Risque MCJ non mentionné</t>
  </si>
  <si>
    <t>_x000D_
DM défectueux, rouillés, cassés</t>
  </si>
  <si>
    <t>_x000D_
Non séquestration d'une boite avec acte et patient à risque</t>
  </si>
  <si>
    <t>_x000D_
Prêt non optimisé</t>
  </si>
  <si>
    <t>_x000D_
Boite non identifiée</t>
  </si>
  <si>
    <t>_x000D_
Mauvaise priorisation des prêts</t>
  </si>
  <si>
    <t>_x000D_
Mauvais statut d'armoire</t>
  </si>
  <si>
    <t>_x000D_
Manque d'information sur le degré d'urgence des prêts</t>
  </si>
  <si>
    <t>_x000D_
Absence de la feuille de traçabilité des prêts</t>
  </si>
  <si>
    <t>_x000D_
Manque de recommandantion sur le mode de stérilisation</t>
  </si>
  <si>
    <t>Absence de protection des instruments piquants-tranchants</t>
  </si>
  <si>
    <t>Interne</t>
  </si>
  <si>
    <t>_x000D_
Mauvaise priorisation des embases à recomposer</t>
  </si>
  <si>
    <t>_x000D_
Mauvaise concordance entre la cuve et son couvercle</t>
  </si>
  <si>
    <t>_x000D_
Listing Optim pas à jour</t>
  </si>
  <si>
    <t>_x000D_
Dispositifs médicaux non fonctionnels</t>
  </si>
  <si>
    <t>_x000D_
Non respect des tenues réglementaires (EPI)</t>
  </si>
  <si>
    <t>_x000D_
Inadequation DM/traçabilité</t>
  </si>
  <si>
    <t>_x000D_
Chariot défecteux avec renversement des plateaux</t>
  </si>
  <si>
    <t>_x000D_
Mélange de boites (erreur contenant/contenu)</t>
  </si>
  <si>
    <t>_x000D_
Pas de listing OPTIM</t>
  </si>
  <si>
    <t>_x000D_
Présence d'instruments à usage unique</t>
  </si>
  <si>
    <t>_x000D_
Oubli de la désinfection du poste de travail</t>
  </si>
  <si>
    <t>_x000D_
Présence d'une feuille de traçabilité mais pas de boite correspondante</t>
  </si>
  <si>
    <t>_x000D_
Boite non identifiée</t>
  </si>
  <si>
    <t>_x000D_
Photo du listing de mauvaise qualité</t>
  </si>
  <si>
    <t>_x000D_
Information de complétude erronée  sur l'étiquette de non-conformité</t>
  </si>
  <si>
    <t>_x000D_
Lavage non conforme ou non effectué des mains</t>
  </si>
  <si>
    <t xml:space="preserve">_x000D_
Absence de feuille de traçabilité </t>
  </si>
  <si>
    <t>_x000D_
Risque de blessure du personnel lors du soulèvement de certains conteneurs</t>
  </si>
  <si>
    <t>_x000D_
Non prise en compte des éventuelles indications de remontage renseignée dans OPTIM</t>
  </si>
  <si>
    <t xml:space="preserve">_x000D_
Instruments mal lavés </t>
  </si>
  <si>
    <t>_x000D_
Panne ou bug informatique</t>
  </si>
  <si>
    <t>_x000D_
Code barre non reconnu</t>
  </si>
  <si>
    <t>_x000D_
Erreur d'identification de l'instrument par l'agent</t>
  </si>
  <si>
    <t>_x000D_
Blessures avec instruments tranchants</t>
  </si>
  <si>
    <t>_x000D_
Absence de surpression en zone propre</t>
  </si>
  <si>
    <t>_x000D_
Oubli des scellés</t>
  </si>
  <si>
    <t>_x000D_
Oubli d'objets (stylo, feuille de papier, etc…) dans la boite d'instrument</t>
  </si>
  <si>
    <t>_x000D_
Instrument articulés non fermés au premIer cran</t>
  </si>
  <si>
    <t>_x000D_
Manque d'effectifs</t>
  </si>
  <si>
    <t>_x000D_
Pièce manquante optique ou moteur</t>
  </si>
  <si>
    <t>_x000D_
Conteneurs mal nettoyés</t>
  </si>
  <si>
    <t>_x000D_
Absence de qualification des soudeuses</t>
  </si>
  <si>
    <t>_x000D_
Pliage non conforme</t>
  </si>
  <si>
    <t>_x000D_
Non respect des tenues réglementaires</t>
  </si>
  <si>
    <t>_x000D_
Conteneurs usés (joints, mauvaise fermeture couvercle, soupapes)</t>
  </si>
  <si>
    <t>_x000D_
 Utilisation de sachet pelable de format inadapté par rapport à la taille des DM</t>
  </si>
  <si>
    <t>_x000D_
Déchirure du papier d'emballage par des instruments tranchants</t>
  </si>
  <si>
    <t>_x000D_
Oubli de remplacement des filtres ou remplacement des filtres non conforme</t>
  </si>
  <si>
    <t>_x000D_
Soudure mal effectuée</t>
  </si>
  <si>
    <t>_x000D_
Blessure du personnel lors de la mise du panier dans le panier de transport</t>
  </si>
  <si>
    <t>_x000D_
Risque de coupure avec les sachets</t>
  </si>
  <si>
    <t>_x000D_
Oubli de mettre les coins en cartons sur les angles du panier</t>
  </si>
  <si>
    <t>_x000D_
Panne de la centrale de traitement d'air (air mal filtré, absence de surpression)</t>
  </si>
  <si>
    <t>_x000D_
Mauvais choix de température de la soudeuse</t>
  </si>
  <si>
    <t>_x000D_
Oubli du papier buvard (try liner) au fond du panier</t>
  </si>
  <si>
    <t>_x000D_
Sachet troué</t>
  </si>
  <si>
    <t>_x000D_
Mauvais choix du grammage du papier SMS</t>
  </si>
  <si>
    <t>_x000D_
Absence de panier de transport</t>
  </si>
  <si>
    <t>_x000D_
Mauvais choix de taille du papier SMS</t>
  </si>
  <si>
    <t>_x000D_
Absence de vérification de la fonctionnalité de l'autoclave (absence de défaut, d'alarme, panne, etc...) avant chargement</t>
  </si>
  <si>
    <t xml:space="preserve">_x000D_
Le cycle de stérilisation
programmé n'est pas
adapté à la charge à
stériliser </t>
  </si>
  <si>
    <t>_x000D_
Manipulation
d'équipements et de
matériaux présentant une
température élevée sans
protection adaptée</t>
  </si>
  <si>
    <t>_x000D_
Les paramètres du cycle de stérilisation ne sont pas conformes aux recommandations en vigueur</t>
  </si>
  <si>
    <t xml:space="preserve">_x000D_
Dossier de stérilisation incomplet et/ou ne permettant pas de liberer  ou d'effectuer un retrait de lot </t>
  </si>
  <si>
    <t>_x000D_
Dysfonctionnement de la Monarch (imprimante d'étiquettes de traçabilité)</t>
  </si>
  <si>
    <t>_x000D_
Non respect des tenues réglementaires et EPI (gants thermiques)</t>
  </si>
  <si>
    <t xml:space="preserve">_x000D_
Mauvaise disposition des
éléments à stériliser ne
permettant pas d'assurer
un passage homogène de
la vapeur stérilisante
</t>
  </si>
  <si>
    <t xml:space="preserve">_x000D_
Les cycles de contrôle
(tests de vide et essais de
pénétration de vapeur (test
de Bowie Dick)) ne sont
pas réalisés selon les
recommandations en
vigueur </t>
  </si>
  <si>
    <t xml:space="preserve">_x000D_
Acquisition de nouveaux
DM (neufs ou en prêt)
sans spécifications
techniques sur les
conditions de stérilisation,
sans l'accord du
pharmacien et du
responsable du système
permettant d'assurer la
qualité </t>
  </si>
  <si>
    <t>_x000D_
Chute de boites pouvant entrainer des blessures ou une casse de matériel</t>
  </si>
  <si>
    <t>_x000D_
Pas de contrôle visuel de la charge en sortie d'autoclave (emballage déchiré, siccité, conteneur mal fermé, etc…)</t>
  </si>
  <si>
    <t>_x000D_
Libération d'un lot avec des paramètres non conformes</t>
  </si>
  <si>
    <t>_x000D_
Manque d'embase</t>
  </si>
  <si>
    <t>_x000D_
Autoclavage d'un DM thermosensible</t>
  </si>
  <si>
    <t xml:space="preserve">_x000D_
Défaut de conformité du cycle </t>
  </si>
  <si>
    <t>_x000D_
Matériel non identifié ou perte des étiquettes d'identification</t>
  </si>
  <si>
    <t>_x000D_
Panne d'autoclave</t>
  </si>
  <si>
    <t>_x000D_
Chaleur excessive en zone de déchargement autoclave entrainant malaise</t>
  </si>
  <si>
    <t>_x000D_
Etiquette de traçabilité sans date de péremption ou oubli de la date de péremption ou date de péremption erronée</t>
  </si>
  <si>
    <t>_x000D_
Défaut de surpression</t>
  </si>
  <si>
    <t>_x000D_
Panne d'alimentation en eau, air comprimé ou électricité</t>
  </si>
  <si>
    <t>_x000D_
Fuite d'eau provenant des autoclaves</t>
  </si>
  <si>
    <t>_x000D_
Oubli de validation des paramètres de la charge</t>
  </si>
  <si>
    <t>_x000D_
Fonctionnement d'un cycle d'autoclave sans surveillance par un personnel habilité à la conduite d'autoclave</t>
  </si>
  <si>
    <t>_x000D_
Validation d'une charge avec des paramètres non conformes</t>
  </si>
  <si>
    <t>_x000D_
Interruption du cycle en cours de stérilisation</t>
  </si>
  <si>
    <t>_x000D_
Défaut dans la supervision (déconnection, etc)</t>
  </si>
  <si>
    <t>_x000D_
Défaut d'impression du ticket papier de l'autoclave mentionnant les paramètres du cycle</t>
  </si>
  <si>
    <t>_x000D_
Stérilisateur non qualifié</t>
  </si>
  <si>
    <t>_x000D_
Non respect des protocoles informatiques de traçabilité des armoires</t>
  </si>
  <si>
    <t>Désorganisation</t>
  </si>
  <si>
    <t>Autre</t>
  </si>
  <si>
    <t>Personnel bloc</t>
  </si>
  <si>
    <t>Cadre stérilisation</t>
  </si>
  <si>
    <t>Pharmacien</t>
  </si>
  <si>
    <t>Agent de stérilisation</t>
  </si>
  <si>
    <t>Coursier</t>
  </si>
  <si>
    <t xml:space="preserve">Management </t>
  </si>
  <si>
    <t>Pilotage</t>
  </si>
  <si>
    <t xml:space="preserve">Suivi et évaluation  </t>
  </si>
  <si>
    <t xml:space="preserve">Absence d’un comité de pilotage et de suivi du processus de stérilisation </t>
  </si>
  <si>
    <t>_x000D_Chargement d'une composition dans la mauvaise armoire</t>
  </si>
  <si>
    <t>_x000D_Armoire mal lavée</t>
  </si>
  <si>
    <t>_x000D_Armoire de transport en quantité insuffisante ou cassée</t>
  </si>
  <si>
    <t>Absence de personnel des services de transport</t>
  </si>
  <si>
    <t>Rupture d'intégrité de l'emballage lors du transport (chocs, vibrations, etc)</t>
  </si>
  <si>
    <t>Blessure du personnel lors du soulèvement de boites trop lourdes</t>
  </si>
  <si>
    <t>Recours au mode dégradé (pas d'étiquette de traçabilité mentionnant date de péremption et nom du bloc)</t>
  </si>
  <si>
    <t>Croisement des circuits de DM sales et de DM propres dans les services ou blocs clients</t>
  </si>
  <si>
    <t>Manque de consommables</t>
  </si>
  <si>
    <t>_x000D_Manque d'effectifs</t>
  </si>
  <si>
    <t>Chute de boites durant le transport (casse de DM, risque de blessure lors de l'ouverture des armoires, etc)</t>
  </si>
  <si>
    <t>Retard d'acheminement (embouteillage, défaut de ponctualité, manque d'effectif)</t>
  </si>
  <si>
    <t>_x000D_Livraison d'une composition dans le mauvais service</t>
  </si>
  <si>
    <t>Mauvais statut OPTIM des armoires en zone de livraison</t>
  </si>
  <si>
    <t>Chute de boites lors du chargement (armoire défectueuses, boites trop lourdes, armoire surchargée)</t>
  </si>
  <si>
    <t xml:space="preserve">Défaut de communication entre le bloc et la stérilisation </t>
  </si>
  <si>
    <t>Absence de réunions d'analyse des non conformités et/ou des événements indésirables type CREX</t>
  </si>
  <si>
    <t xml:space="preserve">Absence de tableau de bord de suivi des indicateurs qualité </t>
  </si>
  <si>
    <t xml:space="preserve">Défaut d’évaluation et de suivi des non conformités </t>
  </si>
  <si>
    <t xml:space="preserve">Mesures correctives à mettre en place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</si>
</sst>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u/>
      <sz val="11"/>
      <color theme="10"/>
      <name val="Calibri"/>
      <family val="2"/>
      <scheme val="minor"/>
    </font>
    <font>
      <b/>
      <sz val="11"/>
      <color rgb="FFC00000"/>
      <name val="Calibri"/>
      <family val="2"/>
    </font>
    <font>
      <sz val="11"/>
      <color theme="1"/>
      <name val="Calibri"/>
      <family val="2"/>
    </font>
    <font>
      <b/>
      <sz val="11"/>
      <color rgb="FF000000"/>
      <name val="Calibri"/>
      <family val="2"/>
    </font>
    <font>
      <u/>
      <sz val="11"/>
      <color rgb="FF0563C1"/>
      <name val="Calibri"/>
      <family val="2"/>
    </font>
    <font>
      <b/>
      <sz val="28"/>
      <color rgb="FF000000"/>
      <name val="Calibri"/>
      <family val="2"/>
    </font>
    <font>
      <b/>
      <sz val="14"/>
      <color rgb="FF000000"/>
      <name val="Calibri"/>
      <family val="2"/>
    </font>
    <font>
      <b/>
      <sz val="22"/>
      <color rgb="FF000000"/>
      <name val="Calibri"/>
      <family val="2"/>
    </font>
    <font>
      <b/>
      <sz val="11"/>
      <color theme="1"/>
      <name val="Calibri"/>
      <family val="2"/>
    </font>
    <font>
      <b/>
      <sz val="18"/>
      <color rgb="FF000000"/>
      <name val="Calibri"/>
      <family val="2"/>
    </font>
    <font>
      <b/>
      <sz val="24"/>
      <color rgb="FF000000"/>
      <name val="Calibri"/>
      <family val="2"/>
    </font>
    <font>
      <sz val="18"/>
      <color theme="1"/>
      <name val="Calibri"/>
      <family val="2"/>
    </font>
    <font>
      <sz val="11"/>
      <color theme="0"/>
      <name val="Calibri"/>
      <family val="2"/>
    </font>
    <font>
      <b/>
      <sz val="22"/>
      <color theme="1"/>
      <name val="Calibri"/>
      <family val="2"/>
    </font>
    <font>
      <b/>
      <sz val="20"/>
      <color rgb="FF000000"/>
      <name val="Calibri"/>
      <family val="2"/>
    </font>
    <font>
      <sz val="20"/>
      <color theme="1"/>
      <name val="Calibri"/>
      <family val="2"/>
    </font>
    <font>
      <sz val="11"/>
      <color rgb="FF000000"/>
      <name val="Calibri"/>
      <family val="2"/>
      <scheme val="minor"/>
    </font>
    <font>
      <sz val="10"/>
      <color rgb="FF000000"/>
      <name val="Calibri"/>
      <family val="2"/>
      <scheme val="minor"/>
    </font>
    <font>
      <b/>
      <sz val="12"/>
      <color theme="1"/>
      <name val="Calibri"/>
      <family val="2"/>
      <scheme val="minor"/>
    </font>
    <font>
      <b/>
      <sz val="11"/>
      <color theme="0"/>
      <name val="Calibri"/>
      <family val="2"/>
      <scheme val="minor"/>
    </font>
    <font>
      <sz val="11"/>
      <color theme="0"/>
      <name val="Calibri"/>
      <family val="2"/>
      <scheme val="minor"/>
    </font>
    <font>
      <b/>
      <sz val="16"/>
      <color theme="0"/>
      <name val="Calibri"/>
      <family val="2"/>
    </font>
    <font>
      <sz val="11"/>
      <color theme="4" tint="0.79998168889431442"/>
      <name val="Calibri"/>
      <family val="2"/>
      <scheme val="minor"/>
    </font>
  </fonts>
  <fills count="2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E2EFDA"/>
        <bgColor rgb="FF000000"/>
      </patternFill>
    </fill>
    <fill>
      <patternFill patternType="solid">
        <fgColor rgb="FFF4B084"/>
        <bgColor rgb="FF000000"/>
      </patternFill>
    </fill>
    <fill>
      <patternFill patternType="solid">
        <fgColor rgb="FFFFC000"/>
        <bgColor rgb="FF000000"/>
      </patternFill>
    </fill>
    <fill>
      <patternFill patternType="solid">
        <fgColor rgb="FF9BC2E6"/>
        <bgColor rgb="FF000000"/>
      </patternFill>
    </fill>
    <fill>
      <patternFill patternType="solid">
        <fgColor rgb="FFD9D9D9"/>
        <bgColor rgb="FF000000"/>
      </patternFill>
    </fill>
    <fill>
      <patternFill patternType="solid">
        <fgColor rgb="FFC65911"/>
        <bgColor rgb="FF000000"/>
      </patternFill>
    </fill>
    <fill>
      <patternFill patternType="solid">
        <fgColor rgb="FFFFE699"/>
        <bgColor rgb="FF000000"/>
      </patternFill>
    </fill>
    <fill>
      <patternFill patternType="solid">
        <fgColor rgb="FFFCE4D6"/>
        <bgColor rgb="FF000000"/>
      </patternFill>
    </fill>
    <fill>
      <patternFill patternType="solid">
        <fgColor rgb="FFC6E0B4"/>
        <bgColor rgb="FF000000"/>
      </patternFill>
    </fill>
    <fill>
      <patternFill patternType="solid">
        <fgColor theme="7" tint="0.59999389629810485"/>
        <bgColor rgb="FF000000"/>
      </patternFill>
    </fill>
    <fill>
      <patternFill patternType="solid">
        <fgColor theme="9" tint="0.59999389629810485"/>
        <bgColor rgb="FF000000"/>
      </patternFill>
    </fill>
    <fill>
      <patternFill patternType="solid">
        <fgColor rgb="FFFFC000"/>
        <bgColor indexed="64"/>
      </patternFill>
    </fill>
    <fill>
      <patternFill patternType="solid">
        <fgColor theme="0"/>
        <bgColor indexed="64"/>
      </patternFill>
    </fill>
    <fill>
      <patternFill patternType="solid">
        <fgColor theme="0"/>
        <bgColor rgb="FF000000"/>
      </patternFill>
    </fill>
    <fill>
      <patternFill patternType="solid">
        <fgColor rgb="FF92D050"/>
        <bgColor indexed="64"/>
      </patternFill>
    </fill>
    <fill>
      <patternFill patternType="solid">
        <fgColor theme="5" tint="0.39997558519241921"/>
        <bgColor rgb="FF000000"/>
      </patternFill>
    </fill>
    <fill>
      <patternFill patternType="solid">
        <fgColor rgb="FFFF0000"/>
        <bgColor indexed="64"/>
      </patternFill>
    </fill>
    <fill>
      <patternFill patternType="solid">
        <fgColor theme="8"/>
        <bgColor rgb="FF000000"/>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3"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86">
    <xf numFmtId="0" fontId="0" fillId="0" borderId="0" xfId="0"/>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vertical="center"/>
    </xf>
    <xf numFmtId="1" fontId="0" fillId="0" borderId="1" xfId="0" applyNumberFormat="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0" fillId="0" borderId="0" xfId="0" applyAlignment="1">
      <alignment horizontal="center" vertical="center" wrapText="1"/>
    </xf>
    <xf numFmtId="0" fontId="4" fillId="4" borderId="0" xfId="0" applyFont="1" applyFill="1" applyBorder="1"/>
    <xf numFmtId="0" fontId="4" fillId="0" borderId="0" xfId="0" applyFont="1" applyFill="1" applyBorder="1"/>
    <xf numFmtId="0" fontId="4" fillId="0" borderId="1" xfId="0" applyFont="1" applyFill="1" applyBorder="1" applyAlignment="1">
      <alignment horizontal="center" vertical="center"/>
    </xf>
    <xf numFmtId="0" fontId="6" fillId="0" borderId="0" xfId="1" applyFont="1" applyFill="1" applyBorder="1"/>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 xfId="0" applyFont="1" applyFill="1" applyBorder="1" applyAlignment="1">
      <alignment wrapText="1"/>
    </xf>
    <xf numFmtId="0" fontId="4" fillId="0" borderId="0" xfId="0" applyFont="1" applyFill="1" applyBorder="1" applyAlignment="1">
      <alignment wrapText="1"/>
    </xf>
    <xf numFmtId="0" fontId="5" fillId="0" borderId="0" xfId="0" applyFont="1" applyFill="1" applyBorder="1" applyAlignment="1">
      <alignment horizontal="center" vertical="center"/>
    </xf>
    <xf numFmtId="0" fontId="5" fillId="0" borderId="0" xfId="0" applyFont="1" applyFill="1" applyBorder="1" applyAlignment="1">
      <alignment wrapText="1"/>
    </xf>
    <xf numFmtId="1" fontId="4" fillId="0" borderId="0" xfId="0" applyNumberFormat="1" applyFont="1" applyFill="1" applyBorder="1"/>
    <xf numFmtId="0" fontId="8" fillId="0" borderId="0" xfId="0" applyFont="1" applyFill="1" applyBorder="1" applyAlignment="1">
      <alignment vertical="center"/>
    </xf>
    <xf numFmtId="0" fontId="9" fillId="0" borderId="0" xfId="0" applyFont="1" applyFill="1" applyBorder="1" applyAlignment="1">
      <alignment horizontal="center" vertical="center"/>
    </xf>
    <xf numFmtId="22" fontId="4" fillId="0" borderId="0" xfId="0" applyNumberFormat="1" applyFont="1" applyFill="1" applyBorder="1"/>
    <xf numFmtId="0" fontId="4" fillId="0" borderId="0" xfId="0" quotePrefix="1" applyFont="1" applyFill="1" applyBorder="1"/>
    <xf numFmtId="0" fontId="10"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9"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25" xfId="0" applyFont="1" applyFill="1" applyBorder="1" applyAlignment="1">
      <alignment horizontal="center" vertical="center" wrapText="1"/>
    </xf>
    <xf numFmtId="0" fontId="4" fillId="0" borderId="0" xfId="0" applyFont="1" applyFill="1" applyBorder="1" applyAlignment="1"/>
    <xf numFmtId="0" fontId="0" fillId="0" borderId="1" xfId="0" applyFont="1" applyFill="1" applyBorder="1" applyAlignment="1">
      <alignment horizontal="center" vertical="center" wrapText="1"/>
    </xf>
    <xf numFmtId="0" fontId="13" fillId="13" borderId="4" xfId="0" applyFont="1" applyFill="1" applyBorder="1" applyAlignment="1">
      <alignment horizontal="center" vertical="center" wrapText="1"/>
    </xf>
    <xf numFmtId="0" fontId="11" fillId="13" borderId="5"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0" borderId="0" xfId="0" applyFont="1" applyFill="1" applyBorder="1" applyAlignment="1">
      <alignment wrapText="1"/>
    </xf>
    <xf numFmtId="0" fontId="11" fillId="10" borderId="5" xfId="0" applyFont="1" applyFill="1" applyBorder="1" applyAlignment="1">
      <alignment horizontal="center" vertical="center" wrapText="1"/>
    </xf>
    <xf numFmtId="0" fontId="13" fillId="10" borderId="12" xfId="0" applyFont="1" applyFill="1" applyBorder="1" applyAlignment="1" applyProtection="1">
      <alignment horizontal="center" vertical="center" wrapText="1"/>
    </xf>
    <xf numFmtId="0" fontId="11" fillId="13" borderId="1" xfId="0" applyFont="1" applyFill="1" applyBorder="1" applyAlignment="1">
      <alignment horizontal="center" vertical="center" wrapText="1"/>
    </xf>
    <xf numFmtId="0" fontId="13" fillId="0" borderId="0" xfId="0" applyFont="1" applyFill="1" applyBorder="1" applyAlignment="1">
      <alignment vertical="center" wrapText="1"/>
    </xf>
    <xf numFmtId="0" fontId="11" fillId="5" borderId="5" xfId="0" applyFont="1" applyFill="1" applyBorder="1" applyAlignment="1">
      <alignment horizontal="center" vertical="center" wrapText="1"/>
    </xf>
    <xf numFmtId="0" fontId="13" fillId="9" borderId="1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14" borderId="5" xfId="0" applyFont="1" applyFill="1" applyBorder="1" applyAlignment="1">
      <alignment horizontal="center" vertical="center" wrapText="1"/>
    </xf>
    <xf numFmtId="0" fontId="11" fillId="7" borderId="5"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14" fillId="16" borderId="0" xfId="0" applyFont="1" applyFill="1" applyBorder="1"/>
    <xf numFmtId="0" fontId="14" fillId="17" borderId="0" xfId="0" applyFont="1" applyFill="1" applyBorder="1"/>
    <xf numFmtId="1" fontId="14" fillId="16" borderId="0" xfId="0" applyNumberFormat="1" applyFont="1" applyFill="1" applyBorder="1"/>
    <xf numFmtId="1" fontId="0" fillId="0" borderId="1" xfId="0" applyNumberForma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16" fillId="5" borderId="5" xfId="0" applyFont="1" applyFill="1" applyBorder="1" applyAlignment="1">
      <alignment horizontal="center" vertical="center" wrapText="1"/>
    </xf>
    <xf numFmtId="0" fontId="17" fillId="9" borderId="12" xfId="0" applyFont="1" applyFill="1" applyBorder="1" applyAlignment="1">
      <alignment horizontal="center" vertical="center" wrapText="1"/>
    </xf>
    <xf numFmtId="0" fontId="17" fillId="9" borderId="13" xfId="0" applyFont="1" applyFill="1" applyBorder="1" applyAlignment="1">
      <alignment horizontal="center" vertical="center" wrapText="1"/>
    </xf>
    <xf numFmtId="0" fontId="4" fillId="0" borderId="1" xfId="0" applyFont="1" applyFill="1" applyBorder="1" applyAlignment="1">
      <alignment vertical="center" wrapText="1"/>
    </xf>
    <xf numFmtId="0" fontId="0" fillId="0" borderId="5" xfId="0" applyBorder="1" applyAlignment="1">
      <alignment horizontal="center" vertical="center"/>
    </xf>
    <xf numFmtId="0" fontId="19" fillId="0" borderId="5" xfId="0" applyFont="1" applyBorder="1" applyAlignment="1">
      <alignment horizontal="center" vertical="center"/>
    </xf>
    <xf numFmtId="0" fontId="19" fillId="0" borderId="27" xfId="0" applyFont="1" applyBorder="1" applyAlignment="1">
      <alignment horizontal="center" vertical="center"/>
    </xf>
    <xf numFmtId="0" fontId="19" fillId="20" borderId="19" xfId="0" applyFont="1" applyFill="1" applyBorder="1" applyAlignment="1">
      <alignment vertical="center"/>
    </xf>
    <xf numFmtId="0" fontId="19" fillId="20" borderId="28" xfId="0" applyFont="1" applyFill="1" applyBorder="1" applyAlignment="1">
      <alignment vertical="center"/>
    </xf>
    <xf numFmtId="0" fontId="19" fillId="15" borderId="28" xfId="0" applyFont="1" applyFill="1" applyBorder="1" applyAlignment="1">
      <alignment vertical="center"/>
    </xf>
    <xf numFmtId="0" fontId="19" fillId="18" borderId="28" xfId="0" applyFont="1" applyFill="1" applyBorder="1" applyAlignment="1">
      <alignment vertical="center"/>
    </xf>
    <xf numFmtId="0" fontId="18" fillId="0" borderId="5" xfId="0" applyFont="1" applyBorder="1" applyAlignment="1">
      <alignment horizontal="center" vertical="center"/>
    </xf>
    <xf numFmtId="0" fontId="18" fillId="0" borderId="27" xfId="0" applyFont="1" applyBorder="1" applyAlignment="1">
      <alignment horizontal="center" vertical="center"/>
    </xf>
    <xf numFmtId="0" fontId="18" fillId="20" borderId="19" xfId="0" applyFont="1" applyFill="1" applyBorder="1" applyAlignment="1">
      <alignment vertical="center"/>
    </xf>
    <xf numFmtId="0" fontId="18" fillId="20" borderId="28" xfId="0" applyFont="1" applyFill="1" applyBorder="1" applyAlignment="1">
      <alignment vertical="center"/>
    </xf>
    <xf numFmtId="0" fontId="18" fillId="15" borderId="28" xfId="0" applyFont="1" applyFill="1" applyBorder="1" applyAlignment="1">
      <alignment vertical="center"/>
    </xf>
    <xf numFmtId="0" fontId="19" fillId="0" borderId="14" xfId="0" applyFont="1" applyBorder="1" applyAlignment="1">
      <alignment horizontal="center" vertical="center"/>
    </xf>
    <xf numFmtId="0" fontId="18" fillId="18" borderId="28" xfId="0" applyFont="1" applyFill="1" applyBorder="1" applyAlignment="1">
      <alignment vertical="center"/>
    </xf>
    <xf numFmtId="0" fontId="1" fillId="0" borderId="0" xfId="0" applyFont="1"/>
    <xf numFmtId="0" fontId="0" fillId="0" borderId="5" xfId="0" applyBorder="1" applyAlignment="1">
      <alignment horizontal="center"/>
    </xf>
    <xf numFmtId="0" fontId="0" fillId="20" borderId="5" xfId="0" applyFill="1" applyBorder="1"/>
    <xf numFmtId="0" fontId="18" fillId="0" borderId="5" xfId="0" applyFont="1" applyFill="1" applyBorder="1" applyAlignment="1">
      <alignment horizontal="center" vertical="center" wrapText="1"/>
    </xf>
    <xf numFmtId="0" fontId="19" fillId="0" borderId="5" xfId="0" applyFont="1" applyFill="1" applyBorder="1" applyAlignment="1">
      <alignment horizontal="center" vertical="center"/>
    </xf>
    <xf numFmtId="0" fontId="18" fillId="0" borderId="5" xfId="0" applyFont="1" applyFill="1" applyBorder="1" applyAlignment="1">
      <alignment horizontal="center" vertical="center"/>
    </xf>
    <xf numFmtId="0" fontId="0" fillId="0" borderId="5" xfId="0" applyFill="1" applyBorder="1" applyAlignment="1">
      <alignment horizontal="center" vertical="center" wrapText="1"/>
    </xf>
    <xf numFmtId="0" fontId="0" fillId="0" borderId="5" xfId="0" applyFill="1" applyBorder="1" applyAlignment="1">
      <alignment horizontal="center"/>
    </xf>
    <xf numFmtId="0" fontId="0" fillId="0" borderId="0" xfId="0" applyFill="1"/>
    <xf numFmtId="0" fontId="1" fillId="3" borderId="0" xfId="0" applyFont="1" applyFill="1"/>
    <xf numFmtId="0" fontId="4" fillId="8" borderId="29"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0" fillId="0" borderId="0" xfId="0" applyProtection="1"/>
    <xf numFmtId="0" fontId="0" fillId="0" borderId="1" xfId="0" applyBorder="1" applyAlignment="1" applyProtection="1">
      <alignment horizontal="center" vertical="center" wrapText="1"/>
    </xf>
    <xf numFmtId="1" fontId="0" fillId="0" borderId="1" xfId="0" applyNumberFormat="1" applyBorder="1" applyAlignment="1" applyProtection="1">
      <alignment horizontal="center" vertical="center" wrapText="1"/>
    </xf>
    <xf numFmtId="0" fontId="4" fillId="0" borderId="4" xfId="0" applyFont="1" applyFill="1" applyBorder="1"/>
    <xf numFmtId="0" fontId="0" fillId="0" borderId="15"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22" fillId="16" borderId="0" xfId="0" applyFont="1" applyFill="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pplyProtection="1">
      <alignment horizontal="center" vertical="center" wrapText="1"/>
    </xf>
    <xf numFmtId="0" fontId="0" fillId="0" borderId="2" xfId="0" applyFill="1" applyBorder="1" applyAlignment="1">
      <alignment horizontal="center" vertical="center" wrapText="1"/>
    </xf>
    <xf numFmtId="0" fontId="22" fillId="16" borderId="0" xfId="0" applyFont="1" applyFill="1" applyBorder="1"/>
    <xf numFmtId="0" fontId="22" fillId="16" borderId="0" xfId="0" applyFont="1" applyFill="1" applyBorder="1" applyAlignment="1">
      <alignment vertical="center"/>
    </xf>
    <xf numFmtId="0" fontId="22" fillId="16" borderId="0" xfId="0" applyFont="1" applyFill="1" applyBorder="1" applyAlignment="1">
      <alignment horizontal="center" vertical="center"/>
    </xf>
    <xf numFmtId="0" fontId="22" fillId="16" borderId="0" xfId="0" applyFont="1" applyFill="1" applyBorder="1" applyProtection="1"/>
    <xf numFmtId="0" fontId="22" fillId="16" borderId="0" xfId="0" applyFont="1" applyFill="1" applyBorder="1" applyAlignment="1" applyProtection="1">
      <alignment horizontal="center" vertical="center"/>
    </xf>
    <xf numFmtId="0" fontId="22" fillId="16" borderId="0" xfId="0" applyFont="1" applyFill="1" applyBorder="1" applyAlignment="1">
      <alignment horizontal="center" vertical="center" wrapText="1"/>
    </xf>
    <xf numFmtId="1" fontId="22" fillId="16" borderId="0" xfId="0" applyNumberFormat="1" applyFont="1" applyFill="1" applyBorder="1" applyAlignment="1">
      <alignment horizontal="center" vertical="center"/>
    </xf>
    <xf numFmtId="0" fontId="22" fillId="16" borderId="0" xfId="0" applyFont="1" applyFill="1" applyBorder="1" applyAlignment="1">
      <alignment horizontal="left" vertical="center" wrapText="1"/>
    </xf>
    <xf numFmtId="0" fontId="21" fillId="16" borderId="0" xfId="0" applyFont="1" applyFill="1" applyBorder="1" applyAlignment="1">
      <alignment horizontal="center"/>
    </xf>
    <xf numFmtId="0" fontId="21" fillId="16" borderId="0" xfId="0" applyFont="1" applyFill="1" applyBorder="1" applyAlignment="1">
      <alignment horizontal="center" vertical="center"/>
    </xf>
    <xf numFmtId="0" fontId="3" fillId="22" borderId="0" xfId="0" applyFont="1" applyFill="1" applyBorder="1"/>
    <xf numFmtId="0" fontId="4" fillId="22" borderId="0" xfId="0" applyFont="1" applyFill="1" applyBorder="1"/>
    <xf numFmtId="0" fontId="13" fillId="22" borderId="0" xfId="0" applyFont="1" applyFill="1" applyBorder="1" applyAlignment="1">
      <alignment horizontal="center" vertical="center" wrapText="1"/>
    </xf>
    <xf numFmtId="0" fontId="4" fillId="22" borderId="0" xfId="0" applyFont="1" applyFill="1" applyBorder="1" applyAlignment="1"/>
    <xf numFmtId="0" fontId="4" fillId="22" borderId="0" xfId="0" applyFont="1" applyFill="1" applyBorder="1" applyAlignment="1">
      <alignment wrapText="1"/>
    </xf>
    <xf numFmtId="0" fontId="13" fillId="22" borderId="0" xfId="0" applyFont="1" applyFill="1" applyBorder="1" applyAlignment="1">
      <alignment wrapText="1"/>
    </xf>
    <xf numFmtId="0" fontId="13" fillId="22" borderId="0" xfId="0" applyFont="1" applyFill="1" applyBorder="1" applyAlignment="1">
      <alignment vertical="center" wrapText="1"/>
    </xf>
    <xf numFmtId="49" fontId="0" fillId="23" borderId="0" xfId="0" applyNumberFormat="1" applyFill="1" applyAlignment="1">
      <alignment horizontal="center" vertical="center"/>
    </xf>
    <xf numFmtId="0" fontId="0" fillId="23" borderId="0" xfId="0" applyFill="1" applyAlignment="1">
      <alignment horizontal="center" vertical="center" wrapText="1"/>
    </xf>
    <xf numFmtId="0" fontId="0" fillId="23" borderId="0" xfId="0" applyFill="1" applyBorder="1" applyAlignment="1">
      <alignment horizontal="center" vertical="center" wrapText="1"/>
    </xf>
    <xf numFmtId="0" fontId="0" fillId="23" borderId="0" xfId="0" applyFill="1" applyBorder="1"/>
    <xf numFmtId="0" fontId="0" fillId="23" borderId="0" xfId="0" applyFill="1" applyBorder="1" applyAlignment="1">
      <alignment horizontal="center" vertical="center"/>
    </xf>
    <xf numFmtId="0" fontId="22" fillId="23" borderId="0" xfId="0" applyFont="1" applyFill="1" applyBorder="1"/>
    <xf numFmtId="0" fontId="0" fillId="23" borderId="0" xfId="0" applyFill="1"/>
    <xf numFmtId="0" fontId="0" fillId="16" borderId="0" xfId="0" applyFill="1"/>
    <xf numFmtId="0" fontId="4" fillId="17" borderId="0" xfId="0" applyFont="1" applyFill="1" applyBorder="1"/>
    <xf numFmtId="0" fontId="8" fillId="22" borderId="0" xfId="0" applyFont="1" applyFill="1" applyBorder="1" applyAlignment="1">
      <alignment vertical="center"/>
    </xf>
    <xf numFmtId="0" fontId="9" fillId="22" borderId="0" xfId="0" applyFont="1" applyFill="1" applyBorder="1" applyAlignment="1">
      <alignment horizontal="center" vertical="center"/>
    </xf>
    <xf numFmtId="49" fontId="24" fillId="23" borderId="0" xfId="0" applyNumberFormat="1" applyFont="1" applyFill="1" applyBorder="1" applyAlignment="1">
      <alignment horizontal="center" vertical="center"/>
    </xf>
    <xf numFmtId="0" fontId="1" fillId="24" borderId="1" xfId="0" applyFont="1" applyFill="1" applyBorder="1" applyAlignment="1">
      <alignment horizontal="center" vertical="center" wrapText="1"/>
    </xf>
    <xf numFmtId="0" fontId="0" fillId="16" borderId="1" xfId="0" applyFill="1" applyBorder="1" applyAlignment="1">
      <alignment horizontal="center" vertical="center"/>
    </xf>
    <xf numFmtId="0" fontId="0" fillId="0" borderId="2" xfId="0" applyFont="1" applyBorder="1" applyAlignment="1">
      <alignment horizontal="center" vertical="center" wrapText="1"/>
    </xf>
    <xf numFmtId="0" fontId="18"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3" fillId="21" borderId="0" xfId="0" applyFont="1" applyFill="1" applyAlignment="1">
      <alignment horizontal="center" vertical="center"/>
    </xf>
    <xf numFmtId="0" fontId="5" fillId="11" borderId="1" xfId="0" applyFont="1" applyFill="1" applyBorder="1" applyAlignment="1">
      <alignment horizontal="center" vertical="center"/>
    </xf>
    <xf numFmtId="0" fontId="16" fillId="19" borderId="26" xfId="0" applyFont="1" applyFill="1" applyBorder="1" applyAlignment="1">
      <alignment horizontal="right"/>
    </xf>
    <xf numFmtId="0" fontId="12" fillId="19" borderId="26" xfId="0" applyFont="1" applyFill="1" applyBorder="1" applyAlignment="1">
      <alignment horizontal="right"/>
    </xf>
    <xf numFmtId="0" fontId="5" fillId="11" borderId="22" xfId="0" applyFont="1" applyFill="1" applyBorder="1" applyAlignment="1">
      <alignment horizontal="center" vertical="center"/>
    </xf>
    <xf numFmtId="0" fontId="5" fillId="11" borderId="23" xfId="0" applyFont="1" applyFill="1" applyBorder="1" applyAlignment="1">
      <alignment horizontal="center" vertical="center"/>
    </xf>
    <xf numFmtId="0" fontId="5" fillId="11" borderId="24" xfId="0" applyFont="1" applyFill="1" applyBorder="1" applyAlignment="1">
      <alignment horizontal="center" vertical="center"/>
    </xf>
    <xf numFmtId="0" fontId="9" fillId="19" borderId="2" xfId="0" applyFont="1" applyFill="1" applyBorder="1" applyAlignment="1">
      <alignment horizontal="right" wrapText="1"/>
    </xf>
    <xf numFmtId="0" fontId="9" fillId="19" borderId="3" xfId="0" applyFont="1" applyFill="1" applyBorder="1" applyAlignment="1">
      <alignment horizontal="right" wrapText="1"/>
    </xf>
    <xf numFmtId="0" fontId="16" fillId="10" borderId="14" xfId="0" applyFont="1" applyFill="1" applyBorder="1" applyAlignment="1">
      <alignment horizontal="center" vertical="center" textRotation="45" wrapText="1"/>
    </xf>
    <xf numFmtId="0" fontId="16" fillId="10" borderId="17" xfId="0" applyFont="1" applyFill="1" applyBorder="1" applyAlignment="1">
      <alignment horizontal="center" vertical="center" textRotation="45" wrapText="1"/>
    </xf>
    <xf numFmtId="0" fontId="16" fillId="10" borderId="19" xfId="0" applyFont="1" applyFill="1" applyBorder="1" applyAlignment="1">
      <alignment horizontal="center" vertical="center" textRotation="45" wrapText="1"/>
    </xf>
    <xf numFmtId="0" fontId="11" fillId="5" borderId="12" xfId="0" applyFont="1" applyFill="1" applyBorder="1" applyAlignment="1">
      <alignment horizontal="right"/>
    </xf>
    <xf numFmtId="0" fontId="11" fillId="5" borderId="13" xfId="0" applyFont="1" applyFill="1" applyBorder="1" applyAlignment="1">
      <alignment horizontal="right"/>
    </xf>
    <xf numFmtId="0" fontId="11" fillId="5" borderId="21" xfId="0" applyFont="1" applyFill="1" applyBorder="1" applyAlignment="1">
      <alignment horizontal="right"/>
    </xf>
    <xf numFmtId="0" fontId="12" fillId="19" borderId="2" xfId="0" applyFont="1" applyFill="1" applyBorder="1" applyAlignment="1">
      <alignment horizontal="right"/>
    </xf>
    <xf numFmtId="0" fontId="12" fillId="19" borderId="3" xfId="0" applyFont="1" applyFill="1" applyBorder="1" applyAlignment="1">
      <alignment horizontal="right"/>
    </xf>
    <xf numFmtId="0" fontId="12" fillId="19" borderId="4" xfId="0" applyFont="1" applyFill="1" applyBorder="1" applyAlignment="1">
      <alignment horizontal="right"/>
    </xf>
    <xf numFmtId="0" fontId="5" fillId="11" borderId="22" xfId="0" applyFont="1" applyFill="1" applyBorder="1" applyAlignment="1">
      <alignment horizontal="center" vertical="center" textRotation="45" wrapText="1"/>
    </xf>
    <xf numFmtId="0" fontId="5" fillId="11" borderId="23" xfId="0" applyFont="1" applyFill="1" applyBorder="1" applyAlignment="1">
      <alignment horizontal="center" vertical="center" textRotation="45" wrapText="1"/>
    </xf>
    <xf numFmtId="0" fontId="5" fillId="11" borderId="24" xfId="0" applyFont="1" applyFill="1" applyBorder="1" applyAlignment="1">
      <alignment horizontal="center" vertical="center" textRotation="45" wrapText="1"/>
    </xf>
    <xf numFmtId="0" fontId="16" fillId="19" borderId="26" xfId="0" applyFont="1" applyFill="1" applyBorder="1" applyAlignment="1">
      <alignment horizontal="left"/>
    </xf>
    <xf numFmtId="0" fontId="16" fillId="19" borderId="1" xfId="0" applyFont="1" applyFill="1" applyBorder="1" applyAlignment="1">
      <alignment horizontal="right"/>
    </xf>
    <xf numFmtId="0" fontId="16" fillId="19" borderId="1" xfId="0" applyFont="1" applyFill="1" applyBorder="1" applyAlignment="1">
      <alignment horizontal="left"/>
    </xf>
    <xf numFmtId="0" fontId="11" fillId="5" borderId="12" xfId="0" applyFont="1" applyFill="1" applyBorder="1" applyAlignment="1">
      <alignment horizontal="left"/>
    </xf>
    <xf numFmtId="0" fontId="11" fillId="5" borderId="13" xfId="0" applyFont="1" applyFill="1" applyBorder="1" applyAlignment="1">
      <alignment horizontal="left"/>
    </xf>
    <xf numFmtId="0" fontId="11" fillId="5" borderId="21" xfId="0" applyFont="1" applyFill="1" applyBorder="1" applyAlignment="1">
      <alignment horizontal="left"/>
    </xf>
    <xf numFmtId="0" fontId="15" fillId="19" borderId="4" xfId="0" applyFont="1" applyFill="1" applyBorder="1" applyAlignment="1">
      <alignment horizontal="left" wrapText="1"/>
    </xf>
    <xf numFmtId="0" fontId="15" fillId="19" borderId="1" xfId="0" applyFont="1" applyFill="1" applyBorder="1" applyAlignment="1">
      <alignment horizontal="left" wrapText="1"/>
    </xf>
    <xf numFmtId="0" fontId="12" fillId="19" borderId="26" xfId="0" applyFont="1" applyFill="1" applyBorder="1" applyAlignment="1">
      <alignment horizontal="left"/>
    </xf>
    <xf numFmtId="0" fontId="9" fillId="19" borderId="1" xfId="0" applyFont="1" applyFill="1" applyBorder="1" applyAlignment="1">
      <alignment horizontal="right"/>
    </xf>
    <xf numFmtId="0" fontId="9" fillId="19" borderId="1" xfId="0" applyFont="1" applyFill="1" applyBorder="1" applyAlignment="1">
      <alignment horizontal="left"/>
    </xf>
    <xf numFmtId="0" fontId="5" fillId="11" borderId="1" xfId="0" applyFont="1" applyFill="1" applyBorder="1" applyAlignment="1">
      <alignment horizontal="center" vertical="center" wrapText="1"/>
    </xf>
    <xf numFmtId="0" fontId="12" fillId="19" borderId="1" xfId="0" applyFont="1" applyFill="1" applyBorder="1" applyAlignment="1">
      <alignment horizontal="left"/>
    </xf>
    <xf numFmtId="0" fontId="9" fillId="5" borderId="1" xfId="0" applyFont="1" applyFill="1" applyBorder="1" applyAlignment="1">
      <alignment horizontal="right"/>
    </xf>
    <xf numFmtId="0" fontId="9" fillId="5" borderId="1" xfId="0" applyFont="1" applyFill="1" applyBorder="1" applyAlignment="1">
      <alignment horizontal="left"/>
    </xf>
    <xf numFmtId="0" fontId="22" fillId="16" borderId="0" xfId="0" applyFont="1" applyFill="1" applyBorder="1" applyAlignment="1">
      <alignment horizontal="center" vertical="center"/>
    </xf>
    <xf numFmtId="0" fontId="21" fillId="16" borderId="0" xfId="0" applyFont="1" applyFill="1" applyBorder="1" applyAlignment="1">
      <alignment horizontal="center" vertical="center"/>
    </xf>
    <xf numFmtId="0" fontId="7" fillId="22" borderId="0" xfId="0" applyFont="1" applyFill="1" applyBorder="1" applyAlignment="1">
      <alignment horizontal="center" vertical="center"/>
    </xf>
    <xf numFmtId="0" fontId="7" fillId="12" borderId="0" xfId="0" applyFont="1" applyFill="1" applyBorder="1" applyAlignment="1">
      <alignment horizontal="center" vertical="center"/>
    </xf>
    <xf numFmtId="0" fontId="8" fillId="0" borderId="0" xfId="0" applyFont="1" applyFill="1" applyBorder="1" applyAlignment="1">
      <alignment horizontal="center" vertical="center"/>
    </xf>
    <xf numFmtId="0" fontId="0" fillId="0" borderId="5" xfId="0" applyBorder="1" applyAlignment="1">
      <alignment horizontal="center" vertical="center"/>
    </xf>
    <xf numFmtId="0" fontId="20" fillId="0" borderId="0" xfId="0" applyFont="1" applyAlignment="1">
      <alignment horizontal="center"/>
    </xf>
    <xf numFmtId="0" fontId="0" fillId="0" borderId="0" xfId="0" applyAlignment="1">
      <alignment horizontal="center"/>
    </xf>
  </cellXfs>
  <cellStyles count="2">
    <cellStyle name="Lien hypertexte" xfId="1" builtinId="8"/>
    <cellStyle name="Normal" xfId="0" builtinId="0"/>
  </cellStyles>
  <dxfs count="71">
    <dxf>
      <font>
        <color theme="0" tint="-0.34998626667073579"/>
      </font>
      <fill>
        <patternFill patternType="lightUp">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D9D9D9"/>
        </patternFill>
      </fill>
    </dxf>
    <dxf>
      <fill>
        <patternFill>
          <bgColor rgb="FFFCE4D6"/>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FCE4D6"/>
        </patternFill>
      </fill>
    </dxf>
    <dxf>
      <fill>
        <patternFill>
          <bgColor rgb="FFFCE4D6"/>
        </patternFill>
      </fill>
    </dxf>
    <dxf>
      <fill>
        <patternFill>
          <bgColor rgb="FFD9D9D9"/>
        </patternFill>
      </fill>
    </dxf>
    <dxf>
      <fill>
        <patternFill>
          <bgColor rgb="FFFCE4D6"/>
        </patternFill>
      </fill>
    </dxf>
    <dxf>
      <fill>
        <patternFill>
          <bgColor rgb="FFD9D9D9"/>
        </patternFill>
      </fill>
    </dxf>
    <dxf>
      <fill>
        <patternFill>
          <bgColor rgb="FFD9D9D9"/>
        </patternFill>
      </fill>
    </dxf>
    <dxf>
      <fill>
        <patternFill>
          <bgColor rgb="FFFCE4D6"/>
        </patternFill>
      </fill>
    </dxf>
    <dxf>
      <fill>
        <patternFill>
          <bgColor rgb="FFFCE4D6"/>
        </patternFill>
      </fill>
    </dxf>
    <dxf>
      <fill>
        <patternFill>
          <bgColor rgb="FFD9D9D9"/>
        </patternFill>
      </fill>
    </dxf>
    <dxf>
      <fill>
        <patternFill>
          <bgColor rgb="FFD9D9D9"/>
        </patternFill>
      </fill>
    </dxf>
    <dxf>
      <fill>
        <patternFill>
          <bgColor rgb="FFFCE4D6"/>
        </patternFill>
      </fill>
    </dxf>
    <dxf>
      <fill>
        <patternFill>
          <bgColor rgb="FFD9D9D9"/>
        </patternFill>
      </fill>
    </dxf>
    <dxf>
      <fill>
        <patternFill>
          <bgColor rgb="FFFFE699"/>
        </patternFill>
      </fill>
    </dxf>
    <dxf>
      <fill>
        <patternFill>
          <bgColor rgb="FFD9D9D9"/>
        </patternFill>
      </fill>
    </dxf>
    <dxf>
      <fill>
        <patternFill>
          <bgColor rgb="FFFFE699"/>
        </patternFill>
      </fill>
    </dxf>
    <dxf>
      <fill>
        <patternFill>
          <bgColor rgb="FFD9D9D9"/>
        </patternFill>
      </fill>
    </dxf>
    <dxf>
      <fill>
        <patternFill>
          <bgColor rgb="FFFCE4D6"/>
        </patternFill>
      </fill>
    </dxf>
    <dxf>
      <fill>
        <patternFill>
          <bgColor rgb="FFFCE4D6"/>
        </patternFill>
      </fill>
    </dxf>
    <dxf>
      <fill>
        <patternFill>
          <bgColor rgb="FFD9D9D9"/>
        </patternFill>
      </fill>
    </dxf>
    <dxf>
      <fill>
        <patternFill>
          <bgColor rgb="FF9BC2E6"/>
        </patternFill>
      </fill>
    </dxf>
    <dxf>
      <fill>
        <patternFill>
          <bgColor theme="9" tint="0.59996337778862885"/>
        </patternFill>
      </fill>
    </dxf>
    <dxf>
      <fill>
        <patternFill>
          <bgColor rgb="FFFFC000"/>
        </patternFill>
      </fill>
    </dxf>
    <dxf>
      <fill>
        <patternFill>
          <bgColor rgb="FFF4B084"/>
        </patternFill>
      </fill>
    </dxf>
    <dxf>
      <fill>
        <patternFill>
          <bgColor rgb="FFD9D9D9"/>
        </patternFill>
      </fill>
    </dxf>
    <dxf>
      <fill>
        <patternFill>
          <bgColor rgb="FFFCE4D6"/>
        </patternFill>
      </fill>
    </dxf>
    <dxf>
      <fill>
        <patternFill>
          <bgColor rgb="FFD9D9D9"/>
        </patternFill>
      </fill>
    </dxf>
    <dxf>
      <fill>
        <patternFill>
          <bgColor rgb="FFD9D9D9"/>
        </patternFill>
      </fill>
    </dxf>
    <dxf>
      <fill>
        <patternFill>
          <bgColor rgb="FFFFE699"/>
        </patternFill>
      </fill>
    </dxf>
    <dxf>
      <fill>
        <patternFill>
          <bgColor rgb="FFF4B084"/>
        </patternFill>
      </fill>
    </dxf>
    <dxf>
      <fill>
        <patternFill>
          <bgColor rgb="FFD9D9D9"/>
        </patternFill>
      </fill>
    </dxf>
  </dxfs>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Recomposition</a:t>
            </a:r>
          </a:p>
          <a:p>
            <a:pPr>
              <a:defRPr/>
            </a:pPr>
            <a:r>
              <a:rPr lang="fr-FR"/>
              <a:t>moyenne des CT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données'!$BN$6:$BN$11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B2F-4FC0-A4E1-2A1A1713F1A9}"/>
            </c:ext>
          </c:extLst>
        </c:ser>
        <c:ser>
          <c:idx val="1"/>
          <c:order val="1"/>
          <c:spPr>
            <a:ln w="28575">
              <a:solidFill>
                <a:srgbClr val="00B05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données'!$HK$6:$HK$11</c:f>
              <c:numCache>
                <c:formatCode>General</c:formatCode>
                <c:ptCount val="6"/>
                <c:pt idx="0">
                  <c:v>6</c:v>
                </c:pt>
                <c:pt idx="1">
                  <c:v>6</c:v>
                </c:pt>
                <c:pt idx="2">
                  <c:v>6</c:v>
                </c:pt>
                <c:pt idx="3">
                  <c:v>6</c:v>
                </c:pt>
                <c:pt idx="4">
                  <c:v>6</c:v>
                </c:pt>
                <c:pt idx="5">
                  <c:v>6</c:v>
                </c:pt>
              </c:numCache>
            </c:numRef>
          </c:val>
          <c:extLst>
            <c:ext xmlns:c16="http://schemas.microsoft.com/office/drawing/2014/chart" uri="{C3380CC4-5D6E-409C-BE32-E72D297353CC}">
              <c16:uniqueId val="{00000001-3B2F-4FC0-A4E1-2A1A1713F1A9}"/>
            </c:ext>
          </c:extLst>
        </c:ser>
        <c:ser>
          <c:idx val="2"/>
          <c:order val="2"/>
          <c:spPr>
            <a:ln w="28575">
              <a:solidFill>
                <a:srgbClr val="FFC00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données'!$HL$6:$HL$11</c:f>
              <c:numCache>
                <c:formatCode>General</c:formatCode>
                <c:ptCount val="6"/>
                <c:pt idx="0">
                  <c:v>13</c:v>
                </c:pt>
                <c:pt idx="1">
                  <c:v>13</c:v>
                </c:pt>
                <c:pt idx="2">
                  <c:v>13</c:v>
                </c:pt>
                <c:pt idx="3">
                  <c:v>13</c:v>
                </c:pt>
                <c:pt idx="4">
                  <c:v>13</c:v>
                </c:pt>
                <c:pt idx="5">
                  <c:v>13</c:v>
                </c:pt>
              </c:numCache>
            </c:numRef>
          </c:val>
          <c:extLst>
            <c:ext xmlns:c16="http://schemas.microsoft.com/office/drawing/2014/chart" uri="{C3380CC4-5D6E-409C-BE32-E72D297353CC}">
              <c16:uniqueId val="{00000002-3B2F-4FC0-A4E1-2A1A1713F1A9}"/>
            </c:ext>
          </c:extLst>
        </c:ser>
        <c:ser>
          <c:idx val="3"/>
          <c:order val="3"/>
          <c:spPr>
            <a:ln w="28575">
              <a:solidFill>
                <a:srgbClr val="FF000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données'!$HM$6:$HM$11</c:f>
              <c:numCache>
                <c:formatCode>General</c:formatCode>
                <c:ptCount val="6"/>
                <c:pt idx="0">
                  <c:v>25</c:v>
                </c:pt>
                <c:pt idx="1">
                  <c:v>25</c:v>
                </c:pt>
                <c:pt idx="2">
                  <c:v>25</c:v>
                </c:pt>
                <c:pt idx="3">
                  <c:v>25</c:v>
                </c:pt>
                <c:pt idx="4">
                  <c:v>25</c:v>
                </c:pt>
                <c:pt idx="5">
                  <c:v>25</c:v>
                </c:pt>
              </c:numCache>
            </c:numRef>
          </c:val>
          <c:extLst>
            <c:ext xmlns:c16="http://schemas.microsoft.com/office/drawing/2014/chart" uri="{C3380CC4-5D6E-409C-BE32-E72D297353CC}">
              <c16:uniqueId val="{00000003-3B2F-4FC0-A4E1-2A1A1713F1A9}"/>
            </c:ext>
          </c:extLst>
        </c:ser>
        <c:dLbls>
          <c:showLegendKey val="0"/>
          <c:showVal val="1"/>
          <c:showCatName val="0"/>
          <c:showSerName val="0"/>
          <c:showPercent val="0"/>
          <c:showBubbleSize val="0"/>
        </c:dLbls>
        <c:axId val="602857944"/>
        <c:axId val="602860296"/>
      </c:radarChart>
      <c:catAx>
        <c:axId val="60285794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2860296"/>
        <c:crosses val="autoZero"/>
        <c:auto val="1"/>
        <c:lblAlgn val="ctr"/>
        <c:lblOffset val="100"/>
        <c:noMultiLvlLbl val="0"/>
      </c:catAx>
      <c:valAx>
        <c:axId val="602860296"/>
        <c:scaling>
          <c:orientation val="minMax"/>
          <c:max val="25"/>
          <c:min val="0"/>
        </c:scaling>
        <c:delete val="1"/>
        <c:axPos val="l"/>
        <c:numFmt formatCode="0" sourceLinked="1"/>
        <c:majorTickMark val="cross"/>
        <c:minorTickMark val="cross"/>
        <c:tickLblPos val="none"/>
        <c:crossAx val="602857944"/>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Management </a:t>
            </a:r>
          </a:p>
          <a:p>
            <a:pPr>
              <a:defRPr/>
            </a:pPr>
            <a:r>
              <a:rPr lang="fr-FR"/>
              <a:t>moyenne des CT par sous-processus</a:t>
            </a:r>
          </a:p>
        </c:rich>
      </c:tx>
      <c:layout>
        <c:manualLayout>
          <c:xMode val="edge"/>
          <c:yMode val="edge"/>
          <c:x val="2.7007837728838177E-2"/>
          <c:y val="4.224233445180111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données'!$DQ$6:$DQ$7</c:f>
              <c:strCache>
                <c:ptCount val="2"/>
                <c:pt idx="0">
                  <c:v>Pilotage</c:v>
                </c:pt>
                <c:pt idx="1">
                  <c:v>Suivi et évaluation  </c:v>
                </c:pt>
              </c:strCache>
            </c:strRef>
          </c:cat>
          <c:val>
            <c:numRef>
              <c:f>'Base de données'!$DR$6:$DR$7</c:f>
              <c:numCache>
                <c:formatCode>General</c:formatCode>
                <c:ptCount val="2"/>
                <c:pt idx="0">
                  <c:v>0</c:v>
                </c:pt>
                <c:pt idx="1">
                  <c:v>0</c:v>
                </c:pt>
              </c:numCache>
            </c:numRef>
          </c:val>
          <c:extLst>
            <c:ext xmlns:c16="http://schemas.microsoft.com/office/drawing/2014/chart" uri="{C3380CC4-5D6E-409C-BE32-E72D297353CC}">
              <c16:uniqueId val="{00000000-E690-43B3-830F-2CBA7D2F936D}"/>
            </c:ext>
          </c:extLst>
        </c:ser>
        <c:ser>
          <c:idx val="1"/>
          <c:order val="1"/>
          <c:spPr>
            <a:ln w="28575">
              <a:solidFill>
                <a:srgbClr val="00B050"/>
              </a:solidFill>
            </a:ln>
          </c:spPr>
          <c:marker>
            <c:symbol val="none"/>
          </c:marker>
          <c:cat>
            <c:strRef>
              <c:f>'Base de données'!$DQ$6:$DQ$7</c:f>
              <c:strCache>
                <c:ptCount val="2"/>
                <c:pt idx="0">
                  <c:v>Pilotage</c:v>
                </c:pt>
                <c:pt idx="1">
                  <c:v>Suivi et évaluation  </c:v>
                </c:pt>
              </c:strCache>
            </c:strRef>
          </c:cat>
          <c:val>
            <c:numRef>
              <c:f>'Base de données'!$HK$6:$HK$7</c:f>
              <c:numCache>
                <c:formatCode>General</c:formatCode>
                <c:ptCount val="2"/>
                <c:pt idx="0">
                  <c:v>6</c:v>
                </c:pt>
                <c:pt idx="1">
                  <c:v>6</c:v>
                </c:pt>
              </c:numCache>
            </c:numRef>
          </c:val>
          <c:extLst>
            <c:ext xmlns:c16="http://schemas.microsoft.com/office/drawing/2014/chart" uri="{C3380CC4-5D6E-409C-BE32-E72D297353CC}">
              <c16:uniqueId val="{00000001-E690-43B3-830F-2CBA7D2F936D}"/>
            </c:ext>
          </c:extLst>
        </c:ser>
        <c:ser>
          <c:idx val="2"/>
          <c:order val="2"/>
          <c:spPr>
            <a:ln w="28575">
              <a:solidFill>
                <a:srgbClr val="FFC000"/>
              </a:solidFill>
            </a:ln>
          </c:spPr>
          <c:marker>
            <c:symbol val="none"/>
          </c:marker>
          <c:cat>
            <c:strRef>
              <c:f>'Base de données'!$DQ$6:$DQ$7</c:f>
              <c:strCache>
                <c:ptCount val="2"/>
                <c:pt idx="0">
                  <c:v>Pilotage</c:v>
                </c:pt>
                <c:pt idx="1">
                  <c:v>Suivi et évaluation  </c:v>
                </c:pt>
              </c:strCache>
            </c:strRef>
          </c:cat>
          <c:val>
            <c:numRef>
              <c:f>'Base de données'!$HL$6:$HL$7</c:f>
              <c:numCache>
                <c:formatCode>General</c:formatCode>
                <c:ptCount val="2"/>
                <c:pt idx="0">
                  <c:v>13</c:v>
                </c:pt>
                <c:pt idx="1">
                  <c:v>13</c:v>
                </c:pt>
              </c:numCache>
            </c:numRef>
          </c:val>
          <c:extLst>
            <c:ext xmlns:c16="http://schemas.microsoft.com/office/drawing/2014/chart" uri="{C3380CC4-5D6E-409C-BE32-E72D297353CC}">
              <c16:uniqueId val="{00000002-E690-43B3-830F-2CBA7D2F936D}"/>
            </c:ext>
          </c:extLst>
        </c:ser>
        <c:ser>
          <c:idx val="3"/>
          <c:order val="3"/>
          <c:spPr>
            <a:ln w="28575">
              <a:solidFill>
                <a:srgbClr val="FF0000"/>
              </a:solidFill>
            </a:ln>
          </c:spPr>
          <c:marker>
            <c:symbol val="none"/>
          </c:marker>
          <c:cat>
            <c:strRef>
              <c:f>'Base de données'!$DQ$6:$DQ$7</c:f>
              <c:strCache>
                <c:ptCount val="2"/>
                <c:pt idx="0">
                  <c:v>Pilotage</c:v>
                </c:pt>
                <c:pt idx="1">
                  <c:v>Suivi et évaluation  </c:v>
                </c:pt>
              </c:strCache>
            </c:strRef>
          </c:cat>
          <c:val>
            <c:numRef>
              <c:f>'Base de données'!$HM$6:$HM$7</c:f>
              <c:numCache>
                <c:formatCode>General</c:formatCode>
                <c:ptCount val="2"/>
                <c:pt idx="0">
                  <c:v>25</c:v>
                </c:pt>
                <c:pt idx="1">
                  <c:v>25</c:v>
                </c:pt>
              </c:numCache>
            </c:numRef>
          </c:val>
          <c:extLst>
            <c:ext xmlns:c16="http://schemas.microsoft.com/office/drawing/2014/chart" uri="{C3380CC4-5D6E-409C-BE32-E72D297353CC}">
              <c16:uniqueId val="{00000003-E690-43B3-830F-2CBA7D2F936D}"/>
            </c:ext>
          </c:extLst>
        </c:ser>
        <c:dLbls>
          <c:showLegendKey val="0"/>
          <c:showVal val="0"/>
          <c:showCatName val="0"/>
          <c:showSerName val="0"/>
          <c:showPercent val="0"/>
          <c:showBubbleSize val="0"/>
        </c:dLbls>
        <c:axId val="606922080"/>
        <c:axId val="606925216"/>
      </c:radarChart>
      <c:catAx>
        <c:axId val="606922080"/>
        <c:scaling>
          <c:orientation val="minMax"/>
        </c:scaling>
        <c:delete val="0"/>
        <c:axPos val="b"/>
        <c:numFmt formatCode="General" sourceLinked="1"/>
        <c:majorTickMark val="none"/>
        <c:minorTickMark val="none"/>
        <c:tickLblPos val="nextTo"/>
        <c:spPr>
          <a:solidFill>
            <a:sysClr val="window" lastClr="FFFFFF"/>
          </a:solid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25216"/>
        <c:crosses val="autoZero"/>
        <c:auto val="1"/>
        <c:lblAlgn val="ctr"/>
        <c:lblOffset val="100"/>
        <c:noMultiLvlLbl val="0"/>
      </c:catAx>
      <c:valAx>
        <c:axId val="606925216"/>
        <c:scaling>
          <c:orientation val="minMax"/>
          <c:max val="25"/>
          <c:min val="0"/>
        </c:scaling>
        <c:delete val="1"/>
        <c:axPos val="l"/>
        <c:numFmt formatCode="General" sourceLinked="1"/>
        <c:majorTickMark val="cross"/>
        <c:minorTickMark val="cross"/>
        <c:tickLblPos val="none"/>
        <c:crossAx val="606922080"/>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p7</a:t>
            </a:r>
          </a:p>
          <a:p>
            <a:pPr>
              <a:defRPr/>
            </a:pPr>
            <a:r>
              <a:rPr lang="fr-FR"/>
              <a:t>moyenne des CRD par sous-processus</a:t>
            </a:r>
          </a:p>
        </c:rich>
      </c:tx>
      <c:layout>
        <c:manualLayout>
          <c:xMode val="edge"/>
          <c:yMode val="edge"/>
          <c:x val="2.463484526151977E-2"/>
          <c:y val="4.009546438914139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données'!$DQ$6:$DQ$9</c:f>
              <c:strCache>
                <c:ptCount val="4"/>
                <c:pt idx="0">
                  <c:v>Pilotage</c:v>
                </c:pt>
                <c:pt idx="1">
                  <c:v>Suivi et évaluation  </c:v>
                </c:pt>
                <c:pt idx="2">
                  <c:v>0</c:v>
                </c:pt>
                <c:pt idx="3">
                  <c:v>0</c:v>
                </c:pt>
              </c:strCache>
            </c:strRef>
          </c:cat>
          <c:val>
            <c:numRef>
              <c:f>'Base de données'!$DS$6:$DS$9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7336-479D-BCCF-3AB93E8C52B5}"/>
            </c:ext>
          </c:extLst>
        </c:ser>
        <c:ser>
          <c:idx val="1"/>
          <c:order val="1"/>
          <c:spPr>
            <a:ln w="28575">
              <a:solidFill>
                <a:srgbClr val="00B050"/>
              </a:solidFill>
            </a:ln>
          </c:spPr>
          <c:marker>
            <c:symbol val="none"/>
          </c:marker>
          <c:cat>
            <c:strRef>
              <c:f>'Base de données'!$DQ$6:$DQ$9</c:f>
              <c:strCache>
                <c:ptCount val="4"/>
                <c:pt idx="0">
                  <c:v>Pilotage</c:v>
                </c:pt>
                <c:pt idx="1">
                  <c:v>Suivi et évaluation  </c:v>
                </c:pt>
                <c:pt idx="2">
                  <c:v>0</c:v>
                </c:pt>
                <c:pt idx="3">
                  <c:v>0</c:v>
                </c:pt>
              </c:strCache>
            </c:str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7336-479D-BCCF-3AB93E8C52B5}"/>
            </c:ext>
          </c:extLst>
        </c:ser>
        <c:ser>
          <c:idx val="2"/>
          <c:order val="2"/>
          <c:spPr>
            <a:ln w="28575">
              <a:solidFill>
                <a:srgbClr val="FFC000"/>
              </a:solidFill>
            </a:ln>
          </c:spPr>
          <c:marker>
            <c:symbol val="none"/>
          </c:marker>
          <c:cat>
            <c:strRef>
              <c:f>'Base de données'!$DQ$6:$DQ$9</c:f>
              <c:strCache>
                <c:ptCount val="4"/>
                <c:pt idx="0">
                  <c:v>Pilotage</c:v>
                </c:pt>
                <c:pt idx="1">
                  <c:v>Suivi et évaluation  </c:v>
                </c:pt>
                <c:pt idx="2">
                  <c:v>0</c:v>
                </c:pt>
                <c:pt idx="3">
                  <c:v>0</c:v>
                </c:pt>
              </c:strCache>
            </c:str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7336-479D-BCCF-3AB93E8C52B5}"/>
            </c:ext>
          </c:extLst>
        </c:ser>
        <c:ser>
          <c:idx val="3"/>
          <c:order val="3"/>
          <c:spPr>
            <a:ln w="28575">
              <a:solidFill>
                <a:srgbClr val="FF0000"/>
              </a:solidFill>
            </a:ln>
          </c:spPr>
          <c:marker>
            <c:symbol val="none"/>
          </c:marker>
          <c:cat>
            <c:strRef>
              <c:f>'Base de données'!$DQ$6:$DQ$9</c:f>
              <c:strCache>
                <c:ptCount val="4"/>
                <c:pt idx="0">
                  <c:v>Pilotage</c:v>
                </c:pt>
                <c:pt idx="1">
                  <c:v>Suivi et évaluation  </c:v>
                </c:pt>
                <c:pt idx="2">
                  <c:v>0</c:v>
                </c:pt>
                <c:pt idx="3">
                  <c:v>0</c:v>
                </c:pt>
              </c:strCache>
            </c:str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7336-479D-BCCF-3AB93E8C52B5}"/>
            </c:ext>
          </c:extLst>
        </c:ser>
        <c:dLbls>
          <c:showLegendKey val="0"/>
          <c:showVal val="0"/>
          <c:showCatName val="0"/>
          <c:showSerName val="0"/>
          <c:showPercent val="0"/>
          <c:showBubbleSize val="0"/>
        </c:dLbls>
        <c:axId val="606921296"/>
        <c:axId val="606920904"/>
      </c:radarChart>
      <c:catAx>
        <c:axId val="60692129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20904"/>
        <c:crosses val="autoZero"/>
        <c:auto val="1"/>
        <c:lblAlgn val="ctr"/>
        <c:lblOffset val="100"/>
        <c:noMultiLvlLbl val="0"/>
      </c:catAx>
      <c:valAx>
        <c:axId val="606920904"/>
        <c:scaling>
          <c:orientation val="minMax"/>
          <c:max val="25"/>
          <c:min val="0"/>
        </c:scaling>
        <c:delete val="1"/>
        <c:axPos val="l"/>
        <c:numFmt formatCode="General" sourceLinked="1"/>
        <c:majorTickMark val="cross"/>
        <c:minorTickMark val="cross"/>
        <c:tickLblPos val="none"/>
        <c:crossAx val="60692129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Management </a:t>
            </a:r>
          </a:p>
          <a:p>
            <a:pPr>
              <a:defRPr/>
            </a:pPr>
            <a:r>
              <a:rPr lang="fr-FR"/>
              <a:t>moyenne des CRM par sous-processus</a:t>
            </a:r>
          </a:p>
        </c:rich>
      </c:tx>
      <c:layout>
        <c:manualLayout>
          <c:xMode val="edge"/>
          <c:yMode val="edge"/>
          <c:x val="5.6426746520755267E-3"/>
          <c:y val="2.6730309592760928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données'!$DQ$6:$DQ$7</c:f>
              <c:strCache>
                <c:ptCount val="2"/>
                <c:pt idx="0">
                  <c:v>Pilotage</c:v>
                </c:pt>
                <c:pt idx="1">
                  <c:v>Suivi et évaluation  </c:v>
                </c:pt>
              </c:strCache>
            </c:strRef>
          </c:cat>
          <c:val>
            <c:numRef>
              <c:f>'Base de données'!$DT$6:$DT$7</c:f>
              <c:numCache>
                <c:formatCode>0</c:formatCode>
                <c:ptCount val="2"/>
                <c:pt idx="0">
                  <c:v>0</c:v>
                </c:pt>
                <c:pt idx="1">
                  <c:v>0</c:v>
                </c:pt>
              </c:numCache>
            </c:numRef>
          </c:val>
          <c:extLst>
            <c:ext xmlns:c16="http://schemas.microsoft.com/office/drawing/2014/chart" uri="{C3380CC4-5D6E-409C-BE32-E72D297353CC}">
              <c16:uniqueId val="{00000000-08A5-42C0-854C-4CD259E2C5E2}"/>
            </c:ext>
          </c:extLst>
        </c:ser>
        <c:ser>
          <c:idx val="1"/>
          <c:order val="1"/>
          <c:spPr>
            <a:ln w="28575">
              <a:solidFill>
                <a:srgbClr val="00B050"/>
              </a:solidFill>
            </a:ln>
          </c:spPr>
          <c:marker>
            <c:symbol val="none"/>
          </c:marker>
          <c:cat>
            <c:strRef>
              <c:f>'Base de données'!$DQ$6:$DQ$7</c:f>
              <c:strCache>
                <c:ptCount val="2"/>
                <c:pt idx="0">
                  <c:v>Pilotage</c:v>
                </c:pt>
                <c:pt idx="1">
                  <c:v>Suivi et évaluation  </c:v>
                </c:pt>
              </c:strCache>
            </c:strRef>
          </c:cat>
          <c:val>
            <c:numRef>
              <c:f>'Base de données'!$HK$6:$HK$7</c:f>
              <c:numCache>
                <c:formatCode>General</c:formatCode>
                <c:ptCount val="2"/>
                <c:pt idx="0">
                  <c:v>6</c:v>
                </c:pt>
                <c:pt idx="1">
                  <c:v>6</c:v>
                </c:pt>
              </c:numCache>
            </c:numRef>
          </c:val>
          <c:extLst>
            <c:ext xmlns:c16="http://schemas.microsoft.com/office/drawing/2014/chart" uri="{C3380CC4-5D6E-409C-BE32-E72D297353CC}">
              <c16:uniqueId val="{00000001-08A5-42C0-854C-4CD259E2C5E2}"/>
            </c:ext>
          </c:extLst>
        </c:ser>
        <c:ser>
          <c:idx val="2"/>
          <c:order val="2"/>
          <c:spPr>
            <a:ln w="28575">
              <a:solidFill>
                <a:srgbClr val="FFC000"/>
              </a:solidFill>
            </a:ln>
          </c:spPr>
          <c:marker>
            <c:symbol val="none"/>
          </c:marker>
          <c:cat>
            <c:strRef>
              <c:f>'Base de données'!$DQ$6:$DQ$7</c:f>
              <c:strCache>
                <c:ptCount val="2"/>
                <c:pt idx="0">
                  <c:v>Pilotage</c:v>
                </c:pt>
                <c:pt idx="1">
                  <c:v>Suivi et évaluation  </c:v>
                </c:pt>
              </c:strCache>
            </c:strRef>
          </c:cat>
          <c:val>
            <c:numRef>
              <c:f>'Base de données'!$HL$6:$HL$7</c:f>
              <c:numCache>
                <c:formatCode>General</c:formatCode>
                <c:ptCount val="2"/>
                <c:pt idx="0">
                  <c:v>13</c:v>
                </c:pt>
                <c:pt idx="1">
                  <c:v>13</c:v>
                </c:pt>
              </c:numCache>
            </c:numRef>
          </c:val>
          <c:extLst>
            <c:ext xmlns:c16="http://schemas.microsoft.com/office/drawing/2014/chart" uri="{C3380CC4-5D6E-409C-BE32-E72D297353CC}">
              <c16:uniqueId val="{00000002-08A5-42C0-854C-4CD259E2C5E2}"/>
            </c:ext>
          </c:extLst>
        </c:ser>
        <c:ser>
          <c:idx val="3"/>
          <c:order val="3"/>
          <c:spPr>
            <a:ln w="28575">
              <a:solidFill>
                <a:srgbClr val="FF0000"/>
              </a:solidFill>
            </a:ln>
          </c:spPr>
          <c:marker>
            <c:symbol val="none"/>
          </c:marker>
          <c:cat>
            <c:strRef>
              <c:f>'Base de données'!$DQ$6:$DQ$7</c:f>
              <c:strCache>
                <c:ptCount val="2"/>
                <c:pt idx="0">
                  <c:v>Pilotage</c:v>
                </c:pt>
                <c:pt idx="1">
                  <c:v>Suivi et évaluation  </c:v>
                </c:pt>
              </c:strCache>
            </c:strRef>
          </c:cat>
          <c:val>
            <c:numRef>
              <c:f>'Base de données'!$HM$6:$HM$7</c:f>
              <c:numCache>
                <c:formatCode>General</c:formatCode>
                <c:ptCount val="2"/>
                <c:pt idx="0">
                  <c:v>25</c:v>
                </c:pt>
                <c:pt idx="1">
                  <c:v>25</c:v>
                </c:pt>
              </c:numCache>
            </c:numRef>
          </c:val>
          <c:extLst>
            <c:ext xmlns:c16="http://schemas.microsoft.com/office/drawing/2014/chart" uri="{C3380CC4-5D6E-409C-BE32-E72D297353CC}">
              <c16:uniqueId val="{00000003-08A5-42C0-854C-4CD259E2C5E2}"/>
            </c:ext>
          </c:extLst>
        </c:ser>
        <c:dLbls>
          <c:showLegendKey val="0"/>
          <c:showVal val="0"/>
          <c:showCatName val="0"/>
          <c:showSerName val="0"/>
          <c:showPercent val="0"/>
          <c:showBubbleSize val="0"/>
        </c:dLbls>
        <c:axId val="606920512"/>
        <c:axId val="606924824"/>
      </c:radarChart>
      <c:catAx>
        <c:axId val="60692051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24824"/>
        <c:crosses val="autoZero"/>
        <c:auto val="1"/>
        <c:lblAlgn val="ctr"/>
        <c:lblOffset val="100"/>
        <c:noMultiLvlLbl val="0"/>
      </c:catAx>
      <c:valAx>
        <c:axId val="606924824"/>
        <c:scaling>
          <c:orientation val="minMax"/>
          <c:max val="25"/>
          <c:min val="0"/>
        </c:scaling>
        <c:delete val="1"/>
        <c:axPos val="l"/>
        <c:numFmt formatCode="0" sourceLinked="1"/>
        <c:majorTickMark val="cross"/>
        <c:minorTickMark val="cross"/>
        <c:tickLblPos val="none"/>
        <c:crossAx val="606920512"/>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p8</a:t>
            </a:r>
          </a:p>
          <a:p>
            <a:pPr>
              <a:defRPr/>
            </a:pPr>
            <a:r>
              <a:rPr lang="en-US"/>
              <a:t>moyenne des CT par sous-processus</a:t>
            </a:r>
          </a:p>
        </c:rich>
      </c:tx>
      <c:layout>
        <c:manualLayout>
          <c:xMode val="edge"/>
          <c:yMode val="edge"/>
          <c:x val="3.353412792724461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données'!$EE$6:$EE$9</c:f>
              <c:numCache>
                <c:formatCode>General</c:formatCode>
                <c:ptCount val="4"/>
                <c:pt idx="0">
                  <c:v>0</c:v>
                </c:pt>
                <c:pt idx="1">
                  <c:v>0</c:v>
                </c:pt>
                <c:pt idx="2">
                  <c:v>0</c:v>
                </c:pt>
                <c:pt idx="3">
                  <c:v>0</c:v>
                </c:pt>
              </c:numCache>
            </c:numRef>
          </c:cat>
          <c:val>
            <c:numRef>
              <c:f>'Base de données'!$EF$6:$EF$9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6A58-4426-ADE8-CFF25F3A85AB}"/>
            </c:ext>
          </c:extLst>
        </c:ser>
        <c:ser>
          <c:idx val="1"/>
          <c:order val="1"/>
          <c:spPr>
            <a:ln>
              <a:solidFill>
                <a:srgbClr val="00B05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6A58-4426-ADE8-CFF25F3A85AB}"/>
            </c:ext>
          </c:extLst>
        </c:ser>
        <c:ser>
          <c:idx val="2"/>
          <c:order val="2"/>
          <c:spPr>
            <a:ln>
              <a:solidFill>
                <a:srgbClr val="FFC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6A58-4426-ADE8-CFF25F3A85AB}"/>
            </c:ext>
          </c:extLst>
        </c:ser>
        <c:ser>
          <c:idx val="3"/>
          <c:order val="3"/>
          <c:spPr>
            <a:ln w="19050">
              <a:solidFill>
                <a:srgbClr val="C00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6A58-4426-ADE8-CFF25F3A85AB}"/>
            </c:ext>
          </c:extLst>
        </c:ser>
        <c:dLbls>
          <c:showLegendKey val="0"/>
          <c:showVal val="0"/>
          <c:showCatName val="0"/>
          <c:showSerName val="0"/>
          <c:showPercent val="0"/>
          <c:showBubbleSize val="0"/>
        </c:dLbls>
        <c:axId val="606918552"/>
        <c:axId val="606918944"/>
      </c:radarChart>
      <c:catAx>
        <c:axId val="60691855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18944"/>
        <c:crosses val="autoZero"/>
        <c:auto val="1"/>
        <c:lblAlgn val="ctr"/>
        <c:lblOffset val="100"/>
        <c:noMultiLvlLbl val="0"/>
      </c:catAx>
      <c:valAx>
        <c:axId val="606918944"/>
        <c:scaling>
          <c:orientation val="minMax"/>
          <c:max val="25"/>
          <c:min val="0"/>
        </c:scaling>
        <c:delete val="1"/>
        <c:axPos val="l"/>
        <c:numFmt formatCode="General" sourceLinked="1"/>
        <c:majorTickMark val="cross"/>
        <c:minorTickMark val="cross"/>
        <c:tickLblPos val="none"/>
        <c:crossAx val="606918552"/>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p8</a:t>
            </a:r>
          </a:p>
          <a:p>
            <a:pPr>
              <a:defRPr/>
            </a:pPr>
            <a:r>
              <a:rPr lang="en-US"/>
              <a:t>moyenne des CRD par sous-processus</a:t>
            </a:r>
          </a:p>
        </c:rich>
      </c:tx>
      <c:layout>
        <c:manualLayout>
          <c:xMode val="edge"/>
          <c:yMode val="edge"/>
          <c:x val="3.19594732883870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données'!$EE$6:$EE$9</c:f>
              <c:numCache>
                <c:formatCode>General</c:formatCode>
                <c:ptCount val="4"/>
                <c:pt idx="0">
                  <c:v>0</c:v>
                </c:pt>
                <c:pt idx="1">
                  <c:v>0</c:v>
                </c:pt>
                <c:pt idx="2">
                  <c:v>0</c:v>
                </c:pt>
                <c:pt idx="3">
                  <c:v>0</c:v>
                </c:pt>
              </c:numCache>
            </c:numRef>
          </c:cat>
          <c:val>
            <c:numRef>
              <c:f>'Base de données'!$EG$6:$EG$9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08DA-49DE-97CF-9AC50B1A3468}"/>
            </c:ext>
          </c:extLst>
        </c:ser>
        <c:ser>
          <c:idx val="1"/>
          <c:order val="1"/>
          <c:spPr>
            <a:ln>
              <a:solidFill>
                <a:srgbClr val="00B05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08DA-49DE-97CF-9AC50B1A3468}"/>
            </c:ext>
          </c:extLst>
        </c:ser>
        <c:ser>
          <c:idx val="2"/>
          <c:order val="2"/>
          <c:spPr>
            <a:ln>
              <a:solidFill>
                <a:srgbClr val="FFC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08DA-49DE-97CF-9AC50B1A3468}"/>
            </c:ext>
          </c:extLst>
        </c:ser>
        <c:ser>
          <c:idx val="3"/>
          <c:order val="3"/>
          <c:spPr>
            <a:ln>
              <a:solidFill>
                <a:srgbClr val="C00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08DA-49DE-97CF-9AC50B1A3468}"/>
            </c:ext>
          </c:extLst>
        </c:ser>
        <c:dLbls>
          <c:showLegendKey val="0"/>
          <c:showVal val="0"/>
          <c:showCatName val="0"/>
          <c:showSerName val="0"/>
          <c:showPercent val="0"/>
          <c:showBubbleSize val="0"/>
        </c:dLbls>
        <c:axId val="606923648"/>
        <c:axId val="606919728"/>
      </c:radarChart>
      <c:catAx>
        <c:axId val="60692364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19728"/>
        <c:crosses val="autoZero"/>
        <c:auto val="1"/>
        <c:lblAlgn val="ctr"/>
        <c:lblOffset val="100"/>
        <c:noMultiLvlLbl val="0"/>
      </c:catAx>
      <c:valAx>
        <c:axId val="606919728"/>
        <c:scaling>
          <c:orientation val="minMax"/>
          <c:max val="25"/>
          <c:min val="0"/>
        </c:scaling>
        <c:delete val="1"/>
        <c:axPos val="l"/>
        <c:numFmt formatCode="General" sourceLinked="1"/>
        <c:majorTickMark val="cross"/>
        <c:minorTickMark val="cross"/>
        <c:tickLblPos val="none"/>
        <c:crossAx val="606923648"/>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p8</a:t>
            </a:r>
          </a:p>
          <a:p>
            <a:pPr>
              <a:defRPr/>
            </a:pPr>
            <a:r>
              <a:rPr lang="en-US"/>
              <a:t>moyenne des CRM par sous-processus</a:t>
            </a:r>
          </a:p>
        </c:rich>
      </c:tx>
      <c:layout>
        <c:manualLayout>
          <c:xMode val="edge"/>
          <c:yMode val="edge"/>
          <c:x val="2.7419068360888543E-2"/>
          <c:y val="1.7820206395173951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données'!$EE$6:$EE$9</c:f>
              <c:numCache>
                <c:formatCode>General</c:formatCode>
                <c:ptCount val="4"/>
                <c:pt idx="0">
                  <c:v>0</c:v>
                </c:pt>
                <c:pt idx="1">
                  <c:v>0</c:v>
                </c:pt>
                <c:pt idx="2">
                  <c:v>0</c:v>
                </c:pt>
                <c:pt idx="3">
                  <c:v>0</c:v>
                </c:pt>
              </c:numCache>
            </c:numRef>
          </c:cat>
          <c:val>
            <c:numRef>
              <c:f>'Base de données'!$EH$6:$EH$9</c:f>
              <c:numCache>
                <c:formatCode>0</c:formatCode>
                <c:ptCount val="4"/>
                <c:pt idx="0">
                  <c:v>0</c:v>
                </c:pt>
                <c:pt idx="1">
                  <c:v>0</c:v>
                </c:pt>
                <c:pt idx="2">
                  <c:v>0</c:v>
                </c:pt>
                <c:pt idx="3">
                  <c:v>0</c:v>
                </c:pt>
              </c:numCache>
            </c:numRef>
          </c:val>
          <c:extLst>
            <c:ext xmlns:c16="http://schemas.microsoft.com/office/drawing/2014/chart" uri="{C3380CC4-5D6E-409C-BE32-E72D297353CC}">
              <c16:uniqueId val="{00000000-F6C2-41F9-B44A-68A2FDBEC7B2}"/>
            </c:ext>
          </c:extLst>
        </c:ser>
        <c:ser>
          <c:idx val="1"/>
          <c:order val="1"/>
          <c:spPr>
            <a:ln>
              <a:solidFill>
                <a:srgbClr val="00B05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F6C2-41F9-B44A-68A2FDBEC7B2}"/>
            </c:ext>
          </c:extLst>
        </c:ser>
        <c:ser>
          <c:idx val="2"/>
          <c:order val="2"/>
          <c:spPr>
            <a:ln>
              <a:solidFill>
                <a:srgbClr val="FFC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F6C2-41F9-B44A-68A2FDBEC7B2}"/>
            </c:ext>
          </c:extLst>
        </c:ser>
        <c:ser>
          <c:idx val="3"/>
          <c:order val="3"/>
          <c:spPr>
            <a:ln>
              <a:solidFill>
                <a:srgbClr val="C00000"/>
              </a:solidFill>
            </a:ln>
          </c:spPr>
          <c:marker>
            <c:symbol val="none"/>
          </c:marker>
          <c:cat>
            <c:numRef>
              <c:f>'Base de données'!$EE$6:$EE$9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F6C2-41F9-B44A-68A2FDBEC7B2}"/>
            </c:ext>
          </c:extLst>
        </c:ser>
        <c:dLbls>
          <c:showLegendKey val="0"/>
          <c:showVal val="0"/>
          <c:showCatName val="0"/>
          <c:showSerName val="0"/>
          <c:showPercent val="0"/>
          <c:showBubbleSize val="0"/>
        </c:dLbls>
        <c:axId val="606924432"/>
        <c:axId val="606921688"/>
      </c:radarChart>
      <c:catAx>
        <c:axId val="60692443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6921688"/>
        <c:crosses val="autoZero"/>
        <c:auto val="1"/>
        <c:lblAlgn val="ctr"/>
        <c:lblOffset val="100"/>
        <c:noMultiLvlLbl val="0"/>
      </c:catAx>
      <c:valAx>
        <c:axId val="606921688"/>
        <c:scaling>
          <c:orientation val="minMax"/>
          <c:max val="25"/>
          <c:min val="0"/>
        </c:scaling>
        <c:delete val="1"/>
        <c:axPos val="l"/>
        <c:numFmt formatCode="0" sourceLinked="1"/>
        <c:majorTickMark val="cross"/>
        <c:minorTickMark val="cross"/>
        <c:tickLblPos val="none"/>
        <c:crossAx val="606924432"/>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Prédésinfection</a:t>
            </a:r>
          </a:p>
          <a:p>
            <a:pPr>
              <a:defRPr sz="1400"/>
            </a:pPr>
            <a:r>
              <a:rPr lang="fr-FR" sz="1400"/>
              <a:t>moyenne des CT par sous-processus</a:t>
            </a:r>
          </a:p>
        </c:rich>
      </c:tx>
      <c:layout>
        <c:manualLayout>
          <c:xMode val="edge"/>
          <c:yMode val="edge"/>
          <c:x val="2.8697913869430769E-2"/>
          <c:y val="2.7777777777777776E-2"/>
        </c:manualLayout>
      </c:layout>
      <c:overlay val="0"/>
      <c:spPr>
        <a:solidFill>
          <a:srgbClr val="FFC000"/>
        </a:solidFill>
      </c:spPr>
    </c:title>
    <c:autoTitleDeleted val="0"/>
    <c:plotArea>
      <c:layout/>
      <c:radarChart>
        <c:radarStyle val="marker"/>
        <c:varyColors val="0"/>
        <c:ser>
          <c:idx val="1"/>
          <c:order val="0"/>
          <c:spPr>
            <a:ln w="57150">
              <a:solidFill>
                <a:sysClr val="windowText" lastClr="000000"/>
              </a:solidFill>
            </a:ln>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données'!$AK$6:$AK$8</c:f>
              <c:strCache>
                <c:ptCount val="3"/>
                <c:pt idx="0">
                  <c:v>Pré-tri</c:v>
                </c:pt>
                <c:pt idx="1">
                  <c:v>Traçabilité</c:v>
                </c:pt>
                <c:pt idx="2">
                  <c:v>Prise de poste</c:v>
                </c:pt>
              </c:strCache>
            </c:strRef>
          </c:cat>
          <c:val>
            <c:numRef>
              <c:f>'Base de données'!$AL$6:$AL$8</c:f>
              <c:numCache>
                <c:formatCode>General</c:formatCode>
                <c:ptCount val="3"/>
                <c:pt idx="0">
                  <c:v>0</c:v>
                </c:pt>
                <c:pt idx="1">
                  <c:v>0</c:v>
                </c:pt>
                <c:pt idx="2">
                  <c:v>0</c:v>
                </c:pt>
              </c:numCache>
            </c:numRef>
          </c:val>
          <c:extLst>
            <c:ext xmlns:c16="http://schemas.microsoft.com/office/drawing/2014/chart" uri="{C3380CC4-5D6E-409C-BE32-E72D297353CC}">
              <c16:uniqueId val="{00000000-91AF-4B11-BDAC-6A06A2C0087A}"/>
            </c:ext>
          </c:extLst>
        </c:ser>
        <c:ser>
          <c:idx val="0"/>
          <c:order val="1"/>
          <c:spPr>
            <a:ln w="28575">
              <a:solidFill>
                <a:srgbClr val="00B050"/>
              </a:solidFill>
            </a:ln>
          </c:spPr>
          <c:marker>
            <c:symbol val="none"/>
          </c:marker>
          <c:cat>
            <c:strRef>
              <c:f>'Base de données'!$AK$6:$AK$8</c:f>
              <c:strCache>
                <c:ptCount val="3"/>
                <c:pt idx="0">
                  <c:v>Pré-tri</c:v>
                </c:pt>
                <c:pt idx="1">
                  <c:v>Traçabilité</c:v>
                </c:pt>
                <c:pt idx="2">
                  <c:v>Prise de poste</c:v>
                </c:pt>
              </c:strCache>
            </c:strRef>
          </c:cat>
          <c:val>
            <c:numRef>
              <c:f>'Base de données'!$HK$6:$HK$8</c:f>
              <c:numCache>
                <c:formatCode>General</c:formatCode>
                <c:ptCount val="3"/>
                <c:pt idx="0">
                  <c:v>6</c:v>
                </c:pt>
                <c:pt idx="1">
                  <c:v>6</c:v>
                </c:pt>
                <c:pt idx="2">
                  <c:v>6</c:v>
                </c:pt>
              </c:numCache>
            </c:numRef>
          </c:val>
          <c:extLst>
            <c:ext xmlns:c16="http://schemas.microsoft.com/office/drawing/2014/chart" uri="{C3380CC4-5D6E-409C-BE32-E72D297353CC}">
              <c16:uniqueId val="{00000001-91AF-4B11-BDAC-6A06A2C0087A}"/>
            </c:ext>
          </c:extLst>
        </c:ser>
        <c:ser>
          <c:idx val="2"/>
          <c:order val="2"/>
          <c:spPr>
            <a:ln w="28575">
              <a:solidFill>
                <a:srgbClr val="FFC000"/>
              </a:solidFill>
            </a:ln>
          </c:spPr>
          <c:marker>
            <c:symbol val="none"/>
          </c:marker>
          <c:cat>
            <c:strRef>
              <c:f>'Base de données'!$AK$6:$AK$8</c:f>
              <c:strCache>
                <c:ptCount val="3"/>
                <c:pt idx="0">
                  <c:v>Pré-tri</c:v>
                </c:pt>
                <c:pt idx="1">
                  <c:v>Traçabilité</c:v>
                </c:pt>
                <c:pt idx="2">
                  <c:v>Prise de poste</c:v>
                </c:pt>
              </c:strCache>
            </c:strRef>
          </c:cat>
          <c:val>
            <c:numRef>
              <c:f>'Base de données'!$HL$6:$HL$8</c:f>
              <c:numCache>
                <c:formatCode>General</c:formatCode>
                <c:ptCount val="3"/>
                <c:pt idx="0">
                  <c:v>13</c:v>
                </c:pt>
                <c:pt idx="1">
                  <c:v>13</c:v>
                </c:pt>
                <c:pt idx="2">
                  <c:v>13</c:v>
                </c:pt>
              </c:numCache>
            </c:numRef>
          </c:val>
          <c:extLst>
            <c:ext xmlns:c16="http://schemas.microsoft.com/office/drawing/2014/chart" uri="{C3380CC4-5D6E-409C-BE32-E72D297353CC}">
              <c16:uniqueId val="{00000002-91AF-4B11-BDAC-6A06A2C0087A}"/>
            </c:ext>
          </c:extLst>
        </c:ser>
        <c:ser>
          <c:idx val="3"/>
          <c:order val="3"/>
          <c:spPr>
            <a:ln w="28575">
              <a:solidFill>
                <a:srgbClr val="FF0000"/>
              </a:solidFill>
            </a:ln>
          </c:spPr>
          <c:marker>
            <c:symbol val="none"/>
          </c:marker>
          <c:cat>
            <c:strRef>
              <c:f>'Base de données'!$AK$6:$AK$8</c:f>
              <c:strCache>
                <c:ptCount val="3"/>
                <c:pt idx="0">
                  <c:v>Pré-tri</c:v>
                </c:pt>
                <c:pt idx="1">
                  <c:v>Traçabilité</c:v>
                </c:pt>
                <c:pt idx="2">
                  <c:v>Prise de poste</c:v>
                </c:pt>
              </c:strCache>
            </c:strRef>
          </c:cat>
          <c:val>
            <c:numRef>
              <c:f>'Base de données'!$HM$6:$HM$8</c:f>
              <c:numCache>
                <c:formatCode>General</c:formatCode>
                <c:ptCount val="3"/>
                <c:pt idx="0">
                  <c:v>25</c:v>
                </c:pt>
                <c:pt idx="1">
                  <c:v>25</c:v>
                </c:pt>
                <c:pt idx="2">
                  <c:v>25</c:v>
                </c:pt>
              </c:numCache>
            </c:numRef>
          </c:val>
          <c:extLst>
            <c:ext xmlns:c16="http://schemas.microsoft.com/office/drawing/2014/chart" uri="{C3380CC4-5D6E-409C-BE32-E72D297353CC}">
              <c16:uniqueId val="{00000003-91AF-4B11-BDAC-6A06A2C0087A}"/>
            </c:ext>
          </c:extLst>
        </c:ser>
        <c:dLbls>
          <c:showLegendKey val="0"/>
          <c:showVal val="0"/>
          <c:showCatName val="0"/>
          <c:showSerName val="0"/>
          <c:showPercent val="0"/>
          <c:showBubbleSize val="0"/>
        </c:dLbls>
        <c:axId val="606922472"/>
        <c:axId val="607279256"/>
      </c:radarChart>
      <c:catAx>
        <c:axId val="606922472"/>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9256"/>
        <c:crosses val="autoZero"/>
        <c:auto val="1"/>
        <c:lblAlgn val="ctr"/>
        <c:lblOffset val="100"/>
        <c:noMultiLvlLbl val="0"/>
      </c:catAx>
      <c:valAx>
        <c:axId val="607279256"/>
        <c:scaling>
          <c:orientation val="minMax"/>
        </c:scaling>
        <c:delete val="1"/>
        <c:axPos val="l"/>
        <c:numFmt formatCode="General" sourceLinked="1"/>
        <c:majorTickMark val="cross"/>
        <c:minorTickMark val="none"/>
        <c:tickLblPos val="nextTo"/>
        <c:crossAx val="60692247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Prédésinfection</a:t>
            </a:r>
          </a:p>
          <a:p>
            <a:pPr>
              <a:defRPr sz="1400"/>
            </a:pPr>
            <a:r>
              <a:rPr lang="fr-FR" sz="1400"/>
              <a:t>moyenne des CRD par sous-processus</a:t>
            </a:r>
          </a:p>
        </c:rich>
      </c:tx>
      <c:layout>
        <c:manualLayout>
          <c:xMode val="edge"/>
          <c:yMode val="edge"/>
          <c:x val="1.8037662220675228E-2"/>
          <c:y val="3.7036983031520802E-2"/>
        </c:manualLayout>
      </c:layout>
      <c:overlay val="0"/>
    </c:title>
    <c:autoTitleDeleted val="0"/>
    <c:plotArea>
      <c:layout/>
      <c:radarChart>
        <c:radarStyle val="marker"/>
        <c:varyColors val="0"/>
        <c:ser>
          <c:idx val="0"/>
          <c:order val="0"/>
          <c:spPr>
            <a:ln w="3810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données'!$AK$6:$AK$8</c:f>
              <c:strCache>
                <c:ptCount val="3"/>
                <c:pt idx="0">
                  <c:v>Pré-tri</c:v>
                </c:pt>
                <c:pt idx="1">
                  <c:v>Traçabilité</c:v>
                </c:pt>
                <c:pt idx="2">
                  <c:v>Prise de poste</c:v>
                </c:pt>
              </c:strCache>
            </c:strRef>
          </c:cat>
          <c:val>
            <c:numRef>
              <c:f>'Base de données'!$AM$6:$AM$8</c:f>
              <c:numCache>
                <c:formatCode>General</c:formatCode>
                <c:ptCount val="3"/>
                <c:pt idx="0">
                  <c:v>0</c:v>
                </c:pt>
                <c:pt idx="1">
                  <c:v>0</c:v>
                </c:pt>
                <c:pt idx="2">
                  <c:v>0</c:v>
                </c:pt>
              </c:numCache>
            </c:numRef>
          </c:val>
          <c:extLst>
            <c:ext xmlns:c16="http://schemas.microsoft.com/office/drawing/2014/chart" uri="{C3380CC4-5D6E-409C-BE32-E72D297353CC}">
              <c16:uniqueId val="{00000000-B139-46C9-92E7-3E19E01C7E2F}"/>
            </c:ext>
          </c:extLst>
        </c:ser>
        <c:ser>
          <c:idx val="1"/>
          <c:order val="1"/>
          <c:spPr>
            <a:ln w="28575">
              <a:solidFill>
                <a:srgbClr val="00B050"/>
              </a:solidFill>
            </a:ln>
          </c:spPr>
          <c:marker>
            <c:spPr>
              <a:ln w="28575">
                <a:solidFill>
                  <a:srgbClr val="00B050"/>
                </a:solidFill>
              </a:ln>
            </c:spPr>
          </c:marker>
          <c:cat>
            <c:strRef>
              <c:f>'Base de données'!$AK$6:$AK$8</c:f>
              <c:strCache>
                <c:ptCount val="3"/>
                <c:pt idx="0">
                  <c:v>Pré-tri</c:v>
                </c:pt>
                <c:pt idx="1">
                  <c:v>Traçabilité</c:v>
                </c:pt>
                <c:pt idx="2">
                  <c:v>Prise de poste</c:v>
                </c:pt>
              </c:strCache>
            </c:strRef>
          </c:cat>
          <c:val>
            <c:numRef>
              <c:f>'Base de données'!$HK$6:$HK$8</c:f>
              <c:numCache>
                <c:formatCode>General</c:formatCode>
                <c:ptCount val="3"/>
                <c:pt idx="0">
                  <c:v>6</c:v>
                </c:pt>
                <c:pt idx="1">
                  <c:v>6</c:v>
                </c:pt>
                <c:pt idx="2">
                  <c:v>6</c:v>
                </c:pt>
              </c:numCache>
            </c:numRef>
          </c:val>
          <c:extLst>
            <c:ext xmlns:c16="http://schemas.microsoft.com/office/drawing/2014/chart" uri="{C3380CC4-5D6E-409C-BE32-E72D297353CC}">
              <c16:uniqueId val="{00000001-B139-46C9-92E7-3E19E01C7E2F}"/>
            </c:ext>
          </c:extLst>
        </c:ser>
        <c:ser>
          <c:idx val="2"/>
          <c:order val="2"/>
          <c:spPr>
            <a:ln w="28575">
              <a:solidFill>
                <a:srgbClr val="FFC000"/>
              </a:solidFill>
            </a:ln>
          </c:spPr>
          <c:marker>
            <c:symbol val="none"/>
          </c:marker>
          <c:cat>
            <c:strRef>
              <c:f>'Base de données'!$AK$6:$AK$8</c:f>
              <c:strCache>
                <c:ptCount val="3"/>
                <c:pt idx="0">
                  <c:v>Pré-tri</c:v>
                </c:pt>
                <c:pt idx="1">
                  <c:v>Traçabilité</c:v>
                </c:pt>
                <c:pt idx="2">
                  <c:v>Prise de poste</c:v>
                </c:pt>
              </c:strCache>
            </c:strRef>
          </c:cat>
          <c:val>
            <c:numRef>
              <c:f>'Base de données'!$HL$6:$HL$8</c:f>
              <c:numCache>
                <c:formatCode>General</c:formatCode>
                <c:ptCount val="3"/>
                <c:pt idx="0">
                  <c:v>13</c:v>
                </c:pt>
                <c:pt idx="1">
                  <c:v>13</c:v>
                </c:pt>
                <c:pt idx="2">
                  <c:v>13</c:v>
                </c:pt>
              </c:numCache>
            </c:numRef>
          </c:val>
          <c:extLst>
            <c:ext xmlns:c16="http://schemas.microsoft.com/office/drawing/2014/chart" uri="{C3380CC4-5D6E-409C-BE32-E72D297353CC}">
              <c16:uniqueId val="{00000002-B139-46C9-92E7-3E19E01C7E2F}"/>
            </c:ext>
          </c:extLst>
        </c:ser>
        <c:ser>
          <c:idx val="3"/>
          <c:order val="3"/>
          <c:spPr>
            <a:ln w="28575">
              <a:solidFill>
                <a:srgbClr val="FF0000"/>
              </a:solidFill>
            </a:ln>
          </c:spPr>
          <c:marker>
            <c:symbol val="none"/>
          </c:marker>
          <c:cat>
            <c:strRef>
              <c:f>'Base de données'!$AK$6:$AK$8</c:f>
              <c:strCache>
                <c:ptCount val="3"/>
                <c:pt idx="0">
                  <c:v>Pré-tri</c:v>
                </c:pt>
                <c:pt idx="1">
                  <c:v>Traçabilité</c:v>
                </c:pt>
                <c:pt idx="2">
                  <c:v>Prise de poste</c:v>
                </c:pt>
              </c:strCache>
            </c:strRef>
          </c:cat>
          <c:val>
            <c:numRef>
              <c:f>'Base de données'!$HM$6:$HM$8</c:f>
              <c:numCache>
                <c:formatCode>General</c:formatCode>
                <c:ptCount val="3"/>
                <c:pt idx="0">
                  <c:v>25</c:v>
                </c:pt>
                <c:pt idx="1">
                  <c:v>25</c:v>
                </c:pt>
                <c:pt idx="2">
                  <c:v>25</c:v>
                </c:pt>
              </c:numCache>
            </c:numRef>
          </c:val>
          <c:extLst>
            <c:ext xmlns:c16="http://schemas.microsoft.com/office/drawing/2014/chart" uri="{C3380CC4-5D6E-409C-BE32-E72D297353CC}">
              <c16:uniqueId val="{00000003-B139-46C9-92E7-3E19E01C7E2F}"/>
            </c:ext>
          </c:extLst>
        </c:ser>
        <c:dLbls>
          <c:showLegendKey val="0"/>
          <c:showVal val="0"/>
          <c:showCatName val="0"/>
          <c:showSerName val="0"/>
          <c:showPercent val="0"/>
          <c:showBubbleSize val="0"/>
        </c:dLbls>
        <c:axId val="607279648"/>
        <c:axId val="607275336"/>
      </c:radarChart>
      <c:catAx>
        <c:axId val="607279648"/>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5336"/>
        <c:crosses val="autoZero"/>
        <c:auto val="1"/>
        <c:lblAlgn val="ctr"/>
        <c:lblOffset val="100"/>
        <c:noMultiLvlLbl val="0"/>
      </c:catAx>
      <c:valAx>
        <c:axId val="607275336"/>
        <c:scaling>
          <c:orientation val="minMax"/>
        </c:scaling>
        <c:delete val="1"/>
        <c:axPos val="l"/>
        <c:numFmt formatCode="General" sourceLinked="1"/>
        <c:majorTickMark val="cross"/>
        <c:minorTickMark val="none"/>
        <c:tickLblPos val="nextTo"/>
        <c:crossAx val="60727964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Prédésinfection</a:t>
            </a:r>
          </a:p>
          <a:p>
            <a:pPr>
              <a:defRPr sz="1400"/>
            </a:pPr>
            <a:r>
              <a:rPr lang="fr-FR" sz="1400"/>
              <a:t>moyenne des CRM par sous-processus</a:t>
            </a:r>
          </a:p>
        </c:rich>
      </c:tx>
      <c:layout>
        <c:manualLayout>
          <c:xMode val="edge"/>
          <c:yMode val="edge"/>
          <c:x val="2.1008602919295381E-2"/>
          <c:y val="2.0833333333333332E-2"/>
        </c:manualLayout>
      </c:layout>
      <c:overlay val="0"/>
      <c:spPr>
        <a:solidFill>
          <a:srgbClr val="FFC000"/>
        </a:solidFill>
      </c:spPr>
    </c:title>
    <c:autoTitleDeleted val="0"/>
    <c:plotArea>
      <c:layout/>
      <c:radarChart>
        <c:radarStyle val="marker"/>
        <c:varyColors val="0"/>
        <c:ser>
          <c:idx val="0"/>
          <c:order val="0"/>
          <c:spPr>
            <a:ln w="38100">
              <a:solidFill>
                <a:sysClr val="windowText" lastClr="000000"/>
              </a:solidFill>
            </a:ln>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données'!$AK$6:$AK$8</c:f>
              <c:strCache>
                <c:ptCount val="3"/>
                <c:pt idx="0">
                  <c:v>Pré-tri</c:v>
                </c:pt>
                <c:pt idx="1">
                  <c:v>Traçabilité</c:v>
                </c:pt>
                <c:pt idx="2">
                  <c:v>Prise de poste</c:v>
                </c:pt>
              </c:strCache>
            </c:strRef>
          </c:cat>
          <c:val>
            <c:numRef>
              <c:f>'Base de données'!$AN$6:$AN$8</c:f>
              <c:numCache>
                <c:formatCode>0</c:formatCode>
                <c:ptCount val="3"/>
                <c:pt idx="0">
                  <c:v>0</c:v>
                </c:pt>
                <c:pt idx="1">
                  <c:v>0</c:v>
                </c:pt>
                <c:pt idx="2">
                  <c:v>0</c:v>
                </c:pt>
              </c:numCache>
            </c:numRef>
          </c:val>
          <c:extLst>
            <c:ext xmlns:c16="http://schemas.microsoft.com/office/drawing/2014/chart" uri="{C3380CC4-5D6E-409C-BE32-E72D297353CC}">
              <c16:uniqueId val="{00000000-1105-46A9-838F-D16EE2467ACF}"/>
            </c:ext>
          </c:extLst>
        </c:ser>
        <c:ser>
          <c:idx val="1"/>
          <c:order val="1"/>
          <c:spPr>
            <a:ln w="28575">
              <a:solidFill>
                <a:srgbClr val="00B050"/>
              </a:solidFill>
            </a:ln>
          </c:spPr>
          <c:marker>
            <c:symbol val="none"/>
          </c:marker>
          <c:cat>
            <c:strRef>
              <c:f>'Base de données'!$AK$6:$AK$8</c:f>
              <c:strCache>
                <c:ptCount val="3"/>
                <c:pt idx="0">
                  <c:v>Pré-tri</c:v>
                </c:pt>
                <c:pt idx="1">
                  <c:v>Traçabilité</c:v>
                </c:pt>
                <c:pt idx="2">
                  <c:v>Prise de poste</c:v>
                </c:pt>
              </c:strCache>
            </c:strRef>
          </c:cat>
          <c:val>
            <c:numRef>
              <c:f>'Base de données'!$HK$6:$HK$8</c:f>
              <c:numCache>
                <c:formatCode>General</c:formatCode>
                <c:ptCount val="3"/>
                <c:pt idx="0">
                  <c:v>6</c:v>
                </c:pt>
                <c:pt idx="1">
                  <c:v>6</c:v>
                </c:pt>
                <c:pt idx="2">
                  <c:v>6</c:v>
                </c:pt>
              </c:numCache>
            </c:numRef>
          </c:val>
          <c:extLst>
            <c:ext xmlns:c16="http://schemas.microsoft.com/office/drawing/2014/chart" uri="{C3380CC4-5D6E-409C-BE32-E72D297353CC}">
              <c16:uniqueId val="{00000001-1105-46A9-838F-D16EE2467ACF}"/>
            </c:ext>
          </c:extLst>
        </c:ser>
        <c:ser>
          <c:idx val="2"/>
          <c:order val="2"/>
          <c:spPr>
            <a:ln w="28575">
              <a:solidFill>
                <a:srgbClr val="FFC000"/>
              </a:solidFill>
            </a:ln>
          </c:spPr>
          <c:marker>
            <c:symbol val="none"/>
          </c:marker>
          <c:cat>
            <c:strRef>
              <c:f>'Base de données'!$AK$6:$AK$8</c:f>
              <c:strCache>
                <c:ptCount val="3"/>
                <c:pt idx="0">
                  <c:v>Pré-tri</c:v>
                </c:pt>
                <c:pt idx="1">
                  <c:v>Traçabilité</c:v>
                </c:pt>
                <c:pt idx="2">
                  <c:v>Prise de poste</c:v>
                </c:pt>
              </c:strCache>
            </c:strRef>
          </c:cat>
          <c:val>
            <c:numRef>
              <c:f>'Base de données'!$HL$6:$HL$8</c:f>
              <c:numCache>
                <c:formatCode>General</c:formatCode>
                <c:ptCount val="3"/>
                <c:pt idx="0">
                  <c:v>13</c:v>
                </c:pt>
                <c:pt idx="1">
                  <c:v>13</c:v>
                </c:pt>
                <c:pt idx="2">
                  <c:v>13</c:v>
                </c:pt>
              </c:numCache>
            </c:numRef>
          </c:val>
          <c:extLst>
            <c:ext xmlns:c16="http://schemas.microsoft.com/office/drawing/2014/chart" uri="{C3380CC4-5D6E-409C-BE32-E72D297353CC}">
              <c16:uniqueId val="{00000002-1105-46A9-838F-D16EE2467ACF}"/>
            </c:ext>
          </c:extLst>
        </c:ser>
        <c:ser>
          <c:idx val="3"/>
          <c:order val="3"/>
          <c:spPr>
            <a:ln w="28575">
              <a:solidFill>
                <a:srgbClr val="FF0000"/>
              </a:solidFill>
            </a:ln>
          </c:spPr>
          <c:marker>
            <c:symbol val="none"/>
          </c:marker>
          <c:cat>
            <c:strRef>
              <c:f>'Base de données'!$AK$6:$AK$8</c:f>
              <c:strCache>
                <c:ptCount val="3"/>
                <c:pt idx="0">
                  <c:v>Pré-tri</c:v>
                </c:pt>
                <c:pt idx="1">
                  <c:v>Traçabilité</c:v>
                </c:pt>
                <c:pt idx="2">
                  <c:v>Prise de poste</c:v>
                </c:pt>
              </c:strCache>
            </c:strRef>
          </c:cat>
          <c:val>
            <c:numRef>
              <c:f>'Base de données'!$HM$6:$HM$8</c:f>
              <c:numCache>
                <c:formatCode>General</c:formatCode>
                <c:ptCount val="3"/>
                <c:pt idx="0">
                  <c:v>25</c:v>
                </c:pt>
                <c:pt idx="1">
                  <c:v>25</c:v>
                </c:pt>
                <c:pt idx="2">
                  <c:v>25</c:v>
                </c:pt>
              </c:numCache>
            </c:numRef>
          </c:val>
          <c:extLst>
            <c:ext xmlns:c16="http://schemas.microsoft.com/office/drawing/2014/chart" uri="{C3380CC4-5D6E-409C-BE32-E72D297353CC}">
              <c16:uniqueId val="{00000003-1105-46A9-838F-D16EE2467ACF}"/>
            </c:ext>
          </c:extLst>
        </c:ser>
        <c:dLbls>
          <c:showLegendKey val="0"/>
          <c:showVal val="0"/>
          <c:showCatName val="0"/>
          <c:showSerName val="0"/>
          <c:showPercent val="0"/>
          <c:showBubbleSize val="0"/>
        </c:dLbls>
        <c:axId val="607278472"/>
        <c:axId val="607276512"/>
      </c:radarChart>
      <c:catAx>
        <c:axId val="607278472"/>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6512"/>
        <c:crosses val="autoZero"/>
        <c:auto val="1"/>
        <c:lblAlgn val="ctr"/>
        <c:lblOffset val="100"/>
        <c:noMultiLvlLbl val="0"/>
      </c:catAx>
      <c:valAx>
        <c:axId val="607276512"/>
        <c:scaling>
          <c:orientation val="minMax"/>
        </c:scaling>
        <c:delete val="1"/>
        <c:axPos val="l"/>
        <c:numFmt formatCode="0" sourceLinked="1"/>
        <c:majorTickMark val="cross"/>
        <c:minorTickMark val="none"/>
        <c:tickLblPos val="nextTo"/>
        <c:crossAx val="60727847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Lavage</a:t>
            </a:r>
          </a:p>
          <a:p>
            <a:pPr>
              <a:defRPr sz="1400"/>
            </a:pPr>
            <a:r>
              <a:rPr lang="fr-FR" sz="1400"/>
              <a:t>moyenne des CT par sous-processus</a:t>
            </a:r>
          </a:p>
        </c:rich>
      </c:tx>
      <c:layout>
        <c:manualLayout>
          <c:xMode val="edge"/>
          <c:yMode val="edge"/>
          <c:x val="2.8697913869430769E-2"/>
          <c:y val="2.7777777777777776E-2"/>
        </c:manualLayout>
      </c:layout>
      <c:overlay val="0"/>
      <c:spPr>
        <a:solidFill>
          <a:srgbClr val="FFC000"/>
        </a:solidFill>
      </c:spPr>
    </c:title>
    <c:autoTitleDeleted val="0"/>
    <c:plotArea>
      <c:layout/>
      <c:radarChart>
        <c:radarStyle val="marker"/>
        <c:varyColors val="0"/>
        <c:ser>
          <c:idx val="1"/>
          <c:order val="0"/>
          <c:spPr>
            <a:ln w="57150">
              <a:solidFill>
                <a:sysClr val="windowText" lastClr="000000"/>
              </a:solidFill>
            </a:ln>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données'!$AZ$6:$AZ$14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5B2-4AB6-9480-37C4952F3624}"/>
            </c:ext>
          </c:extLst>
        </c:ser>
        <c:ser>
          <c:idx val="0"/>
          <c:order val="1"/>
          <c:spPr>
            <a:ln w="28575">
              <a:solidFill>
                <a:srgbClr val="00B05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données'!$HK$6:$HK$14</c:f>
              <c:numCache>
                <c:formatCode>General</c:formatCode>
                <c:ptCount val="9"/>
                <c:pt idx="0">
                  <c:v>6</c:v>
                </c:pt>
                <c:pt idx="1">
                  <c:v>6</c:v>
                </c:pt>
                <c:pt idx="2">
                  <c:v>6</c:v>
                </c:pt>
                <c:pt idx="3">
                  <c:v>6</c:v>
                </c:pt>
                <c:pt idx="4">
                  <c:v>6</c:v>
                </c:pt>
                <c:pt idx="5">
                  <c:v>6</c:v>
                </c:pt>
                <c:pt idx="6">
                  <c:v>6</c:v>
                </c:pt>
                <c:pt idx="7">
                  <c:v>6</c:v>
                </c:pt>
                <c:pt idx="8">
                  <c:v>6</c:v>
                </c:pt>
              </c:numCache>
            </c:numRef>
          </c:val>
          <c:extLst>
            <c:ext xmlns:c16="http://schemas.microsoft.com/office/drawing/2014/chart" uri="{C3380CC4-5D6E-409C-BE32-E72D297353CC}">
              <c16:uniqueId val="{00000001-E5B2-4AB6-9480-37C4952F3624}"/>
            </c:ext>
          </c:extLst>
        </c:ser>
        <c:ser>
          <c:idx val="2"/>
          <c:order val="2"/>
          <c:spPr>
            <a:ln w="28575">
              <a:solidFill>
                <a:srgbClr val="FFC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données'!$HL$6:$HL$14</c:f>
              <c:numCache>
                <c:formatCode>General</c:formatCode>
                <c:ptCount val="9"/>
                <c:pt idx="0">
                  <c:v>13</c:v>
                </c:pt>
                <c:pt idx="1">
                  <c:v>13</c:v>
                </c:pt>
                <c:pt idx="2">
                  <c:v>13</c:v>
                </c:pt>
                <c:pt idx="3">
                  <c:v>13</c:v>
                </c:pt>
                <c:pt idx="4">
                  <c:v>13</c:v>
                </c:pt>
                <c:pt idx="5">
                  <c:v>13</c:v>
                </c:pt>
                <c:pt idx="6">
                  <c:v>13</c:v>
                </c:pt>
                <c:pt idx="7">
                  <c:v>13</c:v>
                </c:pt>
                <c:pt idx="8">
                  <c:v>13</c:v>
                </c:pt>
              </c:numCache>
            </c:numRef>
          </c:val>
          <c:extLst>
            <c:ext xmlns:c16="http://schemas.microsoft.com/office/drawing/2014/chart" uri="{C3380CC4-5D6E-409C-BE32-E72D297353CC}">
              <c16:uniqueId val="{00000002-E5B2-4AB6-9480-37C4952F3624}"/>
            </c:ext>
          </c:extLst>
        </c:ser>
        <c:ser>
          <c:idx val="3"/>
          <c:order val="3"/>
          <c:spPr>
            <a:ln w="28575">
              <a:solidFill>
                <a:srgbClr val="FF0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données'!$HM$6:$HM$14</c:f>
              <c:numCache>
                <c:formatCode>General</c:formatCode>
                <c:ptCount val="9"/>
                <c:pt idx="0">
                  <c:v>25</c:v>
                </c:pt>
                <c:pt idx="1">
                  <c:v>25</c:v>
                </c:pt>
                <c:pt idx="2">
                  <c:v>25</c:v>
                </c:pt>
                <c:pt idx="3">
                  <c:v>25</c:v>
                </c:pt>
                <c:pt idx="4">
                  <c:v>25</c:v>
                </c:pt>
                <c:pt idx="5">
                  <c:v>25</c:v>
                </c:pt>
                <c:pt idx="6">
                  <c:v>25</c:v>
                </c:pt>
                <c:pt idx="7">
                  <c:v>25</c:v>
                </c:pt>
                <c:pt idx="8">
                  <c:v>25</c:v>
                </c:pt>
              </c:numCache>
            </c:numRef>
          </c:val>
          <c:extLst>
            <c:ext xmlns:c16="http://schemas.microsoft.com/office/drawing/2014/chart" uri="{C3380CC4-5D6E-409C-BE32-E72D297353CC}">
              <c16:uniqueId val="{00000003-E5B2-4AB6-9480-37C4952F3624}"/>
            </c:ext>
          </c:extLst>
        </c:ser>
        <c:dLbls>
          <c:showLegendKey val="0"/>
          <c:showVal val="0"/>
          <c:showCatName val="0"/>
          <c:showSerName val="0"/>
          <c:showPercent val="0"/>
          <c:showBubbleSize val="0"/>
        </c:dLbls>
        <c:axId val="607276904"/>
        <c:axId val="607275728"/>
      </c:radarChart>
      <c:catAx>
        <c:axId val="607276904"/>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5728"/>
        <c:crosses val="autoZero"/>
        <c:auto val="1"/>
        <c:lblAlgn val="ctr"/>
        <c:lblOffset val="100"/>
        <c:noMultiLvlLbl val="0"/>
      </c:catAx>
      <c:valAx>
        <c:axId val="607275728"/>
        <c:scaling>
          <c:orientation val="minMax"/>
        </c:scaling>
        <c:delete val="1"/>
        <c:axPos val="l"/>
        <c:numFmt formatCode="0" sourceLinked="1"/>
        <c:majorTickMark val="cross"/>
        <c:minorTickMark val="none"/>
        <c:tickLblPos val="nextTo"/>
        <c:crossAx val="60727690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Recomposition</a:t>
            </a:r>
          </a:p>
          <a:p>
            <a:pPr>
              <a:defRPr/>
            </a:pPr>
            <a:r>
              <a:rPr lang="fr-FR"/>
              <a:t>moyenne des CRD par sous-processus</a:t>
            </a:r>
          </a:p>
        </c:rich>
      </c:tx>
      <c:layout>
        <c:manualLayout>
          <c:xMode val="edge"/>
          <c:yMode val="edge"/>
          <c:x val="4.0247505076340749E-2"/>
          <c:y val="3.7926537147504019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données'!$BO$6:$BO$11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0DEA-43A7-8350-815A63378E2D}"/>
            </c:ext>
          </c:extLst>
        </c:ser>
        <c:ser>
          <c:idx val="1"/>
          <c:order val="1"/>
          <c:spPr>
            <a:ln w="28575">
              <a:solidFill>
                <a:srgbClr val="00B050"/>
              </a:solidFill>
            </a:ln>
          </c:spPr>
          <c:marker>
            <c:symbol val="none"/>
          </c:marker>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données'!$HK$6:$HK$11</c:f>
              <c:numCache>
                <c:formatCode>General</c:formatCode>
                <c:ptCount val="6"/>
                <c:pt idx="0">
                  <c:v>6</c:v>
                </c:pt>
                <c:pt idx="1">
                  <c:v>6</c:v>
                </c:pt>
                <c:pt idx="2">
                  <c:v>6</c:v>
                </c:pt>
                <c:pt idx="3">
                  <c:v>6</c:v>
                </c:pt>
                <c:pt idx="4">
                  <c:v>6</c:v>
                </c:pt>
                <c:pt idx="5">
                  <c:v>6</c:v>
                </c:pt>
              </c:numCache>
            </c:numRef>
          </c:val>
          <c:extLst>
            <c:ext xmlns:c16="http://schemas.microsoft.com/office/drawing/2014/chart" uri="{C3380CC4-5D6E-409C-BE32-E72D297353CC}">
              <c16:uniqueId val="{00000001-0DEA-43A7-8350-815A63378E2D}"/>
            </c:ext>
          </c:extLst>
        </c:ser>
        <c:ser>
          <c:idx val="2"/>
          <c:order val="2"/>
          <c:spPr>
            <a:ln w="28575">
              <a:solidFill>
                <a:srgbClr val="FFC000"/>
              </a:solidFill>
            </a:ln>
          </c:spPr>
          <c:marker>
            <c:symbol val="none"/>
          </c:marker>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données'!$HL$6:$HL$11</c:f>
              <c:numCache>
                <c:formatCode>General</c:formatCode>
                <c:ptCount val="6"/>
                <c:pt idx="0">
                  <c:v>13</c:v>
                </c:pt>
                <c:pt idx="1">
                  <c:v>13</c:v>
                </c:pt>
                <c:pt idx="2">
                  <c:v>13</c:v>
                </c:pt>
                <c:pt idx="3">
                  <c:v>13</c:v>
                </c:pt>
                <c:pt idx="4">
                  <c:v>13</c:v>
                </c:pt>
                <c:pt idx="5">
                  <c:v>13</c:v>
                </c:pt>
              </c:numCache>
            </c:numRef>
          </c:val>
          <c:extLst>
            <c:ext xmlns:c16="http://schemas.microsoft.com/office/drawing/2014/chart" uri="{C3380CC4-5D6E-409C-BE32-E72D297353CC}">
              <c16:uniqueId val="{00000002-0DEA-43A7-8350-815A63378E2D}"/>
            </c:ext>
          </c:extLst>
        </c:ser>
        <c:ser>
          <c:idx val="3"/>
          <c:order val="3"/>
          <c:spPr>
            <a:ln w="28575">
              <a:solidFill>
                <a:srgbClr val="FF0000"/>
              </a:solidFill>
            </a:ln>
          </c:spPr>
          <c:marker>
            <c:symbol val="none"/>
          </c:marker>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données'!$HM$6:$HM$11</c:f>
              <c:numCache>
                <c:formatCode>General</c:formatCode>
                <c:ptCount val="6"/>
                <c:pt idx="0">
                  <c:v>25</c:v>
                </c:pt>
                <c:pt idx="1">
                  <c:v>25</c:v>
                </c:pt>
                <c:pt idx="2">
                  <c:v>25</c:v>
                </c:pt>
                <c:pt idx="3">
                  <c:v>25</c:v>
                </c:pt>
                <c:pt idx="4">
                  <c:v>25</c:v>
                </c:pt>
                <c:pt idx="5">
                  <c:v>25</c:v>
                </c:pt>
              </c:numCache>
            </c:numRef>
          </c:val>
          <c:extLst>
            <c:ext xmlns:c16="http://schemas.microsoft.com/office/drawing/2014/chart" uri="{C3380CC4-5D6E-409C-BE32-E72D297353CC}">
              <c16:uniqueId val="{00000003-0DEA-43A7-8350-815A63378E2D}"/>
            </c:ext>
          </c:extLst>
        </c:ser>
        <c:dLbls>
          <c:showLegendKey val="0"/>
          <c:showVal val="0"/>
          <c:showCatName val="0"/>
          <c:showSerName val="0"/>
          <c:showPercent val="0"/>
          <c:showBubbleSize val="0"/>
        </c:dLbls>
        <c:axId val="602861472"/>
        <c:axId val="602862256"/>
      </c:radarChart>
      <c:catAx>
        <c:axId val="60286147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200" b="1" i="0" u="none" strike="noStrike" kern="1200" baseline="0">
                <a:solidFill>
                  <a:schemeClr val="bg2">
                    <a:lumMod val="10000"/>
                  </a:schemeClr>
                </a:solidFill>
                <a:latin typeface="+mn-lt"/>
                <a:ea typeface="+mn-ea"/>
                <a:cs typeface="+mn-cs"/>
              </a:defRPr>
            </a:pPr>
            <a:endParaRPr lang="fr-FR"/>
          </a:p>
        </c:txPr>
        <c:crossAx val="602862256"/>
        <c:crosses val="autoZero"/>
        <c:auto val="1"/>
        <c:lblAlgn val="ctr"/>
        <c:lblOffset val="100"/>
        <c:noMultiLvlLbl val="0"/>
      </c:catAx>
      <c:valAx>
        <c:axId val="602862256"/>
        <c:scaling>
          <c:orientation val="minMax"/>
          <c:max val="25"/>
          <c:min val="0"/>
        </c:scaling>
        <c:delete val="1"/>
        <c:axPos val="l"/>
        <c:numFmt formatCode="0" sourceLinked="1"/>
        <c:majorTickMark val="cross"/>
        <c:minorTickMark val="cross"/>
        <c:tickLblPos val="none"/>
        <c:crossAx val="602861472"/>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Lavage</a:t>
            </a:r>
          </a:p>
          <a:p>
            <a:pPr>
              <a:defRPr sz="1400"/>
            </a:pPr>
            <a:r>
              <a:rPr lang="fr-FR" sz="1400"/>
              <a:t>moyenne des CRD par sous-processus</a:t>
            </a:r>
          </a:p>
        </c:rich>
      </c:tx>
      <c:layout>
        <c:manualLayout>
          <c:xMode val="edge"/>
          <c:yMode val="edge"/>
          <c:x val="1.8037662220675228E-2"/>
          <c:y val="3.7036983031520802E-2"/>
        </c:manualLayout>
      </c:layout>
      <c:overlay val="0"/>
    </c:title>
    <c:autoTitleDeleted val="0"/>
    <c:plotArea>
      <c:layout/>
      <c:radarChart>
        <c:radarStyle val="marker"/>
        <c:varyColors val="0"/>
        <c:ser>
          <c:idx val="0"/>
          <c:order val="0"/>
          <c:spPr>
            <a:ln w="3810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données'!$BA$6:$BA$14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78A-436F-B447-1B1EEABBA641}"/>
            </c:ext>
          </c:extLst>
        </c:ser>
        <c:ser>
          <c:idx val="1"/>
          <c:order val="1"/>
          <c:spPr>
            <a:ln w="28575">
              <a:solidFill>
                <a:srgbClr val="00B050"/>
              </a:solidFill>
            </a:ln>
          </c:spPr>
          <c:marker>
            <c:spPr>
              <a:ln w="28575">
                <a:solidFill>
                  <a:srgbClr val="00B050"/>
                </a:solidFill>
              </a:ln>
            </c:spPr>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données'!$HK$6:$HK$14</c:f>
              <c:numCache>
                <c:formatCode>General</c:formatCode>
                <c:ptCount val="9"/>
                <c:pt idx="0">
                  <c:v>6</c:v>
                </c:pt>
                <c:pt idx="1">
                  <c:v>6</c:v>
                </c:pt>
                <c:pt idx="2">
                  <c:v>6</c:v>
                </c:pt>
                <c:pt idx="3">
                  <c:v>6</c:v>
                </c:pt>
                <c:pt idx="4">
                  <c:v>6</c:v>
                </c:pt>
                <c:pt idx="5">
                  <c:v>6</c:v>
                </c:pt>
                <c:pt idx="6">
                  <c:v>6</c:v>
                </c:pt>
                <c:pt idx="7">
                  <c:v>6</c:v>
                </c:pt>
                <c:pt idx="8">
                  <c:v>6</c:v>
                </c:pt>
              </c:numCache>
            </c:numRef>
          </c:val>
          <c:extLst>
            <c:ext xmlns:c16="http://schemas.microsoft.com/office/drawing/2014/chart" uri="{C3380CC4-5D6E-409C-BE32-E72D297353CC}">
              <c16:uniqueId val="{00000001-A78A-436F-B447-1B1EEABBA641}"/>
            </c:ext>
          </c:extLst>
        </c:ser>
        <c:ser>
          <c:idx val="2"/>
          <c:order val="2"/>
          <c:spPr>
            <a:ln w="28575">
              <a:solidFill>
                <a:srgbClr val="FFC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données'!$HL$6:$HL$14</c:f>
              <c:numCache>
                <c:formatCode>General</c:formatCode>
                <c:ptCount val="9"/>
                <c:pt idx="0">
                  <c:v>13</c:v>
                </c:pt>
                <c:pt idx="1">
                  <c:v>13</c:v>
                </c:pt>
                <c:pt idx="2">
                  <c:v>13</c:v>
                </c:pt>
                <c:pt idx="3">
                  <c:v>13</c:v>
                </c:pt>
                <c:pt idx="4">
                  <c:v>13</c:v>
                </c:pt>
                <c:pt idx="5">
                  <c:v>13</c:v>
                </c:pt>
                <c:pt idx="6">
                  <c:v>13</c:v>
                </c:pt>
                <c:pt idx="7">
                  <c:v>13</c:v>
                </c:pt>
                <c:pt idx="8">
                  <c:v>13</c:v>
                </c:pt>
              </c:numCache>
            </c:numRef>
          </c:val>
          <c:extLst>
            <c:ext xmlns:c16="http://schemas.microsoft.com/office/drawing/2014/chart" uri="{C3380CC4-5D6E-409C-BE32-E72D297353CC}">
              <c16:uniqueId val="{00000002-A78A-436F-B447-1B1EEABBA641}"/>
            </c:ext>
          </c:extLst>
        </c:ser>
        <c:ser>
          <c:idx val="3"/>
          <c:order val="3"/>
          <c:spPr>
            <a:ln w="28575">
              <a:solidFill>
                <a:srgbClr val="FF0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données'!$HM$6:$HM$14</c:f>
              <c:numCache>
                <c:formatCode>General</c:formatCode>
                <c:ptCount val="9"/>
                <c:pt idx="0">
                  <c:v>25</c:v>
                </c:pt>
                <c:pt idx="1">
                  <c:v>25</c:v>
                </c:pt>
                <c:pt idx="2">
                  <c:v>25</c:v>
                </c:pt>
                <c:pt idx="3">
                  <c:v>25</c:v>
                </c:pt>
                <c:pt idx="4">
                  <c:v>25</c:v>
                </c:pt>
                <c:pt idx="5">
                  <c:v>25</c:v>
                </c:pt>
                <c:pt idx="6">
                  <c:v>25</c:v>
                </c:pt>
                <c:pt idx="7">
                  <c:v>25</c:v>
                </c:pt>
                <c:pt idx="8">
                  <c:v>25</c:v>
                </c:pt>
              </c:numCache>
            </c:numRef>
          </c:val>
          <c:extLst>
            <c:ext xmlns:c16="http://schemas.microsoft.com/office/drawing/2014/chart" uri="{C3380CC4-5D6E-409C-BE32-E72D297353CC}">
              <c16:uniqueId val="{00000003-A78A-436F-B447-1B1EEABBA641}"/>
            </c:ext>
          </c:extLst>
        </c:ser>
        <c:dLbls>
          <c:showLegendKey val="0"/>
          <c:showVal val="0"/>
          <c:showCatName val="0"/>
          <c:showSerName val="0"/>
          <c:showPercent val="0"/>
          <c:showBubbleSize val="0"/>
        </c:dLbls>
        <c:axId val="607278864"/>
        <c:axId val="607277688"/>
      </c:radarChart>
      <c:catAx>
        <c:axId val="607278864"/>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7688"/>
        <c:crosses val="autoZero"/>
        <c:auto val="1"/>
        <c:lblAlgn val="ctr"/>
        <c:lblOffset val="100"/>
        <c:noMultiLvlLbl val="0"/>
      </c:catAx>
      <c:valAx>
        <c:axId val="607277688"/>
        <c:scaling>
          <c:orientation val="minMax"/>
        </c:scaling>
        <c:delete val="1"/>
        <c:axPos val="l"/>
        <c:numFmt formatCode="0" sourceLinked="1"/>
        <c:majorTickMark val="cross"/>
        <c:minorTickMark val="none"/>
        <c:tickLblPos val="nextTo"/>
        <c:crossAx val="607278864"/>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fr-FR" sz="1400"/>
              <a:t>Lavage</a:t>
            </a:r>
          </a:p>
          <a:p>
            <a:pPr>
              <a:defRPr sz="1400"/>
            </a:pPr>
            <a:r>
              <a:rPr lang="fr-FR" sz="1400"/>
              <a:t>moyenne des CRM par sous-processus</a:t>
            </a:r>
          </a:p>
        </c:rich>
      </c:tx>
      <c:layout>
        <c:manualLayout>
          <c:xMode val="edge"/>
          <c:yMode val="edge"/>
          <c:x val="2.1008602919295381E-2"/>
          <c:y val="2.0833333333333332E-2"/>
        </c:manualLayout>
      </c:layout>
      <c:overlay val="0"/>
      <c:spPr>
        <a:solidFill>
          <a:srgbClr val="FFC000"/>
        </a:solidFill>
      </c:spPr>
    </c:title>
    <c:autoTitleDeleted val="0"/>
    <c:plotArea>
      <c:layout/>
      <c:radarChart>
        <c:radarStyle val="marker"/>
        <c:varyColors val="0"/>
        <c:ser>
          <c:idx val="0"/>
          <c:order val="0"/>
          <c:spPr>
            <a:ln w="38100">
              <a:solidFill>
                <a:sysClr val="windowText" lastClr="000000"/>
              </a:solidFill>
            </a:ln>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données'!$BB$6:$BB$14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02D-4FAC-8CE2-50301ED10C3A}"/>
            </c:ext>
          </c:extLst>
        </c:ser>
        <c:ser>
          <c:idx val="1"/>
          <c:order val="1"/>
          <c:spPr>
            <a:ln w="28575">
              <a:solidFill>
                <a:srgbClr val="00B05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données'!$HK$6:$HK$14</c:f>
              <c:numCache>
                <c:formatCode>General</c:formatCode>
                <c:ptCount val="9"/>
                <c:pt idx="0">
                  <c:v>6</c:v>
                </c:pt>
                <c:pt idx="1">
                  <c:v>6</c:v>
                </c:pt>
                <c:pt idx="2">
                  <c:v>6</c:v>
                </c:pt>
                <c:pt idx="3">
                  <c:v>6</c:v>
                </c:pt>
                <c:pt idx="4">
                  <c:v>6</c:v>
                </c:pt>
                <c:pt idx="5">
                  <c:v>6</c:v>
                </c:pt>
                <c:pt idx="6">
                  <c:v>6</c:v>
                </c:pt>
                <c:pt idx="7">
                  <c:v>6</c:v>
                </c:pt>
                <c:pt idx="8">
                  <c:v>6</c:v>
                </c:pt>
              </c:numCache>
            </c:numRef>
          </c:val>
          <c:extLst>
            <c:ext xmlns:c16="http://schemas.microsoft.com/office/drawing/2014/chart" uri="{C3380CC4-5D6E-409C-BE32-E72D297353CC}">
              <c16:uniqueId val="{00000001-F02D-4FAC-8CE2-50301ED10C3A}"/>
            </c:ext>
          </c:extLst>
        </c:ser>
        <c:ser>
          <c:idx val="2"/>
          <c:order val="2"/>
          <c:spPr>
            <a:ln w="28575">
              <a:solidFill>
                <a:srgbClr val="FFC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données'!$HL$6:$HL$14</c:f>
              <c:numCache>
                <c:formatCode>General</c:formatCode>
                <c:ptCount val="9"/>
                <c:pt idx="0">
                  <c:v>13</c:v>
                </c:pt>
                <c:pt idx="1">
                  <c:v>13</c:v>
                </c:pt>
                <c:pt idx="2">
                  <c:v>13</c:v>
                </c:pt>
                <c:pt idx="3">
                  <c:v>13</c:v>
                </c:pt>
                <c:pt idx="4">
                  <c:v>13</c:v>
                </c:pt>
                <c:pt idx="5">
                  <c:v>13</c:v>
                </c:pt>
                <c:pt idx="6">
                  <c:v>13</c:v>
                </c:pt>
                <c:pt idx="7">
                  <c:v>13</c:v>
                </c:pt>
                <c:pt idx="8">
                  <c:v>13</c:v>
                </c:pt>
              </c:numCache>
            </c:numRef>
          </c:val>
          <c:extLst>
            <c:ext xmlns:c16="http://schemas.microsoft.com/office/drawing/2014/chart" uri="{C3380CC4-5D6E-409C-BE32-E72D297353CC}">
              <c16:uniqueId val="{00000002-F02D-4FAC-8CE2-50301ED10C3A}"/>
            </c:ext>
          </c:extLst>
        </c:ser>
        <c:ser>
          <c:idx val="3"/>
          <c:order val="3"/>
          <c:spPr>
            <a:ln w="28575">
              <a:solidFill>
                <a:srgbClr val="FF0000"/>
              </a:solidFill>
            </a:ln>
          </c:spPr>
          <c:marker>
            <c:symbol val="none"/>
          </c:marker>
          <c:cat>
            <c:strRef>
              <c:f>'Base de données'!$AY$6:$AY$14</c:f>
              <c:strCache>
                <c:ptCount val="9"/>
                <c:pt idx="0">
                  <c:v>Prise de poste</c:v>
                </c:pt>
                <c:pt idx="1">
                  <c:v>Traçabilité</c:v>
                </c:pt>
                <c:pt idx="2">
                  <c:v>Vérification du matériel</c:v>
                </c:pt>
                <c:pt idx="3">
                  <c:v>Lavage manuel</c:v>
                </c:pt>
                <c:pt idx="4">
                  <c:v>Préparation d'une embase de lavage</c:v>
                </c:pt>
                <c:pt idx="5">
                  <c:v>Mise en laveur-désinfecteur</c:v>
                </c:pt>
                <c:pt idx="6">
                  <c:v>Validation des cycles de laveur-désinfecteur</c:v>
                </c:pt>
                <c:pt idx="7">
                  <c:v>Déchargement laveur-désinfecteur</c:v>
                </c:pt>
                <c:pt idx="8">
                  <c:v>Arrivée des armoires sales</c:v>
                </c:pt>
              </c:strCache>
            </c:strRef>
          </c:cat>
          <c:val>
            <c:numRef>
              <c:f>'Base de données'!$HM$6:$HM$14</c:f>
              <c:numCache>
                <c:formatCode>General</c:formatCode>
                <c:ptCount val="9"/>
                <c:pt idx="0">
                  <c:v>25</c:v>
                </c:pt>
                <c:pt idx="1">
                  <c:v>25</c:v>
                </c:pt>
                <c:pt idx="2">
                  <c:v>25</c:v>
                </c:pt>
                <c:pt idx="3">
                  <c:v>25</c:v>
                </c:pt>
                <c:pt idx="4">
                  <c:v>25</c:v>
                </c:pt>
                <c:pt idx="5">
                  <c:v>25</c:v>
                </c:pt>
                <c:pt idx="6">
                  <c:v>25</c:v>
                </c:pt>
                <c:pt idx="7">
                  <c:v>25</c:v>
                </c:pt>
                <c:pt idx="8">
                  <c:v>25</c:v>
                </c:pt>
              </c:numCache>
            </c:numRef>
          </c:val>
          <c:extLst>
            <c:ext xmlns:c16="http://schemas.microsoft.com/office/drawing/2014/chart" uri="{C3380CC4-5D6E-409C-BE32-E72D297353CC}">
              <c16:uniqueId val="{00000003-F02D-4FAC-8CE2-50301ED10C3A}"/>
            </c:ext>
          </c:extLst>
        </c:ser>
        <c:dLbls>
          <c:showLegendKey val="0"/>
          <c:showVal val="0"/>
          <c:showCatName val="0"/>
          <c:showSerName val="0"/>
          <c:showPercent val="0"/>
          <c:showBubbleSize val="0"/>
        </c:dLbls>
        <c:axId val="607280040"/>
        <c:axId val="607272592"/>
      </c:radarChart>
      <c:catAx>
        <c:axId val="607280040"/>
        <c:scaling>
          <c:orientation val="minMax"/>
        </c:scaling>
        <c:delete val="0"/>
        <c:axPos val="b"/>
        <c:majorGridlines/>
        <c:numFmt formatCode="General" sourceLinked="1"/>
        <c:majorTickMark val="out"/>
        <c:minorTickMark val="none"/>
        <c:tickLblPos val="nextTo"/>
        <c:txPr>
          <a:bodyPr/>
          <a:lstStyle/>
          <a:p>
            <a:pPr>
              <a:defRPr sz="1600" b="1"/>
            </a:pPr>
            <a:endParaRPr lang="fr-FR"/>
          </a:p>
        </c:txPr>
        <c:crossAx val="607272592"/>
        <c:crosses val="autoZero"/>
        <c:auto val="1"/>
        <c:lblAlgn val="ctr"/>
        <c:lblOffset val="100"/>
        <c:noMultiLvlLbl val="0"/>
      </c:catAx>
      <c:valAx>
        <c:axId val="607272592"/>
        <c:scaling>
          <c:orientation val="minMax"/>
        </c:scaling>
        <c:delete val="1"/>
        <c:axPos val="l"/>
        <c:numFmt formatCode="0" sourceLinked="1"/>
        <c:majorTickMark val="cross"/>
        <c:minorTickMark val="none"/>
        <c:tickLblPos val="nextTo"/>
        <c:crossAx val="60728004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Livraison</a:t>
            </a:r>
          </a:p>
          <a:p>
            <a:pPr>
              <a:defRPr/>
            </a:pPr>
            <a:r>
              <a:rPr lang="fr-FR"/>
              <a:t>moyenne des CT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données'!$DD$6:$DD$10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22D8-42E5-8A6F-06A03D5430E5}"/>
            </c:ext>
          </c:extLst>
        </c:ser>
        <c:ser>
          <c:idx val="1"/>
          <c:order val="1"/>
          <c:spPr>
            <a:ln w="28575">
              <a:solidFill>
                <a:srgbClr val="00B05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données'!$HK$6:$HK$10</c:f>
              <c:numCache>
                <c:formatCode>General</c:formatCode>
                <c:ptCount val="5"/>
                <c:pt idx="0">
                  <c:v>6</c:v>
                </c:pt>
                <c:pt idx="1">
                  <c:v>6</c:v>
                </c:pt>
                <c:pt idx="2">
                  <c:v>6</c:v>
                </c:pt>
                <c:pt idx="3">
                  <c:v>6</c:v>
                </c:pt>
                <c:pt idx="4">
                  <c:v>6</c:v>
                </c:pt>
              </c:numCache>
            </c:numRef>
          </c:val>
          <c:extLst>
            <c:ext xmlns:c16="http://schemas.microsoft.com/office/drawing/2014/chart" uri="{C3380CC4-5D6E-409C-BE32-E72D297353CC}">
              <c16:uniqueId val="{00000001-22D8-42E5-8A6F-06A03D5430E5}"/>
            </c:ext>
          </c:extLst>
        </c:ser>
        <c:ser>
          <c:idx val="2"/>
          <c:order val="2"/>
          <c:spPr>
            <a:ln w="28575">
              <a:solidFill>
                <a:srgbClr val="FFC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données'!$HL$6:$HL$10</c:f>
              <c:numCache>
                <c:formatCode>General</c:formatCode>
                <c:ptCount val="5"/>
                <c:pt idx="0">
                  <c:v>13</c:v>
                </c:pt>
                <c:pt idx="1">
                  <c:v>13</c:v>
                </c:pt>
                <c:pt idx="2">
                  <c:v>13</c:v>
                </c:pt>
                <c:pt idx="3">
                  <c:v>13</c:v>
                </c:pt>
                <c:pt idx="4">
                  <c:v>13</c:v>
                </c:pt>
              </c:numCache>
            </c:numRef>
          </c:val>
          <c:extLst>
            <c:ext xmlns:c16="http://schemas.microsoft.com/office/drawing/2014/chart" uri="{C3380CC4-5D6E-409C-BE32-E72D297353CC}">
              <c16:uniqueId val="{00000002-22D8-42E5-8A6F-06A03D5430E5}"/>
            </c:ext>
          </c:extLst>
        </c:ser>
        <c:ser>
          <c:idx val="3"/>
          <c:order val="3"/>
          <c:spPr>
            <a:ln w="28575">
              <a:solidFill>
                <a:srgbClr val="FF0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données'!$HM$6:$HM$10</c:f>
              <c:numCache>
                <c:formatCode>General</c:formatCode>
                <c:ptCount val="5"/>
                <c:pt idx="0">
                  <c:v>25</c:v>
                </c:pt>
                <c:pt idx="1">
                  <c:v>25</c:v>
                </c:pt>
                <c:pt idx="2">
                  <c:v>25</c:v>
                </c:pt>
                <c:pt idx="3">
                  <c:v>25</c:v>
                </c:pt>
                <c:pt idx="4">
                  <c:v>25</c:v>
                </c:pt>
              </c:numCache>
            </c:numRef>
          </c:val>
          <c:extLst>
            <c:ext xmlns:c16="http://schemas.microsoft.com/office/drawing/2014/chart" uri="{C3380CC4-5D6E-409C-BE32-E72D297353CC}">
              <c16:uniqueId val="{00000003-22D8-42E5-8A6F-06A03D5430E5}"/>
            </c:ext>
          </c:extLst>
        </c:ser>
        <c:dLbls>
          <c:showLegendKey val="0"/>
          <c:showVal val="1"/>
          <c:showCatName val="0"/>
          <c:showSerName val="0"/>
          <c:showPercent val="0"/>
          <c:showBubbleSize val="0"/>
        </c:dLbls>
        <c:axId val="607273376"/>
        <c:axId val="607274552"/>
      </c:radarChart>
      <c:catAx>
        <c:axId val="60727337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274552"/>
        <c:crosses val="autoZero"/>
        <c:auto val="1"/>
        <c:lblAlgn val="ctr"/>
        <c:lblOffset val="100"/>
        <c:noMultiLvlLbl val="0"/>
      </c:catAx>
      <c:valAx>
        <c:axId val="607274552"/>
        <c:scaling>
          <c:orientation val="minMax"/>
          <c:max val="25"/>
          <c:min val="0"/>
        </c:scaling>
        <c:delete val="1"/>
        <c:axPos val="l"/>
        <c:numFmt formatCode="0" sourceLinked="1"/>
        <c:majorTickMark val="cross"/>
        <c:minorTickMark val="cross"/>
        <c:tickLblPos val="none"/>
        <c:crossAx val="607273376"/>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Livraison</a:t>
            </a:r>
          </a:p>
          <a:p>
            <a:pPr>
              <a:defRPr/>
            </a:pPr>
            <a:r>
              <a:rPr lang="fr-FR"/>
              <a:t>moyenne des CRD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données'!$DE$6:$DE$10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285E-48F0-A508-6EA54598F690}"/>
            </c:ext>
          </c:extLst>
        </c:ser>
        <c:ser>
          <c:idx val="1"/>
          <c:order val="1"/>
          <c:spPr>
            <a:ln w="28575">
              <a:solidFill>
                <a:srgbClr val="00B05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données'!$HK$6:$HK$10</c:f>
              <c:numCache>
                <c:formatCode>General</c:formatCode>
                <c:ptCount val="5"/>
                <c:pt idx="0">
                  <c:v>6</c:v>
                </c:pt>
                <c:pt idx="1">
                  <c:v>6</c:v>
                </c:pt>
                <c:pt idx="2">
                  <c:v>6</c:v>
                </c:pt>
                <c:pt idx="3">
                  <c:v>6</c:v>
                </c:pt>
                <c:pt idx="4">
                  <c:v>6</c:v>
                </c:pt>
              </c:numCache>
            </c:numRef>
          </c:val>
          <c:extLst>
            <c:ext xmlns:c16="http://schemas.microsoft.com/office/drawing/2014/chart" uri="{C3380CC4-5D6E-409C-BE32-E72D297353CC}">
              <c16:uniqueId val="{00000001-285E-48F0-A508-6EA54598F690}"/>
            </c:ext>
          </c:extLst>
        </c:ser>
        <c:ser>
          <c:idx val="2"/>
          <c:order val="2"/>
          <c:spPr>
            <a:ln w="28575">
              <a:solidFill>
                <a:srgbClr val="FFC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données'!$HL$6:$HL$10</c:f>
              <c:numCache>
                <c:formatCode>General</c:formatCode>
                <c:ptCount val="5"/>
                <c:pt idx="0">
                  <c:v>13</c:v>
                </c:pt>
                <c:pt idx="1">
                  <c:v>13</c:v>
                </c:pt>
                <c:pt idx="2">
                  <c:v>13</c:v>
                </c:pt>
                <c:pt idx="3">
                  <c:v>13</c:v>
                </c:pt>
                <c:pt idx="4">
                  <c:v>13</c:v>
                </c:pt>
              </c:numCache>
            </c:numRef>
          </c:val>
          <c:extLst>
            <c:ext xmlns:c16="http://schemas.microsoft.com/office/drawing/2014/chart" uri="{C3380CC4-5D6E-409C-BE32-E72D297353CC}">
              <c16:uniqueId val="{00000002-285E-48F0-A508-6EA54598F690}"/>
            </c:ext>
          </c:extLst>
        </c:ser>
        <c:ser>
          <c:idx val="3"/>
          <c:order val="3"/>
          <c:spPr>
            <a:ln w="28575">
              <a:solidFill>
                <a:srgbClr val="FF0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données'!$HM$6:$HM$10</c:f>
              <c:numCache>
                <c:formatCode>General</c:formatCode>
                <c:ptCount val="5"/>
                <c:pt idx="0">
                  <c:v>25</c:v>
                </c:pt>
                <c:pt idx="1">
                  <c:v>25</c:v>
                </c:pt>
                <c:pt idx="2">
                  <c:v>25</c:v>
                </c:pt>
                <c:pt idx="3">
                  <c:v>25</c:v>
                </c:pt>
                <c:pt idx="4">
                  <c:v>25</c:v>
                </c:pt>
              </c:numCache>
            </c:numRef>
          </c:val>
          <c:extLst>
            <c:ext xmlns:c16="http://schemas.microsoft.com/office/drawing/2014/chart" uri="{C3380CC4-5D6E-409C-BE32-E72D297353CC}">
              <c16:uniqueId val="{00000003-285E-48F0-A508-6EA54598F690}"/>
            </c:ext>
          </c:extLst>
        </c:ser>
        <c:dLbls>
          <c:showLegendKey val="0"/>
          <c:showVal val="1"/>
          <c:showCatName val="0"/>
          <c:showSerName val="0"/>
          <c:showPercent val="0"/>
          <c:showBubbleSize val="0"/>
        </c:dLbls>
        <c:axId val="607812848"/>
        <c:axId val="607811672"/>
      </c:radarChart>
      <c:catAx>
        <c:axId val="60781284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11672"/>
        <c:crosses val="autoZero"/>
        <c:auto val="1"/>
        <c:lblAlgn val="ctr"/>
        <c:lblOffset val="100"/>
        <c:noMultiLvlLbl val="0"/>
      </c:catAx>
      <c:valAx>
        <c:axId val="607811672"/>
        <c:scaling>
          <c:orientation val="minMax"/>
          <c:max val="25"/>
          <c:min val="0"/>
        </c:scaling>
        <c:delete val="1"/>
        <c:axPos val="l"/>
        <c:numFmt formatCode="0" sourceLinked="1"/>
        <c:majorTickMark val="cross"/>
        <c:minorTickMark val="cross"/>
        <c:tickLblPos val="none"/>
        <c:crossAx val="60781284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Livraison</a:t>
            </a:r>
          </a:p>
          <a:p>
            <a:pPr>
              <a:defRPr/>
            </a:pPr>
            <a:r>
              <a:rPr lang="fr-FR"/>
              <a:t>moyenne des CRM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données'!$DF$6:$DF$10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3B68-4D9C-8995-9BA1EB00A40A}"/>
            </c:ext>
          </c:extLst>
        </c:ser>
        <c:ser>
          <c:idx val="1"/>
          <c:order val="1"/>
          <c:spPr>
            <a:ln w="28575">
              <a:solidFill>
                <a:srgbClr val="00B05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données'!$HK$6:$HK$10</c:f>
              <c:numCache>
                <c:formatCode>General</c:formatCode>
                <c:ptCount val="5"/>
                <c:pt idx="0">
                  <c:v>6</c:v>
                </c:pt>
                <c:pt idx="1">
                  <c:v>6</c:v>
                </c:pt>
                <c:pt idx="2">
                  <c:v>6</c:v>
                </c:pt>
                <c:pt idx="3">
                  <c:v>6</c:v>
                </c:pt>
                <c:pt idx="4">
                  <c:v>6</c:v>
                </c:pt>
              </c:numCache>
            </c:numRef>
          </c:val>
          <c:extLst>
            <c:ext xmlns:c16="http://schemas.microsoft.com/office/drawing/2014/chart" uri="{C3380CC4-5D6E-409C-BE32-E72D297353CC}">
              <c16:uniqueId val="{00000001-3B68-4D9C-8995-9BA1EB00A40A}"/>
            </c:ext>
          </c:extLst>
        </c:ser>
        <c:ser>
          <c:idx val="2"/>
          <c:order val="2"/>
          <c:spPr>
            <a:ln w="28575">
              <a:solidFill>
                <a:srgbClr val="FFC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données'!$HL$6:$HL$10</c:f>
              <c:numCache>
                <c:formatCode>General</c:formatCode>
                <c:ptCount val="5"/>
                <c:pt idx="0">
                  <c:v>13</c:v>
                </c:pt>
                <c:pt idx="1">
                  <c:v>13</c:v>
                </c:pt>
                <c:pt idx="2">
                  <c:v>13</c:v>
                </c:pt>
                <c:pt idx="3">
                  <c:v>13</c:v>
                </c:pt>
                <c:pt idx="4">
                  <c:v>13</c:v>
                </c:pt>
              </c:numCache>
            </c:numRef>
          </c:val>
          <c:extLst>
            <c:ext xmlns:c16="http://schemas.microsoft.com/office/drawing/2014/chart" uri="{C3380CC4-5D6E-409C-BE32-E72D297353CC}">
              <c16:uniqueId val="{00000002-3B68-4D9C-8995-9BA1EB00A40A}"/>
            </c:ext>
          </c:extLst>
        </c:ser>
        <c:ser>
          <c:idx val="3"/>
          <c:order val="3"/>
          <c:spPr>
            <a:ln w="28575">
              <a:solidFill>
                <a:srgbClr val="FF0000"/>
              </a:solidFill>
            </a:ln>
          </c:spPr>
          <c:marker>
            <c:symbol val="none"/>
          </c:marker>
          <c:dLbls>
            <c:delete val="1"/>
          </c:dLbls>
          <c:cat>
            <c:strRef>
              <c:f>'Base de données'!$DC$6:$DC$10</c:f>
              <c:strCache>
                <c:ptCount val="5"/>
                <c:pt idx="0">
                  <c:v>Chargement armoire propre</c:v>
                </c:pt>
                <c:pt idx="1">
                  <c:v>Acheminement vers les blocs</c:v>
                </c:pt>
                <c:pt idx="2">
                  <c:v>Déchargement des armoires propres</c:v>
                </c:pt>
                <c:pt idx="3">
                  <c:v>Traçabilité</c:v>
                </c:pt>
                <c:pt idx="4">
                  <c:v>Prise de poste</c:v>
                </c:pt>
              </c:strCache>
            </c:strRef>
          </c:cat>
          <c:val>
            <c:numRef>
              <c:f>'Base de données'!$HM$6:$HM$10</c:f>
              <c:numCache>
                <c:formatCode>General</c:formatCode>
                <c:ptCount val="5"/>
                <c:pt idx="0">
                  <c:v>25</c:v>
                </c:pt>
                <c:pt idx="1">
                  <c:v>25</c:v>
                </c:pt>
                <c:pt idx="2">
                  <c:v>25</c:v>
                </c:pt>
                <c:pt idx="3">
                  <c:v>25</c:v>
                </c:pt>
                <c:pt idx="4">
                  <c:v>25</c:v>
                </c:pt>
              </c:numCache>
            </c:numRef>
          </c:val>
          <c:extLst>
            <c:ext xmlns:c16="http://schemas.microsoft.com/office/drawing/2014/chart" uri="{C3380CC4-5D6E-409C-BE32-E72D297353CC}">
              <c16:uniqueId val="{00000003-3B68-4D9C-8995-9BA1EB00A40A}"/>
            </c:ext>
          </c:extLst>
        </c:ser>
        <c:dLbls>
          <c:showLegendKey val="0"/>
          <c:showVal val="1"/>
          <c:showCatName val="0"/>
          <c:showSerName val="0"/>
          <c:showPercent val="0"/>
          <c:showBubbleSize val="0"/>
        </c:dLbls>
        <c:axId val="607808928"/>
        <c:axId val="607806184"/>
      </c:radarChart>
      <c:catAx>
        <c:axId val="60780892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06184"/>
        <c:crosses val="autoZero"/>
        <c:auto val="1"/>
        <c:lblAlgn val="ctr"/>
        <c:lblOffset val="100"/>
        <c:noMultiLvlLbl val="0"/>
      </c:catAx>
      <c:valAx>
        <c:axId val="607806184"/>
        <c:scaling>
          <c:orientation val="minMax"/>
          <c:max val="25"/>
          <c:min val="0"/>
        </c:scaling>
        <c:delete val="1"/>
        <c:axPos val="l"/>
        <c:numFmt formatCode="0" sourceLinked="1"/>
        <c:majorTickMark val="cross"/>
        <c:minorTickMark val="cross"/>
        <c:tickLblPos val="none"/>
        <c:crossAx val="60780892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p9</a:t>
            </a:r>
          </a:p>
          <a:p>
            <a:pPr>
              <a:defRPr/>
            </a:pPr>
            <a:r>
              <a:rPr lang="en-US"/>
              <a:t>moyenne des CT par sous-processus</a:t>
            </a:r>
          </a:p>
        </c:rich>
      </c:tx>
      <c:layout>
        <c:manualLayout>
          <c:xMode val="edge"/>
          <c:yMode val="edge"/>
          <c:x val="3.353412792724461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données'!$ES$6:$ES$9</c:f>
              <c:numCache>
                <c:formatCode>General</c:formatCode>
                <c:ptCount val="4"/>
                <c:pt idx="0">
                  <c:v>0</c:v>
                </c:pt>
                <c:pt idx="1">
                  <c:v>0</c:v>
                </c:pt>
                <c:pt idx="2">
                  <c:v>0</c:v>
                </c:pt>
                <c:pt idx="3">
                  <c:v>0</c:v>
                </c:pt>
              </c:numCache>
            </c:numRef>
          </c:cat>
          <c:val>
            <c:numRef>
              <c:f>'Base de données'!$ET$6:$ET$9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BE5C-44FF-9E79-E6F790B7D2D5}"/>
            </c:ext>
          </c:extLst>
        </c:ser>
        <c:ser>
          <c:idx val="1"/>
          <c:order val="1"/>
          <c:spPr>
            <a:ln>
              <a:solidFill>
                <a:srgbClr val="00B05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BE5C-44FF-9E79-E6F790B7D2D5}"/>
            </c:ext>
          </c:extLst>
        </c:ser>
        <c:ser>
          <c:idx val="2"/>
          <c:order val="2"/>
          <c:spPr>
            <a:ln>
              <a:solidFill>
                <a:srgbClr val="FFC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BE5C-44FF-9E79-E6F790B7D2D5}"/>
            </c:ext>
          </c:extLst>
        </c:ser>
        <c:ser>
          <c:idx val="3"/>
          <c:order val="3"/>
          <c:spPr>
            <a:ln w="19050">
              <a:solidFill>
                <a:srgbClr val="C00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BE5C-44FF-9E79-E6F790B7D2D5}"/>
            </c:ext>
          </c:extLst>
        </c:ser>
        <c:dLbls>
          <c:showLegendKey val="0"/>
          <c:showVal val="0"/>
          <c:showCatName val="0"/>
          <c:showSerName val="0"/>
          <c:showPercent val="0"/>
          <c:showBubbleSize val="0"/>
        </c:dLbls>
        <c:axId val="607806968"/>
        <c:axId val="607812064"/>
      </c:radarChart>
      <c:catAx>
        <c:axId val="60780696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12064"/>
        <c:crosses val="autoZero"/>
        <c:auto val="1"/>
        <c:lblAlgn val="ctr"/>
        <c:lblOffset val="100"/>
        <c:noMultiLvlLbl val="0"/>
      </c:catAx>
      <c:valAx>
        <c:axId val="607812064"/>
        <c:scaling>
          <c:orientation val="minMax"/>
          <c:max val="25"/>
          <c:min val="0"/>
        </c:scaling>
        <c:delete val="1"/>
        <c:axPos val="l"/>
        <c:numFmt formatCode="General" sourceLinked="1"/>
        <c:majorTickMark val="cross"/>
        <c:minorTickMark val="cross"/>
        <c:tickLblPos val="none"/>
        <c:crossAx val="607806968"/>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p9</a:t>
            </a:r>
          </a:p>
          <a:p>
            <a:pPr>
              <a:defRPr/>
            </a:pPr>
            <a:r>
              <a:rPr lang="en-US"/>
              <a:t>moyenne des CRD par sous-processus</a:t>
            </a:r>
          </a:p>
        </c:rich>
      </c:tx>
      <c:layout>
        <c:manualLayout>
          <c:xMode val="edge"/>
          <c:yMode val="edge"/>
          <c:x val="3.19594732883870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données'!$ES$6:$ES$9</c:f>
              <c:numCache>
                <c:formatCode>General</c:formatCode>
                <c:ptCount val="4"/>
                <c:pt idx="0">
                  <c:v>0</c:v>
                </c:pt>
                <c:pt idx="1">
                  <c:v>0</c:v>
                </c:pt>
                <c:pt idx="2">
                  <c:v>0</c:v>
                </c:pt>
                <c:pt idx="3">
                  <c:v>0</c:v>
                </c:pt>
              </c:numCache>
            </c:numRef>
          </c:cat>
          <c:val>
            <c:numRef>
              <c:f>'Base de données'!$EU$6:$EU$9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CE63-404A-8219-25943084BD33}"/>
            </c:ext>
          </c:extLst>
        </c:ser>
        <c:ser>
          <c:idx val="1"/>
          <c:order val="1"/>
          <c:spPr>
            <a:ln>
              <a:solidFill>
                <a:srgbClr val="00B05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CE63-404A-8219-25943084BD33}"/>
            </c:ext>
          </c:extLst>
        </c:ser>
        <c:ser>
          <c:idx val="2"/>
          <c:order val="2"/>
          <c:spPr>
            <a:ln>
              <a:solidFill>
                <a:srgbClr val="FFC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CE63-404A-8219-25943084BD33}"/>
            </c:ext>
          </c:extLst>
        </c:ser>
        <c:ser>
          <c:idx val="3"/>
          <c:order val="3"/>
          <c:spPr>
            <a:ln>
              <a:solidFill>
                <a:srgbClr val="C00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CE63-404A-8219-25943084BD33}"/>
            </c:ext>
          </c:extLst>
        </c:ser>
        <c:dLbls>
          <c:showLegendKey val="0"/>
          <c:showVal val="0"/>
          <c:showCatName val="0"/>
          <c:showSerName val="0"/>
          <c:showPercent val="0"/>
          <c:showBubbleSize val="0"/>
        </c:dLbls>
        <c:axId val="607805400"/>
        <c:axId val="607805792"/>
      </c:radarChart>
      <c:catAx>
        <c:axId val="60780540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05792"/>
        <c:crosses val="autoZero"/>
        <c:auto val="1"/>
        <c:lblAlgn val="ctr"/>
        <c:lblOffset val="100"/>
        <c:noMultiLvlLbl val="0"/>
      </c:catAx>
      <c:valAx>
        <c:axId val="607805792"/>
        <c:scaling>
          <c:orientation val="minMax"/>
          <c:max val="25"/>
          <c:min val="0"/>
        </c:scaling>
        <c:delete val="1"/>
        <c:axPos val="l"/>
        <c:numFmt formatCode="General" sourceLinked="1"/>
        <c:majorTickMark val="cross"/>
        <c:minorTickMark val="cross"/>
        <c:tickLblPos val="none"/>
        <c:crossAx val="607805400"/>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p9</a:t>
            </a:r>
          </a:p>
          <a:p>
            <a:pPr>
              <a:defRPr/>
            </a:pPr>
            <a:r>
              <a:rPr lang="en-US"/>
              <a:t>moyenne des CRM par sous-processus</a:t>
            </a:r>
          </a:p>
        </c:rich>
      </c:tx>
      <c:layout>
        <c:manualLayout>
          <c:xMode val="edge"/>
          <c:yMode val="edge"/>
          <c:x val="2.7419068360888543E-2"/>
          <c:y val="1.7820206395173951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données'!$ES$6:$ES$9</c:f>
              <c:numCache>
                <c:formatCode>General</c:formatCode>
                <c:ptCount val="4"/>
                <c:pt idx="0">
                  <c:v>0</c:v>
                </c:pt>
                <c:pt idx="1">
                  <c:v>0</c:v>
                </c:pt>
                <c:pt idx="2">
                  <c:v>0</c:v>
                </c:pt>
                <c:pt idx="3">
                  <c:v>0</c:v>
                </c:pt>
              </c:numCache>
            </c:numRef>
          </c:cat>
          <c:val>
            <c:numRef>
              <c:f>'Base de données'!$EV$6:$EV$9</c:f>
              <c:numCache>
                <c:formatCode>0</c:formatCode>
                <c:ptCount val="4"/>
                <c:pt idx="0">
                  <c:v>0</c:v>
                </c:pt>
                <c:pt idx="1">
                  <c:v>0</c:v>
                </c:pt>
                <c:pt idx="2">
                  <c:v>0</c:v>
                </c:pt>
                <c:pt idx="3">
                  <c:v>0</c:v>
                </c:pt>
              </c:numCache>
            </c:numRef>
          </c:val>
          <c:extLst>
            <c:ext xmlns:c16="http://schemas.microsoft.com/office/drawing/2014/chart" uri="{C3380CC4-5D6E-409C-BE32-E72D297353CC}">
              <c16:uniqueId val="{00000000-6830-4E6B-A06D-CC4F1C63B4E4}"/>
            </c:ext>
          </c:extLst>
        </c:ser>
        <c:ser>
          <c:idx val="1"/>
          <c:order val="1"/>
          <c:spPr>
            <a:ln>
              <a:solidFill>
                <a:srgbClr val="00B05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6830-4E6B-A06D-CC4F1C63B4E4}"/>
            </c:ext>
          </c:extLst>
        </c:ser>
        <c:ser>
          <c:idx val="2"/>
          <c:order val="2"/>
          <c:spPr>
            <a:ln>
              <a:solidFill>
                <a:srgbClr val="FFC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6830-4E6B-A06D-CC4F1C63B4E4}"/>
            </c:ext>
          </c:extLst>
        </c:ser>
        <c:ser>
          <c:idx val="3"/>
          <c:order val="3"/>
          <c:spPr>
            <a:ln>
              <a:solidFill>
                <a:srgbClr val="C00000"/>
              </a:solidFill>
            </a:ln>
          </c:spPr>
          <c:marker>
            <c:symbol val="none"/>
          </c:marker>
          <c:cat>
            <c:numRef>
              <c:f>'Base de données'!$ES$6:$ES$9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6830-4E6B-A06D-CC4F1C63B4E4}"/>
            </c:ext>
          </c:extLst>
        </c:ser>
        <c:dLbls>
          <c:showLegendKey val="0"/>
          <c:showVal val="0"/>
          <c:showCatName val="0"/>
          <c:showSerName val="0"/>
          <c:showPercent val="0"/>
          <c:showBubbleSize val="0"/>
        </c:dLbls>
        <c:axId val="607806576"/>
        <c:axId val="607807360"/>
      </c:radarChart>
      <c:catAx>
        <c:axId val="60780657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07360"/>
        <c:crosses val="autoZero"/>
        <c:auto val="1"/>
        <c:lblAlgn val="ctr"/>
        <c:lblOffset val="100"/>
        <c:noMultiLvlLbl val="0"/>
      </c:catAx>
      <c:valAx>
        <c:axId val="607807360"/>
        <c:scaling>
          <c:orientation val="minMax"/>
          <c:max val="25"/>
          <c:min val="0"/>
        </c:scaling>
        <c:delete val="1"/>
        <c:axPos val="l"/>
        <c:numFmt formatCode="0" sourceLinked="1"/>
        <c:majorTickMark val="cross"/>
        <c:minorTickMark val="cross"/>
        <c:tickLblPos val="none"/>
        <c:crossAx val="60780657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p10</a:t>
            </a:r>
          </a:p>
          <a:p>
            <a:pPr>
              <a:defRPr/>
            </a:pPr>
            <a:r>
              <a:rPr lang="en-US"/>
              <a:t>moyenne des CT par sous-processus</a:t>
            </a:r>
          </a:p>
        </c:rich>
      </c:tx>
      <c:layout>
        <c:manualLayout>
          <c:xMode val="edge"/>
          <c:yMode val="edge"/>
          <c:x val="3.353412792724461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données'!$FG$6:$FG$9</c:f>
              <c:numCache>
                <c:formatCode>General</c:formatCode>
                <c:ptCount val="4"/>
                <c:pt idx="0">
                  <c:v>0</c:v>
                </c:pt>
                <c:pt idx="1">
                  <c:v>0</c:v>
                </c:pt>
                <c:pt idx="2">
                  <c:v>0</c:v>
                </c:pt>
                <c:pt idx="3">
                  <c:v>0</c:v>
                </c:pt>
              </c:numCache>
            </c:numRef>
          </c:cat>
          <c:val>
            <c:numRef>
              <c:f>'Base de données'!$FH$6:$FH$9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30A8-4EE4-B826-DD17980EFF1D}"/>
            </c:ext>
          </c:extLst>
        </c:ser>
        <c:ser>
          <c:idx val="1"/>
          <c:order val="1"/>
          <c:spPr>
            <a:ln>
              <a:solidFill>
                <a:srgbClr val="00B05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30A8-4EE4-B826-DD17980EFF1D}"/>
            </c:ext>
          </c:extLst>
        </c:ser>
        <c:ser>
          <c:idx val="2"/>
          <c:order val="2"/>
          <c:spPr>
            <a:ln>
              <a:solidFill>
                <a:srgbClr val="FFC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30A8-4EE4-B826-DD17980EFF1D}"/>
            </c:ext>
          </c:extLst>
        </c:ser>
        <c:ser>
          <c:idx val="3"/>
          <c:order val="3"/>
          <c:spPr>
            <a:ln w="19050">
              <a:solidFill>
                <a:srgbClr val="C00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30A8-4EE4-B826-DD17980EFF1D}"/>
            </c:ext>
          </c:extLst>
        </c:ser>
        <c:dLbls>
          <c:showLegendKey val="0"/>
          <c:showVal val="0"/>
          <c:showCatName val="0"/>
          <c:showSerName val="0"/>
          <c:showPercent val="0"/>
          <c:showBubbleSize val="0"/>
        </c:dLbls>
        <c:axId val="607808536"/>
        <c:axId val="607810888"/>
      </c:radarChart>
      <c:catAx>
        <c:axId val="60780853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10888"/>
        <c:crosses val="autoZero"/>
        <c:auto val="1"/>
        <c:lblAlgn val="ctr"/>
        <c:lblOffset val="100"/>
        <c:noMultiLvlLbl val="0"/>
      </c:catAx>
      <c:valAx>
        <c:axId val="607810888"/>
        <c:scaling>
          <c:orientation val="minMax"/>
          <c:max val="25"/>
          <c:min val="0"/>
        </c:scaling>
        <c:delete val="1"/>
        <c:axPos val="l"/>
        <c:numFmt formatCode="General" sourceLinked="1"/>
        <c:majorTickMark val="cross"/>
        <c:minorTickMark val="cross"/>
        <c:tickLblPos val="none"/>
        <c:crossAx val="60780853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p10</a:t>
            </a:r>
          </a:p>
          <a:p>
            <a:pPr>
              <a:defRPr/>
            </a:pPr>
            <a:r>
              <a:rPr lang="en-US"/>
              <a:t>moyenne des CRD par sous-processus</a:t>
            </a:r>
          </a:p>
        </c:rich>
      </c:tx>
      <c:layout>
        <c:manualLayout>
          <c:xMode val="edge"/>
          <c:yMode val="edge"/>
          <c:x val="3.19594732883870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données'!$FG$6:$FG$9</c:f>
              <c:numCache>
                <c:formatCode>General</c:formatCode>
                <c:ptCount val="4"/>
                <c:pt idx="0">
                  <c:v>0</c:v>
                </c:pt>
                <c:pt idx="1">
                  <c:v>0</c:v>
                </c:pt>
                <c:pt idx="2">
                  <c:v>0</c:v>
                </c:pt>
                <c:pt idx="3">
                  <c:v>0</c:v>
                </c:pt>
              </c:numCache>
            </c:numRef>
          </c:cat>
          <c:val>
            <c:numRef>
              <c:f>'Base de données'!$FI$6:$FI$9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4C58-4747-9377-36A209A5F8BD}"/>
            </c:ext>
          </c:extLst>
        </c:ser>
        <c:ser>
          <c:idx val="1"/>
          <c:order val="1"/>
          <c:spPr>
            <a:ln>
              <a:solidFill>
                <a:srgbClr val="00B05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4C58-4747-9377-36A209A5F8BD}"/>
            </c:ext>
          </c:extLst>
        </c:ser>
        <c:ser>
          <c:idx val="2"/>
          <c:order val="2"/>
          <c:spPr>
            <a:ln>
              <a:solidFill>
                <a:srgbClr val="FFC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4C58-4747-9377-36A209A5F8BD}"/>
            </c:ext>
          </c:extLst>
        </c:ser>
        <c:ser>
          <c:idx val="3"/>
          <c:order val="3"/>
          <c:spPr>
            <a:ln>
              <a:solidFill>
                <a:srgbClr val="C00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4C58-4747-9377-36A209A5F8BD}"/>
            </c:ext>
          </c:extLst>
        </c:ser>
        <c:dLbls>
          <c:showLegendKey val="0"/>
          <c:showVal val="0"/>
          <c:showCatName val="0"/>
          <c:showSerName val="0"/>
          <c:showPercent val="0"/>
          <c:showBubbleSize val="0"/>
        </c:dLbls>
        <c:axId val="607810104"/>
        <c:axId val="607810496"/>
      </c:radarChart>
      <c:catAx>
        <c:axId val="60781010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7810496"/>
        <c:crosses val="autoZero"/>
        <c:auto val="1"/>
        <c:lblAlgn val="ctr"/>
        <c:lblOffset val="100"/>
        <c:noMultiLvlLbl val="0"/>
      </c:catAx>
      <c:valAx>
        <c:axId val="607810496"/>
        <c:scaling>
          <c:orientation val="minMax"/>
          <c:max val="25"/>
          <c:min val="0"/>
        </c:scaling>
        <c:delete val="1"/>
        <c:axPos val="l"/>
        <c:numFmt formatCode="General" sourceLinked="1"/>
        <c:majorTickMark val="cross"/>
        <c:minorTickMark val="cross"/>
        <c:tickLblPos val="none"/>
        <c:crossAx val="607810104"/>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Recomposition</a:t>
            </a:r>
          </a:p>
          <a:p>
            <a:pPr>
              <a:defRPr/>
            </a:pPr>
            <a:r>
              <a:rPr lang="fr-FR"/>
              <a:t>moyenne des CRM par sous-processus</a:t>
            </a:r>
          </a:p>
        </c:rich>
      </c:tx>
      <c:layout>
        <c:manualLayout>
          <c:xMode val="edge"/>
          <c:yMode val="edge"/>
          <c:x val="4.1337253682492213E-2"/>
          <c:y val="3.3550398245868945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données'!$BP$6:$BP$11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1AB-4645-AB14-B9F7A40312B5}"/>
            </c:ext>
          </c:extLst>
        </c:ser>
        <c:ser>
          <c:idx val="1"/>
          <c:order val="1"/>
          <c:spPr>
            <a:ln w="28575">
              <a:solidFill>
                <a:srgbClr val="00B05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données'!$HK$6:$HK$11</c:f>
              <c:numCache>
                <c:formatCode>General</c:formatCode>
                <c:ptCount val="6"/>
                <c:pt idx="0">
                  <c:v>6</c:v>
                </c:pt>
                <c:pt idx="1">
                  <c:v>6</c:v>
                </c:pt>
                <c:pt idx="2">
                  <c:v>6</c:v>
                </c:pt>
                <c:pt idx="3">
                  <c:v>6</c:v>
                </c:pt>
                <c:pt idx="4">
                  <c:v>6</c:v>
                </c:pt>
                <c:pt idx="5">
                  <c:v>6</c:v>
                </c:pt>
              </c:numCache>
            </c:numRef>
          </c:val>
          <c:extLst>
            <c:ext xmlns:c16="http://schemas.microsoft.com/office/drawing/2014/chart" uri="{C3380CC4-5D6E-409C-BE32-E72D297353CC}">
              <c16:uniqueId val="{00000001-61AB-4645-AB14-B9F7A40312B5}"/>
            </c:ext>
          </c:extLst>
        </c:ser>
        <c:ser>
          <c:idx val="2"/>
          <c:order val="2"/>
          <c:spPr>
            <a:ln w="28575">
              <a:solidFill>
                <a:srgbClr val="FFC00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données'!$HL$6:$HL$11</c:f>
              <c:numCache>
                <c:formatCode>General</c:formatCode>
                <c:ptCount val="6"/>
                <c:pt idx="0">
                  <c:v>13</c:v>
                </c:pt>
                <c:pt idx="1">
                  <c:v>13</c:v>
                </c:pt>
                <c:pt idx="2">
                  <c:v>13</c:v>
                </c:pt>
                <c:pt idx="3">
                  <c:v>13</c:v>
                </c:pt>
                <c:pt idx="4">
                  <c:v>13</c:v>
                </c:pt>
                <c:pt idx="5">
                  <c:v>13</c:v>
                </c:pt>
              </c:numCache>
            </c:numRef>
          </c:val>
          <c:extLst>
            <c:ext xmlns:c16="http://schemas.microsoft.com/office/drawing/2014/chart" uri="{C3380CC4-5D6E-409C-BE32-E72D297353CC}">
              <c16:uniqueId val="{00000002-61AB-4645-AB14-B9F7A40312B5}"/>
            </c:ext>
          </c:extLst>
        </c:ser>
        <c:ser>
          <c:idx val="3"/>
          <c:order val="3"/>
          <c:spPr>
            <a:ln w="28575">
              <a:solidFill>
                <a:srgbClr val="FF0000"/>
              </a:solidFill>
            </a:ln>
          </c:spPr>
          <c:marker>
            <c:symbol val="none"/>
          </c:marker>
          <c:dLbls>
            <c:delete val="1"/>
          </c:dLbls>
          <c:cat>
            <c:strRef>
              <c:f>'Base de données'!$BM$6:$BM$11</c:f>
              <c:strCache>
                <c:ptCount val="6"/>
                <c:pt idx="0">
                  <c:v>Prise en charge des embases</c:v>
                </c:pt>
                <c:pt idx="1">
                  <c:v>Identification des boites</c:v>
                </c:pt>
                <c:pt idx="2">
                  <c:v>Remontage en fonction du listing</c:v>
                </c:pt>
                <c:pt idx="3">
                  <c:v>Verification des instruments</c:v>
                </c:pt>
                <c:pt idx="4">
                  <c:v>Prise de poste</c:v>
                </c:pt>
                <c:pt idx="5">
                  <c:v>Traçabilité</c:v>
                </c:pt>
              </c:strCache>
            </c:strRef>
          </c:cat>
          <c:val>
            <c:numRef>
              <c:f>'Base de données'!$HM$6:$HM$11</c:f>
              <c:numCache>
                <c:formatCode>General</c:formatCode>
                <c:ptCount val="6"/>
                <c:pt idx="0">
                  <c:v>25</c:v>
                </c:pt>
                <c:pt idx="1">
                  <c:v>25</c:v>
                </c:pt>
                <c:pt idx="2">
                  <c:v>25</c:v>
                </c:pt>
                <c:pt idx="3">
                  <c:v>25</c:v>
                </c:pt>
                <c:pt idx="4">
                  <c:v>25</c:v>
                </c:pt>
                <c:pt idx="5">
                  <c:v>25</c:v>
                </c:pt>
              </c:numCache>
            </c:numRef>
          </c:val>
          <c:extLst>
            <c:ext xmlns:c16="http://schemas.microsoft.com/office/drawing/2014/chart" uri="{C3380CC4-5D6E-409C-BE32-E72D297353CC}">
              <c16:uniqueId val="{00000003-61AB-4645-AB14-B9F7A40312B5}"/>
            </c:ext>
          </c:extLst>
        </c:ser>
        <c:dLbls>
          <c:showLegendKey val="0"/>
          <c:showVal val="1"/>
          <c:showCatName val="0"/>
          <c:showSerName val="0"/>
          <c:showPercent val="0"/>
          <c:showBubbleSize val="0"/>
        </c:dLbls>
        <c:axId val="606899840"/>
        <c:axId val="606894744"/>
      </c:radarChart>
      <c:catAx>
        <c:axId val="60689984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4744"/>
        <c:crosses val="autoZero"/>
        <c:auto val="1"/>
        <c:lblAlgn val="ctr"/>
        <c:lblOffset val="100"/>
        <c:noMultiLvlLbl val="0"/>
      </c:catAx>
      <c:valAx>
        <c:axId val="606894744"/>
        <c:scaling>
          <c:orientation val="minMax"/>
          <c:max val="25"/>
          <c:min val="0"/>
        </c:scaling>
        <c:delete val="1"/>
        <c:axPos val="l"/>
        <c:numFmt formatCode="0" sourceLinked="1"/>
        <c:majorTickMark val="cross"/>
        <c:minorTickMark val="cross"/>
        <c:tickLblPos val="none"/>
        <c:crossAx val="606899840"/>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p10</a:t>
            </a:r>
          </a:p>
          <a:p>
            <a:pPr>
              <a:defRPr/>
            </a:pPr>
            <a:r>
              <a:rPr lang="en-US"/>
              <a:t>moyenne des CRM par sous-processus</a:t>
            </a:r>
          </a:p>
        </c:rich>
      </c:tx>
      <c:layout>
        <c:manualLayout>
          <c:xMode val="edge"/>
          <c:yMode val="edge"/>
          <c:x val="2.7419068360888543E-2"/>
          <c:y val="1.7820206395173951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données'!$FG$6:$FG$9</c:f>
              <c:numCache>
                <c:formatCode>General</c:formatCode>
                <c:ptCount val="4"/>
                <c:pt idx="0">
                  <c:v>0</c:v>
                </c:pt>
                <c:pt idx="1">
                  <c:v>0</c:v>
                </c:pt>
                <c:pt idx="2">
                  <c:v>0</c:v>
                </c:pt>
                <c:pt idx="3">
                  <c:v>0</c:v>
                </c:pt>
              </c:numCache>
            </c:numRef>
          </c:cat>
          <c:val>
            <c:numRef>
              <c:f>'Base de données'!$FJ$6:$FJ$9</c:f>
              <c:numCache>
                <c:formatCode>0</c:formatCode>
                <c:ptCount val="4"/>
                <c:pt idx="0">
                  <c:v>0</c:v>
                </c:pt>
                <c:pt idx="1">
                  <c:v>0</c:v>
                </c:pt>
                <c:pt idx="2">
                  <c:v>0</c:v>
                </c:pt>
                <c:pt idx="3">
                  <c:v>0</c:v>
                </c:pt>
              </c:numCache>
            </c:numRef>
          </c:val>
          <c:extLst>
            <c:ext xmlns:c16="http://schemas.microsoft.com/office/drawing/2014/chart" uri="{C3380CC4-5D6E-409C-BE32-E72D297353CC}">
              <c16:uniqueId val="{00000000-8EAD-4118-B46B-53D8D79C2009}"/>
            </c:ext>
          </c:extLst>
        </c:ser>
        <c:ser>
          <c:idx val="1"/>
          <c:order val="1"/>
          <c:spPr>
            <a:ln>
              <a:solidFill>
                <a:srgbClr val="00B05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8EAD-4118-B46B-53D8D79C2009}"/>
            </c:ext>
          </c:extLst>
        </c:ser>
        <c:ser>
          <c:idx val="2"/>
          <c:order val="2"/>
          <c:spPr>
            <a:ln>
              <a:solidFill>
                <a:srgbClr val="FFC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8EAD-4118-B46B-53D8D79C2009}"/>
            </c:ext>
          </c:extLst>
        </c:ser>
        <c:ser>
          <c:idx val="3"/>
          <c:order val="3"/>
          <c:spPr>
            <a:ln>
              <a:solidFill>
                <a:srgbClr val="C00000"/>
              </a:solidFill>
            </a:ln>
          </c:spPr>
          <c:marker>
            <c:symbol val="none"/>
          </c:marker>
          <c:cat>
            <c:numRef>
              <c:f>'Base de données'!$FG$6:$FG$9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8EAD-4118-B46B-53D8D79C2009}"/>
            </c:ext>
          </c:extLst>
        </c:ser>
        <c:dLbls>
          <c:showLegendKey val="0"/>
          <c:showVal val="0"/>
          <c:showCatName val="0"/>
          <c:showSerName val="0"/>
          <c:showPercent val="0"/>
          <c:showBubbleSize val="0"/>
        </c:dLbls>
        <c:axId val="609014656"/>
        <c:axId val="609017792"/>
      </c:radarChart>
      <c:catAx>
        <c:axId val="60901465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17792"/>
        <c:crosses val="autoZero"/>
        <c:auto val="1"/>
        <c:lblAlgn val="ctr"/>
        <c:lblOffset val="100"/>
        <c:noMultiLvlLbl val="0"/>
      </c:catAx>
      <c:valAx>
        <c:axId val="609017792"/>
        <c:scaling>
          <c:orientation val="minMax"/>
          <c:max val="25"/>
          <c:min val="0"/>
        </c:scaling>
        <c:delete val="1"/>
        <c:axPos val="l"/>
        <c:numFmt formatCode="0" sourceLinked="1"/>
        <c:majorTickMark val="cross"/>
        <c:minorTickMark val="cross"/>
        <c:tickLblPos val="none"/>
        <c:crossAx val="60901465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p11</a:t>
            </a:r>
          </a:p>
          <a:p>
            <a:pPr>
              <a:defRPr/>
            </a:pPr>
            <a:r>
              <a:rPr lang="en-US"/>
              <a:t>moyenne des CT par sous-processus</a:t>
            </a:r>
          </a:p>
        </c:rich>
      </c:tx>
      <c:layout>
        <c:manualLayout>
          <c:xMode val="edge"/>
          <c:yMode val="edge"/>
          <c:x val="3.353412792724461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données'!$FU$6:$FU$9</c:f>
              <c:numCache>
                <c:formatCode>General</c:formatCode>
                <c:ptCount val="4"/>
                <c:pt idx="0">
                  <c:v>0</c:v>
                </c:pt>
                <c:pt idx="1">
                  <c:v>0</c:v>
                </c:pt>
                <c:pt idx="2">
                  <c:v>0</c:v>
                </c:pt>
                <c:pt idx="3">
                  <c:v>0</c:v>
                </c:pt>
              </c:numCache>
            </c:numRef>
          </c:cat>
          <c:val>
            <c:numRef>
              <c:f>'Base de données'!$FV$6:$FV$9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1A67-4B83-A697-4159B53D75F4}"/>
            </c:ext>
          </c:extLst>
        </c:ser>
        <c:ser>
          <c:idx val="1"/>
          <c:order val="1"/>
          <c:spPr>
            <a:ln>
              <a:solidFill>
                <a:srgbClr val="00B05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1A67-4B83-A697-4159B53D75F4}"/>
            </c:ext>
          </c:extLst>
        </c:ser>
        <c:ser>
          <c:idx val="2"/>
          <c:order val="2"/>
          <c:spPr>
            <a:ln>
              <a:solidFill>
                <a:srgbClr val="FFC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1A67-4B83-A697-4159B53D75F4}"/>
            </c:ext>
          </c:extLst>
        </c:ser>
        <c:ser>
          <c:idx val="3"/>
          <c:order val="3"/>
          <c:spPr>
            <a:ln w="19050">
              <a:solidFill>
                <a:srgbClr val="C00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1A67-4B83-A697-4159B53D75F4}"/>
            </c:ext>
          </c:extLst>
        </c:ser>
        <c:dLbls>
          <c:showLegendKey val="0"/>
          <c:showVal val="0"/>
          <c:showCatName val="0"/>
          <c:showSerName val="0"/>
          <c:showPercent val="0"/>
          <c:showBubbleSize val="0"/>
        </c:dLbls>
        <c:axId val="609016616"/>
        <c:axId val="609015440"/>
      </c:radarChart>
      <c:catAx>
        <c:axId val="609016616"/>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15440"/>
        <c:crosses val="autoZero"/>
        <c:auto val="1"/>
        <c:lblAlgn val="ctr"/>
        <c:lblOffset val="100"/>
        <c:noMultiLvlLbl val="0"/>
      </c:catAx>
      <c:valAx>
        <c:axId val="609015440"/>
        <c:scaling>
          <c:orientation val="minMax"/>
          <c:max val="25"/>
          <c:min val="0"/>
        </c:scaling>
        <c:delete val="1"/>
        <c:axPos val="l"/>
        <c:numFmt formatCode="General" sourceLinked="1"/>
        <c:majorTickMark val="cross"/>
        <c:minorTickMark val="cross"/>
        <c:tickLblPos val="none"/>
        <c:crossAx val="60901661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p11</a:t>
            </a:r>
          </a:p>
          <a:p>
            <a:pPr>
              <a:defRPr/>
            </a:pPr>
            <a:r>
              <a:rPr lang="en-US"/>
              <a:t>moyenne des CRD par sous-processus</a:t>
            </a:r>
          </a:p>
        </c:rich>
      </c:tx>
      <c:layout>
        <c:manualLayout>
          <c:xMode val="edge"/>
          <c:yMode val="edge"/>
          <c:x val="3.195947328838708E-2"/>
          <c:y val="2.0047732194570695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données'!$FU$6:$FU$9</c:f>
              <c:numCache>
                <c:formatCode>General</c:formatCode>
                <c:ptCount val="4"/>
                <c:pt idx="0">
                  <c:v>0</c:v>
                </c:pt>
                <c:pt idx="1">
                  <c:v>0</c:v>
                </c:pt>
                <c:pt idx="2">
                  <c:v>0</c:v>
                </c:pt>
                <c:pt idx="3">
                  <c:v>0</c:v>
                </c:pt>
              </c:numCache>
            </c:numRef>
          </c:cat>
          <c:val>
            <c:numRef>
              <c:f>'Base de données'!$FW$6:$FW$9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8763-43A7-B49E-836DB14F8B8A}"/>
            </c:ext>
          </c:extLst>
        </c:ser>
        <c:ser>
          <c:idx val="1"/>
          <c:order val="1"/>
          <c:spPr>
            <a:ln>
              <a:solidFill>
                <a:srgbClr val="00B05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8763-43A7-B49E-836DB14F8B8A}"/>
            </c:ext>
          </c:extLst>
        </c:ser>
        <c:ser>
          <c:idx val="2"/>
          <c:order val="2"/>
          <c:spPr>
            <a:ln>
              <a:solidFill>
                <a:srgbClr val="FFC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8763-43A7-B49E-836DB14F8B8A}"/>
            </c:ext>
          </c:extLst>
        </c:ser>
        <c:ser>
          <c:idx val="3"/>
          <c:order val="3"/>
          <c:spPr>
            <a:ln>
              <a:solidFill>
                <a:srgbClr val="C00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8763-43A7-B49E-836DB14F8B8A}"/>
            </c:ext>
          </c:extLst>
        </c:ser>
        <c:dLbls>
          <c:showLegendKey val="0"/>
          <c:showVal val="0"/>
          <c:showCatName val="0"/>
          <c:showSerName val="0"/>
          <c:showPercent val="0"/>
          <c:showBubbleSize val="0"/>
        </c:dLbls>
        <c:axId val="609014264"/>
        <c:axId val="609018576"/>
      </c:radarChart>
      <c:catAx>
        <c:axId val="60901426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18576"/>
        <c:crosses val="autoZero"/>
        <c:auto val="1"/>
        <c:lblAlgn val="ctr"/>
        <c:lblOffset val="100"/>
        <c:noMultiLvlLbl val="0"/>
      </c:catAx>
      <c:valAx>
        <c:axId val="609018576"/>
        <c:scaling>
          <c:orientation val="minMax"/>
          <c:max val="25"/>
          <c:min val="0"/>
        </c:scaling>
        <c:delete val="1"/>
        <c:axPos val="l"/>
        <c:numFmt formatCode="General" sourceLinked="1"/>
        <c:majorTickMark val="cross"/>
        <c:minorTickMark val="cross"/>
        <c:tickLblPos val="none"/>
        <c:crossAx val="609014264"/>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en-US"/>
              <a:t>p11</a:t>
            </a:r>
          </a:p>
          <a:p>
            <a:pPr>
              <a:defRPr/>
            </a:pPr>
            <a:r>
              <a:rPr lang="en-US"/>
              <a:t>moyenne des CRM par sous-processus</a:t>
            </a:r>
          </a:p>
        </c:rich>
      </c:tx>
      <c:layout>
        <c:manualLayout>
          <c:xMode val="edge"/>
          <c:yMode val="edge"/>
          <c:x val="2.7419068360888543E-2"/>
          <c:y val="1.7820206395173951E-2"/>
        </c:manualLayout>
      </c:layout>
      <c:overlay val="0"/>
      <c:spPr>
        <a:solidFill>
          <a:srgbClr val="FFC000"/>
        </a:solidFill>
      </c:spPr>
    </c:title>
    <c:autoTitleDeleted val="0"/>
    <c:plotArea>
      <c:layout/>
      <c:radarChart>
        <c:radarStyle val="marker"/>
        <c:varyColors val="0"/>
        <c:ser>
          <c:idx val="0"/>
          <c:order val="0"/>
          <c:spPr>
            <a:ln w="57150" cap="rnd">
              <a:solidFill>
                <a:sysClr val="windowText" lastClr="000000"/>
              </a:solidFill>
              <a:prstDash val="solid"/>
              <a:round/>
            </a:ln>
            <a:effectLst/>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données'!$FU$6:$FU$9</c:f>
              <c:numCache>
                <c:formatCode>General</c:formatCode>
                <c:ptCount val="4"/>
                <c:pt idx="0">
                  <c:v>0</c:v>
                </c:pt>
                <c:pt idx="1">
                  <c:v>0</c:v>
                </c:pt>
                <c:pt idx="2">
                  <c:v>0</c:v>
                </c:pt>
                <c:pt idx="3">
                  <c:v>0</c:v>
                </c:pt>
              </c:numCache>
            </c:numRef>
          </c:cat>
          <c:val>
            <c:numRef>
              <c:f>'Base de données'!$FX$6:$FX$9</c:f>
              <c:numCache>
                <c:formatCode>0</c:formatCode>
                <c:ptCount val="4"/>
                <c:pt idx="0">
                  <c:v>0</c:v>
                </c:pt>
                <c:pt idx="1">
                  <c:v>0</c:v>
                </c:pt>
                <c:pt idx="2">
                  <c:v>0</c:v>
                </c:pt>
                <c:pt idx="3">
                  <c:v>0</c:v>
                </c:pt>
              </c:numCache>
            </c:numRef>
          </c:val>
          <c:extLst>
            <c:ext xmlns:c16="http://schemas.microsoft.com/office/drawing/2014/chart" uri="{C3380CC4-5D6E-409C-BE32-E72D297353CC}">
              <c16:uniqueId val="{00000000-E048-4704-8096-677BAB3C181E}"/>
            </c:ext>
          </c:extLst>
        </c:ser>
        <c:ser>
          <c:idx val="1"/>
          <c:order val="1"/>
          <c:spPr>
            <a:ln>
              <a:solidFill>
                <a:srgbClr val="00B05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E048-4704-8096-677BAB3C181E}"/>
            </c:ext>
          </c:extLst>
        </c:ser>
        <c:ser>
          <c:idx val="2"/>
          <c:order val="2"/>
          <c:spPr>
            <a:ln>
              <a:solidFill>
                <a:srgbClr val="FFC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E048-4704-8096-677BAB3C181E}"/>
            </c:ext>
          </c:extLst>
        </c:ser>
        <c:ser>
          <c:idx val="3"/>
          <c:order val="3"/>
          <c:spPr>
            <a:ln>
              <a:solidFill>
                <a:srgbClr val="C00000"/>
              </a:solidFill>
            </a:ln>
          </c:spPr>
          <c:marker>
            <c:symbol val="none"/>
          </c:marker>
          <c:cat>
            <c:numRef>
              <c:f>'Base de données'!$FU$6:$FU$9</c:f>
              <c:numCache>
                <c:formatCode>General</c:formatCode>
                <c:ptCount val="4"/>
                <c:pt idx="0">
                  <c:v>0</c:v>
                </c:pt>
                <c:pt idx="1">
                  <c:v>0</c:v>
                </c:pt>
                <c:pt idx="2">
                  <c:v>0</c:v>
                </c:pt>
                <c:pt idx="3">
                  <c:v>0</c:v>
                </c:pt>
              </c:numCache>
            </c:num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E048-4704-8096-677BAB3C181E}"/>
            </c:ext>
          </c:extLst>
        </c:ser>
        <c:dLbls>
          <c:showLegendKey val="0"/>
          <c:showVal val="0"/>
          <c:showCatName val="0"/>
          <c:showSerName val="0"/>
          <c:showPercent val="0"/>
          <c:showBubbleSize val="0"/>
        </c:dLbls>
        <c:axId val="609017008"/>
        <c:axId val="609015832"/>
      </c:radarChart>
      <c:catAx>
        <c:axId val="60901700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15832"/>
        <c:crosses val="autoZero"/>
        <c:auto val="1"/>
        <c:lblAlgn val="ctr"/>
        <c:lblOffset val="100"/>
        <c:noMultiLvlLbl val="0"/>
      </c:catAx>
      <c:valAx>
        <c:axId val="609015832"/>
        <c:scaling>
          <c:orientation val="minMax"/>
          <c:max val="25"/>
          <c:min val="0"/>
        </c:scaling>
        <c:delete val="1"/>
        <c:axPos val="l"/>
        <c:numFmt formatCode="0" sourceLinked="1"/>
        <c:majorTickMark val="cross"/>
        <c:minorTickMark val="cross"/>
        <c:tickLblPos val="none"/>
        <c:crossAx val="609017008"/>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endParaRPr lang="en-US"/>
          </a:p>
          <a:p>
            <a:pPr>
              <a:defRPr/>
            </a:pPr>
            <a:r>
              <a:rPr lang="en-US"/>
              <a:t>moyenne des CT par sous-processus</a:t>
            </a:r>
          </a:p>
        </c:rich>
      </c:tx>
      <c:layout>
        <c:manualLayout>
          <c:xMode val="edge"/>
          <c:yMode val="edge"/>
          <c:x val="3.3534127927244618E-2"/>
          <c:y val="2.0047732194570695E-2"/>
        </c:manualLayout>
      </c:layout>
      <c:overlay val="0"/>
      <c:spPr>
        <a:solidFill>
          <a:srgbClr val="FFC000"/>
        </a:solidFill>
      </c:spPr>
    </c:title>
    <c:autoTitleDeleted val="0"/>
    <c:plotArea>
      <c:layout/>
      <c:radarChart>
        <c:radarStyle val="marker"/>
        <c:varyColors val="0"/>
        <c:ser>
          <c:idx val="0"/>
          <c:order val="0"/>
          <c:tx>
            <c:strRef>
              <c:f>'Base de données'!$GJ$5</c:f>
              <c:strCache>
                <c:ptCount val="1"/>
                <c:pt idx="0">
                  <c:v>CT</c:v>
                </c:pt>
              </c:strCache>
            </c:strRef>
          </c:tx>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données'!$GI$6</c:f>
              <c:numCache>
                <c:formatCode>General</c:formatCode>
                <c:ptCount val="1"/>
                <c:pt idx="0">
                  <c:v>0</c:v>
                </c:pt>
              </c:numCache>
            </c:numRef>
          </c:cat>
          <c:val>
            <c:numRef>
              <c:f>'Base de données'!$GJ$6</c:f>
              <c:numCache>
                <c:formatCode>General</c:formatCode>
                <c:ptCount val="1"/>
                <c:pt idx="0">
                  <c:v>0</c:v>
                </c:pt>
              </c:numCache>
            </c:numRef>
          </c:val>
          <c:extLst>
            <c:ext xmlns:c16="http://schemas.microsoft.com/office/drawing/2014/chart" uri="{C3380CC4-5D6E-409C-BE32-E72D297353CC}">
              <c16:uniqueId val="{00000000-1933-40A5-9BB5-46F3C0730A3C}"/>
            </c:ext>
          </c:extLst>
        </c:ser>
        <c:ser>
          <c:idx val="1"/>
          <c:order val="1"/>
          <c:tx>
            <c:strRef>
              <c:f>'Base de données'!$HK$5</c:f>
              <c:strCache>
                <c:ptCount val="1"/>
              </c:strCache>
            </c:strRef>
          </c:tx>
          <c:spPr>
            <a:ln>
              <a:solidFill>
                <a:srgbClr val="00B050"/>
              </a:solidFill>
            </a:ln>
          </c:spPr>
          <c:marker>
            <c:symbol val="none"/>
          </c:marker>
          <c:cat>
            <c:numRef>
              <c:f>'Base de données'!$GI$6</c:f>
              <c:numCache>
                <c:formatCode>General</c:formatCode>
                <c:ptCount val="1"/>
                <c:pt idx="0">
                  <c:v>0</c:v>
                </c:pt>
              </c:numCache>
            </c:numRef>
          </c:cat>
          <c:val>
            <c:numRef>
              <c:f>'Base de données'!$HK$6</c:f>
              <c:numCache>
                <c:formatCode>General</c:formatCode>
                <c:ptCount val="1"/>
                <c:pt idx="0">
                  <c:v>6</c:v>
                </c:pt>
              </c:numCache>
            </c:numRef>
          </c:val>
          <c:extLst>
            <c:ext xmlns:c16="http://schemas.microsoft.com/office/drawing/2014/chart" uri="{C3380CC4-5D6E-409C-BE32-E72D297353CC}">
              <c16:uniqueId val="{00000001-1933-40A5-9BB5-46F3C0730A3C}"/>
            </c:ext>
          </c:extLst>
        </c:ser>
        <c:ser>
          <c:idx val="2"/>
          <c:order val="2"/>
          <c:tx>
            <c:strRef>
              <c:f>'Base de données'!$HL$5</c:f>
              <c:strCache>
                <c:ptCount val="1"/>
              </c:strCache>
            </c:strRef>
          </c:tx>
          <c:spPr>
            <a:ln>
              <a:solidFill>
                <a:srgbClr val="FFC000"/>
              </a:solidFill>
            </a:ln>
          </c:spPr>
          <c:marker>
            <c:symbol val="none"/>
          </c:marker>
          <c:cat>
            <c:numRef>
              <c:f>'Base de données'!$GI$6</c:f>
              <c:numCache>
                <c:formatCode>General</c:formatCode>
                <c:ptCount val="1"/>
                <c:pt idx="0">
                  <c:v>0</c:v>
                </c:pt>
              </c:numCache>
            </c:numRef>
          </c:cat>
          <c:val>
            <c:numRef>
              <c:f>'Base de données'!$HL$6</c:f>
              <c:numCache>
                <c:formatCode>General</c:formatCode>
                <c:ptCount val="1"/>
                <c:pt idx="0">
                  <c:v>13</c:v>
                </c:pt>
              </c:numCache>
            </c:numRef>
          </c:val>
          <c:extLst>
            <c:ext xmlns:c16="http://schemas.microsoft.com/office/drawing/2014/chart" uri="{C3380CC4-5D6E-409C-BE32-E72D297353CC}">
              <c16:uniqueId val="{00000002-1933-40A5-9BB5-46F3C0730A3C}"/>
            </c:ext>
          </c:extLst>
        </c:ser>
        <c:ser>
          <c:idx val="3"/>
          <c:order val="3"/>
          <c:tx>
            <c:strRef>
              <c:f>'Base de données'!$HM$5</c:f>
              <c:strCache>
                <c:ptCount val="1"/>
              </c:strCache>
            </c:strRef>
          </c:tx>
          <c:spPr>
            <a:ln w="19050">
              <a:solidFill>
                <a:srgbClr val="C00000"/>
              </a:solidFill>
            </a:ln>
          </c:spPr>
          <c:marker>
            <c:symbol val="none"/>
          </c:marker>
          <c:cat>
            <c:numRef>
              <c:f>'Base de données'!$GI$6</c:f>
              <c:numCache>
                <c:formatCode>General</c:formatCode>
                <c:ptCount val="1"/>
                <c:pt idx="0">
                  <c:v>0</c:v>
                </c:pt>
              </c:numCache>
            </c:numRef>
          </c:cat>
          <c:val>
            <c:numRef>
              <c:f>'Base de données'!$HM$6</c:f>
              <c:numCache>
                <c:formatCode>General</c:formatCode>
                <c:ptCount val="1"/>
                <c:pt idx="0">
                  <c:v>25</c:v>
                </c:pt>
              </c:numCache>
            </c:numRef>
          </c:val>
          <c:extLst>
            <c:ext xmlns:c16="http://schemas.microsoft.com/office/drawing/2014/chart" uri="{C3380CC4-5D6E-409C-BE32-E72D297353CC}">
              <c16:uniqueId val="{00000003-1933-40A5-9BB5-46F3C0730A3C}"/>
            </c:ext>
          </c:extLst>
        </c:ser>
        <c:dLbls>
          <c:showLegendKey val="0"/>
          <c:showVal val="0"/>
          <c:showCatName val="0"/>
          <c:showSerName val="0"/>
          <c:showPercent val="0"/>
          <c:showBubbleSize val="0"/>
        </c:dLbls>
        <c:axId val="609018968"/>
        <c:axId val="609019360"/>
      </c:radarChart>
      <c:catAx>
        <c:axId val="60901896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19360"/>
        <c:crosses val="autoZero"/>
        <c:auto val="1"/>
        <c:lblAlgn val="ctr"/>
        <c:lblOffset val="100"/>
        <c:noMultiLvlLbl val="0"/>
      </c:catAx>
      <c:valAx>
        <c:axId val="609019360"/>
        <c:scaling>
          <c:orientation val="minMax"/>
          <c:max val="25"/>
          <c:min val="0"/>
        </c:scaling>
        <c:delete val="1"/>
        <c:axPos val="l"/>
        <c:numFmt formatCode="General" sourceLinked="1"/>
        <c:majorTickMark val="cross"/>
        <c:minorTickMark val="cross"/>
        <c:tickLblPos val="none"/>
        <c:crossAx val="609018968"/>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endParaRPr lang="en-US"/>
          </a:p>
          <a:p>
            <a:pPr>
              <a:defRPr/>
            </a:pPr>
            <a:r>
              <a:rPr lang="en-US"/>
              <a:t>moyenne des CRD par sous-processus</a:t>
            </a:r>
          </a:p>
        </c:rich>
      </c:tx>
      <c:layout>
        <c:manualLayout>
          <c:xMode val="edge"/>
          <c:yMode val="edge"/>
          <c:x val="3.195947328838708E-2"/>
          <c:y val="2.0047732194570695E-2"/>
        </c:manualLayout>
      </c:layout>
      <c:overlay val="0"/>
      <c:spPr>
        <a:solidFill>
          <a:srgbClr val="FFC000"/>
        </a:solidFill>
      </c:spPr>
    </c:title>
    <c:autoTitleDeleted val="0"/>
    <c:plotArea>
      <c:layout/>
      <c:radarChart>
        <c:radarStyle val="marker"/>
        <c:varyColors val="0"/>
        <c:ser>
          <c:idx val="0"/>
          <c:order val="0"/>
          <c:tx>
            <c:strRef>
              <c:f>'Base de données'!$GK$5</c:f>
              <c:strCache>
                <c:ptCount val="1"/>
                <c:pt idx="0">
                  <c:v>CR Detection</c:v>
                </c:pt>
              </c:strCache>
            </c:strRef>
          </c:tx>
          <c:spPr>
            <a:ln w="57150" cap="rnd">
              <a:solidFill>
                <a:sysClr val="windowText" lastClr="000000"/>
              </a:solidFill>
              <a:prstDash val="solid"/>
              <a:round/>
            </a:ln>
            <a:effectLst/>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données'!$GI$6</c:f>
              <c:numCache>
                <c:formatCode>General</c:formatCode>
                <c:ptCount val="1"/>
                <c:pt idx="0">
                  <c:v>0</c:v>
                </c:pt>
              </c:numCache>
            </c:numRef>
          </c:cat>
          <c:val>
            <c:numRef>
              <c:f>'Base de données'!$GK$6</c:f>
              <c:numCache>
                <c:formatCode>General</c:formatCode>
                <c:ptCount val="1"/>
                <c:pt idx="0">
                  <c:v>0</c:v>
                </c:pt>
              </c:numCache>
            </c:numRef>
          </c:val>
          <c:extLst>
            <c:ext xmlns:c16="http://schemas.microsoft.com/office/drawing/2014/chart" uri="{C3380CC4-5D6E-409C-BE32-E72D297353CC}">
              <c16:uniqueId val="{00000000-7D05-4FFA-A10D-8681E5404519}"/>
            </c:ext>
          </c:extLst>
        </c:ser>
        <c:ser>
          <c:idx val="1"/>
          <c:order val="1"/>
          <c:tx>
            <c:strRef>
              <c:f>'Base de données'!$HK$5</c:f>
              <c:strCache>
                <c:ptCount val="1"/>
              </c:strCache>
            </c:strRef>
          </c:tx>
          <c:spPr>
            <a:ln>
              <a:solidFill>
                <a:srgbClr val="00B050"/>
              </a:solidFill>
            </a:ln>
          </c:spPr>
          <c:marker>
            <c:symbol val="none"/>
          </c:marker>
          <c:cat>
            <c:numRef>
              <c:f>'Base de données'!$GI$6</c:f>
              <c:numCache>
                <c:formatCode>General</c:formatCode>
                <c:ptCount val="1"/>
                <c:pt idx="0">
                  <c:v>0</c:v>
                </c:pt>
              </c:numCache>
            </c:numRef>
          </c:cat>
          <c:val>
            <c:numRef>
              <c:f>'Base de données'!$HK$6</c:f>
              <c:numCache>
                <c:formatCode>General</c:formatCode>
                <c:ptCount val="1"/>
                <c:pt idx="0">
                  <c:v>6</c:v>
                </c:pt>
              </c:numCache>
            </c:numRef>
          </c:val>
          <c:extLst>
            <c:ext xmlns:c16="http://schemas.microsoft.com/office/drawing/2014/chart" uri="{C3380CC4-5D6E-409C-BE32-E72D297353CC}">
              <c16:uniqueId val="{00000001-7D05-4FFA-A10D-8681E5404519}"/>
            </c:ext>
          </c:extLst>
        </c:ser>
        <c:ser>
          <c:idx val="2"/>
          <c:order val="2"/>
          <c:tx>
            <c:strRef>
              <c:f>'Base de données'!$HL$5</c:f>
              <c:strCache>
                <c:ptCount val="1"/>
              </c:strCache>
            </c:strRef>
          </c:tx>
          <c:spPr>
            <a:ln>
              <a:solidFill>
                <a:srgbClr val="FFC000"/>
              </a:solidFill>
            </a:ln>
          </c:spPr>
          <c:marker>
            <c:symbol val="none"/>
          </c:marker>
          <c:cat>
            <c:numRef>
              <c:f>'Base de données'!$GI$6</c:f>
              <c:numCache>
                <c:formatCode>General</c:formatCode>
                <c:ptCount val="1"/>
                <c:pt idx="0">
                  <c:v>0</c:v>
                </c:pt>
              </c:numCache>
            </c:numRef>
          </c:cat>
          <c:val>
            <c:numRef>
              <c:f>'Base de données'!$HL$6</c:f>
              <c:numCache>
                <c:formatCode>General</c:formatCode>
                <c:ptCount val="1"/>
                <c:pt idx="0">
                  <c:v>13</c:v>
                </c:pt>
              </c:numCache>
            </c:numRef>
          </c:val>
          <c:extLst>
            <c:ext xmlns:c16="http://schemas.microsoft.com/office/drawing/2014/chart" uri="{C3380CC4-5D6E-409C-BE32-E72D297353CC}">
              <c16:uniqueId val="{00000002-7D05-4FFA-A10D-8681E5404519}"/>
            </c:ext>
          </c:extLst>
        </c:ser>
        <c:ser>
          <c:idx val="3"/>
          <c:order val="3"/>
          <c:tx>
            <c:strRef>
              <c:f>'Base de données'!$HM$5</c:f>
              <c:strCache>
                <c:ptCount val="1"/>
              </c:strCache>
            </c:strRef>
          </c:tx>
          <c:spPr>
            <a:ln>
              <a:solidFill>
                <a:srgbClr val="C00000"/>
              </a:solidFill>
            </a:ln>
          </c:spPr>
          <c:marker>
            <c:symbol val="none"/>
          </c:marker>
          <c:cat>
            <c:numRef>
              <c:f>'Base de données'!$GI$6</c:f>
              <c:numCache>
                <c:formatCode>General</c:formatCode>
                <c:ptCount val="1"/>
                <c:pt idx="0">
                  <c:v>0</c:v>
                </c:pt>
              </c:numCache>
            </c:numRef>
          </c:cat>
          <c:val>
            <c:numRef>
              <c:f>'Base de données'!$HM$6</c:f>
              <c:numCache>
                <c:formatCode>General</c:formatCode>
                <c:ptCount val="1"/>
                <c:pt idx="0">
                  <c:v>25</c:v>
                </c:pt>
              </c:numCache>
            </c:numRef>
          </c:val>
          <c:extLst>
            <c:ext xmlns:c16="http://schemas.microsoft.com/office/drawing/2014/chart" uri="{C3380CC4-5D6E-409C-BE32-E72D297353CC}">
              <c16:uniqueId val="{00000003-7D05-4FFA-A10D-8681E5404519}"/>
            </c:ext>
          </c:extLst>
        </c:ser>
        <c:dLbls>
          <c:showLegendKey val="0"/>
          <c:showVal val="0"/>
          <c:showCatName val="0"/>
          <c:showSerName val="0"/>
          <c:showPercent val="0"/>
          <c:showBubbleSize val="0"/>
        </c:dLbls>
        <c:axId val="609016224"/>
        <c:axId val="609020928"/>
      </c:radarChart>
      <c:catAx>
        <c:axId val="60901622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9020928"/>
        <c:crosses val="autoZero"/>
        <c:auto val="1"/>
        <c:lblAlgn val="ctr"/>
        <c:lblOffset val="100"/>
        <c:noMultiLvlLbl val="0"/>
      </c:catAx>
      <c:valAx>
        <c:axId val="609020928"/>
        <c:scaling>
          <c:orientation val="minMax"/>
          <c:max val="25"/>
          <c:min val="0"/>
        </c:scaling>
        <c:delete val="1"/>
        <c:axPos val="l"/>
        <c:numFmt formatCode="General" sourceLinked="1"/>
        <c:majorTickMark val="cross"/>
        <c:minorTickMark val="cross"/>
        <c:tickLblPos val="none"/>
        <c:crossAx val="609016224"/>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endParaRPr lang="en-US"/>
          </a:p>
          <a:p>
            <a:pPr>
              <a:defRPr/>
            </a:pPr>
            <a:r>
              <a:rPr lang="en-US"/>
              <a:t>moyenne des CRM par sous-processus</a:t>
            </a:r>
          </a:p>
        </c:rich>
      </c:tx>
      <c:layout>
        <c:manualLayout>
          <c:xMode val="edge"/>
          <c:yMode val="edge"/>
          <c:x val="2.7419068360888543E-2"/>
          <c:y val="1.7820206395173951E-2"/>
        </c:manualLayout>
      </c:layout>
      <c:overlay val="0"/>
      <c:spPr>
        <a:solidFill>
          <a:srgbClr val="FFC000"/>
        </a:solidFill>
      </c:spPr>
    </c:title>
    <c:autoTitleDeleted val="0"/>
    <c:plotArea>
      <c:layout/>
      <c:radarChart>
        <c:radarStyle val="marker"/>
        <c:varyColors val="0"/>
        <c:ser>
          <c:idx val="0"/>
          <c:order val="0"/>
          <c:tx>
            <c:strRef>
              <c:f>'Base de données'!$GL$5</c:f>
              <c:strCache>
                <c:ptCount val="1"/>
                <c:pt idx="0">
                  <c:v>CR Maitrise</c:v>
                </c:pt>
              </c:strCache>
            </c:strRef>
          </c:tx>
          <c:spPr>
            <a:ln w="57150" cap="rnd">
              <a:solidFill>
                <a:sysClr val="windowText" lastClr="000000"/>
              </a:solidFill>
              <a:prstDash val="solid"/>
              <a:round/>
            </a:ln>
            <a:effectLst/>
          </c:spPr>
          <c:marker>
            <c:symbol val="none"/>
          </c:marker>
          <c:dLbls>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'Base de données'!$GI$6</c:f>
              <c:numCache>
                <c:formatCode>General</c:formatCode>
                <c:ptCount val="1"/>
                <c:pt idx="0">
                  <c:v>0</c:v>
                </c:pt>
              </c:numCache>
            </c:numRef>
          </c:cat>
          <c:val>
            <c:numRef>
              <c:f>'Base de données'!$GL$6</c:f>
              <c:numCache>
                <c:formatCode>0</c:formatCode>
                <c:ptCount val="1"/>
                <c:pt idx="0">
                  <c:v>0</c:v>
                </c:pt>
              </c:numCache>
            </c:numRef>
          </c:val>
          <c:extLst>
            <c:ext xmlns:c16="http://schemas.microsoft.com/office/drawing/2014/chart" uri="{C3380CC4-5D6E-409C-BE32-E72D297353CC}">
              <c16:uniqueId val="{00000000-79DA-4641-859A-35D27D6020CC}"/>
            </c:ext>
          </c:extLst>
        </c:ser>
        <c:ser>
          <c:idx val="1"/>
          <c:order val="1"/>
          <c:tx>
            <c:strRef>
              <c:f>'Base de données'!$HK$5</c:f>
              <c:strCache>
                <c:ptCount val="1"/>
              </c:strCache>
            </c:strRef>
          </c:tx>
          <c:spPr>
            <a:ln>
              <a:solidFill>
                <a:srgbClr val="00B050"/>
              </a:solidFill>
            </a:ln>
          </c:spPr>
          <c:marker>
            <c:symbol val="none"/>
          </c:marker>
          <c:cat>
            <c:numRef>
              <c:f>'Base de données'!$GI$6</c:f>
              <c:numCache>
                <c:formatCode>General</c:formatCode>
                <c:ptCount val="1"/>
                <c:pt idx="0">
                  <c:v>0</c:v>
                </c:pt>
              </c:numCache>
            </c:numRef>
          </c:cat>
          <c:val>
            <c:numRef>
              <c:f>'Base de données'!$HK$6</c:f>
              <c:numCache>
                <c:formatCode>General</c:formatCode>
                <c:ptCount val="1"/>
                <c:pt idx="0">
                  <c:v>6</c:v>
                </c:pt>
              </c:numCache>
            </c:numRef>
          </c:val>
          <c:extLst>
            <c:ext xmlns:c16="http://schemas.microsoft.com/office/drawing/2014/chart" uri="{C3380CC4-5D6E-409C-BE32-E72D297353CC}">
              <c16:uniqueId val="{00000001-79DA-4641-859A-35D27D6020CC}"/>
            </c:ext>
          </c:extLst>
        </c:ser>
        <c:ser>
          <c:idx val="2"/>
          <c:order val="2"/>
          <c:tx>
            <c:strRef>
              <c:f>'Base de données'!$HL$5</c:f>
              <c:strCache>
                <c:ptCount val="1"/>
              </c:strCache>
            </c:strRef>
          </c:tx>
          <c:spPr>
            <a:ln>
              <a:solidFill>
                <a:srgbClr val="FFC000"/>
              </a:solidFill>
            </a:ln>
          </c:spPr>
          <c:marker>
            <c:symbol val="none"/>
          </c:marker>
          <c:cat>
            <c:numRef>
              <c:f>'Base de données'!$GI$6</c:f>
              <c:numCache>
                <c:formatCode>General</c:formatCode>
                <c:ptCount val="1"/>
                <c:pt idx="0">
                  <c:v>0</c:v>
                </c:pt>
              </c:numCache>
            </c:numRef>
          </c:cat>
          <c:val>
            <c:numRef>
              <c:f>'Base de données'!$HL$6</c:f>
              <c:numCache>
                <c:formatCode>General</c:formatCode>
                <c:ptCount val="1"/>
                <c:pt idx="0">
                  <c:v>13</c:v>
                </c:pt>
              </c:numCache>
            </c:numRef>
          </c:val>
          <c:extLst>
            <c:ext xmlns:c16="http://schemas.microsoft.com/office/drawing/2014/chart" uri="{C3380CC4-5D6E-409C-BE32-E72D297353CC}">
              <c16:uniqueId val="{00000002-79DA-4641-859A-35D27D6020CC}"/>
            </c:ext>
          </c:extLst>
        </c:ser>
        <c:ser>
          <c:idx val="3"/>
          <c:order val="3"/>
          <c:tx>
            <c:strRef>
              <c:f>'Base de données'!$HM$5</c:f>
              <c:strCache>
                <c:ptCount val="1"/>
              </c:strCache>
            </c:strRef>
          </c:tx>
          <c:spPr>
            <a:ln>
              <a:solidFill>
                <a:srgbClr val="C00000"/>
              </a:solidFill>
            </a:ln>
          </c:spPr>
          <c:marker>
            <c:symbol val="none"/>
          </c:marker>
          <c:cat>
            <c:numRef>
              <c:f>'Base de données'!$GI$6</c:f>
              <c:numCache>
                <c:formatCode>General</c:formatCode>
                <c:ptCount val="1"/>
                <c:pt idx="0">
                  <c:v>0</c:v>
                </c:pt>
              </c:numCache>
            </c:numRef>
          </c:cat>
          <c:val>
            <c:numRef>
              <c:f>'Base de données'!$HM$6</c:f>
              <c:numCache>
                <c:formatCode>General</c:formatCode>
                <c:ptCount val="1"/>
                <c:pt idx="0">
                  <c:v>25</c:v>
                </c:pt>
              </c:numCache>
            </c:numRef>
          </c:val>
          <c:extLst>
            <c:ext xmlns:c16="http://schemas.microsoft.com/office/drawing/2014/chart" uri="{C3380CC4-5D6E-409C-BE32-E72D297353CC}">
              <c16:uniqueId val="{00000003-79DA-4641-859A-35D27D6020CC}"/>
            </c:ext>
          </c:extLst>
        </c:ser>
        <c:dLbls>
          <c:showLegendKey val="0"/>
          <c:showVal val="0"/>
          <c:showCatName val="0"/>
          <c:showSerName val="0"/>
          <c:showPercent val="0"/>
          <c:showBubbleSize val="0"/>
        </c:dLbls>
        <c:axId val="609013872"/>
        <c:axId val="608673120"/>
      </c:radarChart>
      <c:catAx>
        <c:axId val="609013872"/>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1800" b="1" i="0" u="none" strike="noStrike" kern="1200" baseline="0">
                <a:solidFill>
                  <a:schemeClr val="bg2">
                    <a:lumMod val="10000"/>
                  </a:schemeClr>
                </a:solidFill>
                <a:latin typeface="+mn-lt"/>
                <a:ea typeface="+mn-ea"/>
                <a:cs typeface="+mn-cs"/>
              </a:defRPr>
            </a:pPr>
            <a:endParaRPr lang="fr-FR"/>
          </a:p>
        </c:txPr>
        <c:crossAx val="608673120"/>
        <c:crosses val="autoZero"/>
        <c:auto val="1"/>
        <c:lblAlgn val="ctr"/>
        <c:lblOffset val="100"/>
        <c:noMultiLvlLbl val="0"/>
      </c:catAx>
      <c:valAx>
        <c:axId val="608673120"/>
        <c:scaling>
          <c:orientation val="minMax"/>
          <c:max val="25"/>
          <c:min val="0"/>
        </c:scaling>
        <c:delete val="1"/>
        <c:axPos val="l"/>
        <c:numFmt formatCode="0" sourceLinked="1"/>
        <c:majorTickMark val="cross"/>
        <c:minorTickMark val="cross"/>
        <c:tickLblPos val="none"/>
        <c:crossAx val="609013872"/>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Conditionnement</a:t>
            </a:r>
          </a:p>
          <a:p>
            <a:pPr>
              <a:defRPr/>
            </a:pPr>
            <a:r>
              <a:rPr lang="fr-FR"/>
              <a:t>moyenne des CT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données'!$CA$6:$CA$9</c:f>
              <c:strCache>
                <c:ptCount val="4"/>
                <c:pt idx="0">
                  <c:v>Vérification des conteneurs</c:v>
                </c:pt>
                <c:pt idx="1">
                  <c:v>Emballage sous sachet</c:v>
                </c:pt>
                <c:pt idx="2">
                  <c:v>Pliage SMS</c:v>
                </c:pt>
                <c:pt idx="3">
                  <c:v>Prise de poste</c:v>
                </c:pt>
              </c:strCache>
            </c:strRef>
          </c:cat>
          <c:val>
            <c:numRef>
              <c:f>'Base de données'!$CB$6:$CB$9</c:f>
              <c:numCache>
                <c:formatCode>0</c:formatCode>
                <c:ptCount val="4"/>
                <c:pt idx="0">
                  <c:v>0</c:v>
                </c:pt>
                <c:pt idx="1">
                  <c:v>0</c:v>
                </c:pt>
                <c:pt idx="2">
                  <c:v>0</c:v>
                </c:pt>
                <c:pt idx="3">
                  <c:v>0</c:v>
                </c:pt>
              </c:numCache>
            </c:numRef>
          </c:val>
          <c:extLst>
            <c:ext xmlns:c16="http://schemas.microsoft.com/office/drawing/2014/chart" uri="{C3380CC4-5D6E-409C-BE32-E72D297353CC}">
              <c16:uniqueId val="{00000000-EBDE-42F4-8516-A06B8320FF97}"/>
            </c:ext>
          </c:extLst>
        </c:ser>
        <c:ser>
          <c:idx val="1"/>
          <c:order val="1"/>
          <c:spPr>
            <a:ln w="28575">
              <a:solidFill>
                <a:srgbClr val="00B05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EBDE-42F4-8516-A06B8320FF97}"/>
            </c:ext>
          </c:extLst>
        </c:ser>
        <c:ser>
          <c:idx val="2"/>
          <c:order val="2"/>
          <c:spPr>
            <a:ln w="28575">
              <a:solidFill>
                <a:srgbClr val="FFC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EBDE-42F4-8516-A06B8320FF97}"/>
            </c:ext>
          </c:extLst>
        </c:ser>
        <c:ser>
          <c:idx val="3"/>
          <c:order val="3"/>
          <c:spPr>
            <a:ln w="28575">
              <a:solidFill>
                <a:srgbClr val="C00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EBDE-42F4-8516-A06B8320FF97}"/>
            </c:ext>
          </c:extLst>
        </c:ser>
        <c:dLbls>
          <c:showLegendKey val="0"/>
          <c:showVal val="1"/>
          <c:showCatName val="0"/>
          <c:showSerName val="0"/>
          <c:showPercent val="0"/>
          <c:showBubbleSize val="0"/>
        </c:dLbls>
        <c:axId val="606895528"/>
        <c:axId val="606895136"/>
      </c:radarChart>
      <c:catAx>
        <c:axId val="60689552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5136"/>
        <c:crosses val="autoZero"/>
        <c:auto val="1"/>
        <c:lblAlgn val="ctr"/>
        <c:lblOffset val="100"/>
        <c:noMultiLvlLbl val="0"/>
      </c:catAx>
      <c:valAx>
        <c:axId val="606895136"/>
        <c:scaling>
          <c:orientation val="minMax"/>
          <c:max val="25"/>
          <c:min val="0"/>
        </c:scaling>
        <c:delete val="1"/>
        <c:axPos val="l"/>
        <c:numFmt formatCode="0" sourceLinked="1"/>
        <c:majorTickMark val="cross"/>
        <c:minorTickMark val="cross"/>
        <c:tickLblPos val="none"/>
        <c:crossAx val="60689552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Conditionnement</a:t>
            </a:r>
          </a:p>
          <a:p>
            <a:pPr>
              <a:defRPr/>
            </a:pPr>
            <a:r>
              <a:rPr lang="fr-FR"/>
              <a:t>moyenne des CRD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données'!$CA$6:$CA$9</c:f>
              <c:strCache>
                <c:ptCount val="4"/>
                <c:pt idx="0">
                  <c:v>Vérification des conteneurs</c:v>
                </c:pt>
                <c:pt idx="1">
                  <c:v>Emballage sous sachet</c:v>
                </c:pt>
                <c:pt idx="2">
                  <c:v>Pliage SMS</c:v>
                </c:pt>
                <c:pt idx="3">
                  <c:v>Prise de poste</c:v>
                </c:pt>
              </c:strCache>
            </c:strRef>
          </c:cat>
          <c:val>
            <c:numRef>
              <c:f>'Base de données'!$CC$6:$CC$9</c:f>
              <c:numCache>
                <c:formatCode>0</c:formatCode>
                <c:ptCount val="4"/>
                <c:pt idx="0">
                  <c:v>0</c:v>
                </c:pt>
                <c:pt idx="1">
                  <c:v>0</c:v>
                </c:pt>
                <c:pt idx="2">
                  <c:v>0</c:v>
                </c:pt>
                <c:pt idx="3">
                  <c:v>0</c:v>
                </c:pt>
              </c:numCache>
            </c:numRef>
          </c:val>
          <c:extLst>
            <c:ext xmlns:c16="http://schemas.microsoft.com/office/drawing/2014/chart" uri="{C3380CC4-5D6E-409C-BE32-E72D297353CC}">
              <c16:uniqueId val="{00000000-6C35-48E6-81C3-5708B1FB94EF}"/>
            </c:ext>
          </c:extLst>
        </c:ser>
        <c:ser>
          <c:idx val="1"/>
          <c:order val="1"/>
          <c:spPr>
            <a:ln w="28575">
              <a:solidFill>
                <a:srgbClr val="00B05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6C35-48E6-81C3-5708B1FB94EF}"/>
            </c:ext>
          </c:extLst>
        </c:ser>
        <c:ser>
          <c:idx val="2"/>
          <c:order val="2"/>
          <c:spPr>
            <a:ln w="28575">
              <a:solidFill>
                <a:srgbClr val="FFC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6C35-48E6-81C3-5708B1FB94EF}"/>
            </c:ext>
          </c:extLst>
        </c:ser>
        <c:ser>
          <c:idx val="3"/>
          <c:order val="3"/>
          <c:spPr>
            <a:ln w="28575">
              <a:solidFill>
                <a:srgbClr val="C00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6C35-48E6-81C3-5708B1FB94EF}"/>
            </c:ext>
          </c:extLst>
        </c:ser>
        <c:dLbls>
          <c:showLegendKey val="0"/>
          <c:showVal val="1"/>
          <c:showCatName val="0"/>
          <c:showSerName val="0"/>
          <c:showPercent val="0"/>
          <c:showBubbleSize val="0"/>
        </c:dLbls>
        <c:axId val="606897488"/>
        <c:axId val="606893176"/>
      </c:radarChart>
      <c:catAx>
        <c:axId val="60689748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3176"/>
        <c:crosses val="autoZero"/>
        <c:auto val="1"/>
        <c:lblAlgn val="ctr"/>
        <c:lblOffset val="100"/>
        <c:noMultiLvlLbl val="0"/>
      </c:catAx>
      <c:valAx>
        <c:axId val="606893176"/>
        <c:scaling>
          <c:orientation val="minMax"/>
          <c:max val="25"/>
          <c:min val="0"/>
        </c:scaling>
        <c:delete val="1"/>
        <c:axPos val="l"/>
        <c:numFmt formatCode="0" sourceLinked="1"/>
        <c:majorTickMark val="cross"/>
        <c:minorTickMark val="cross"/>
        <c:tickLblPos val="none"/>
        <c:crossAx val="60689748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Conditionnement</a:t>
            </a:r>
          </a:p>
          <a:p>
            <a:pPr>
              <a:defRPr/>
            </a:pPr>
            <a:r>
              <a:rPr lang="fr-FR"/>
              <a:t>moyenne des CRM par sous-processus</a:t>
            </a:r>
          </a:p>
        </c:rich>
      </c:tx>
      <c:layout>
        <c:manualLayout>
          <c:xMode val="edge"/>
          <c:yMode val="edge"/>
          <c:x val="4.0247505076340749E-2"/>
          <c:y val="3.0576603155042278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données'!$CA$6:$CA$9</c:f>
              <c:strCache>
                <c:ptCount val="4"/>
                <c:pt idx="0">
                  <c:v>Vérification des conteneurs</c:v>
                </c:pt>
                <c:pt idx="1">
                  <c:v>Emballage sous sachet</c:v>
                </c:pt>
                <c:pt idx="2">
                  <c:v>Pliage SMS</c:v>
                </c:pt>
                <c:pt idx="3">
                  <c:v>Prise de poste</c:v>
                </c:pt>
              </c:strCache>
            </c:strRef>
          </c:cat>
          <c:val>
            <c:numRef>
              <c:f>'Base de données'!$CD$6:$CD$9</c:f>
              <c:numCache>
                <c:formatCode>0</c:formatCode>
                <c:ptCount val="4"/>
                <c:pt idx="0">
                  <c:v>0</c:v>
                </c:pt>
                <c:pt idx="1">
                  <c:v>0</c:v>
                </c:pt>
                <c:pt idx="2">
                  <c:v>0</c:v>
                </c:pt>
                <c:pt idx="3">
                  <c:v>0</c:v>
                </c:pt>
              </c:numCache>
            </c:numRef>
          </c:val>
          <c:extLst>
            <c:ext xmlns:c16="http://schemas.microsoft.com/office/drawing/2014/chart" uri="{C3380CC4-5D6E-409C-BE32-E72D297353CC}">
              <c16:uniqueId val="{00000000-974F-4339-A7C8-614C9F623438}"/>
            </c:ext>
          </c:extLst>
        </c:ser>
        <c:ser>
          <c:idx val="1"/>
          <c:order val="1"/>
          <c:spPr>
            <a:ln w="28575">
              <a:solidFill>
                <a:srgbClr val="00B05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données'!$HK$6:$HK$9</c:f>
              <c:numCache>
                <c:formatCode>General</c:formatCode>
                <c:ptCount val="4"/>
                <c:pt idx="0">
                  <c:v>6</c:v>
                </c:pt>
                <c:pt idx="1">
                  <c:v>6</c:v>
                </c:pt>
                <c:pt idx="2">
                  <c:v>6</c:v>
                </c:pt>
                <c:pt idx="3">
                  <c:v>6</c:v>
                </c:pt>
              </c:numCache>
            </c:numRef>
          </c:val>
          <c:extLst>
            <c:ext xmlns:c16="http://schemas.microsoft.com/office/drawing/2014/chart" uri="{C3380CC4-5D6E-409C-BE32-E72D297353CC}">
              <c16:uniqueId val="{00000001-974F-4339-A7C8-614C9F623438}"/>
            </c:ext>
          </c:extLst>
        </c:ser>
        <c:ser>
          <c:idx val="2"/>
          <c:order val="2"/>
          <c:spPr>
            <a:ln w="28575">
              <a:solidFill>
                <a:srgbClr val="FFC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données'!$HL$6:$HL$9</c:f>
              <c:numCache>
                <c:formatCode>General</c:formatCode>
                <c:ptCount val="4"/>
                <c:pt idx="0">
                  <c:v>13</c:v>
                </c:pt>
                <c:pt idx="1">
                  <c:v>13</c:v>
                </c:pt>
                <c:pt idx="2">
                  <c:v>13</c:v>
                </c:pt>
                <c:pt idx="3">
                  <c:v>13</c:v>
                </c:pt>
              </c:numCache>
            </c:numRef>
          </c:val>
          <c:extLst>
            <c:ext xmlns:c16="http://schemas.microsoft.com/office/drawing/2014/chart" uri="{C3380CC4-5D6E-409C-BE32-E72D297353CC}">
              <c16:uniqueId val="{00000002-974F-4339-A7C8-614C9F623438}"/>
            </c:ext>
          </c:extLst>
        </c:ser>
        <c:ser>
          <c:idx val="3"/>
          <c:order val="3"/>
          <c:spPr>
            <a:ln w="28575">
              <a:solidFill>
                <a:srgbClr val="C00000"/>
              </a:solidFill>
            </a:ln>
          </c:spPr>
          <c:marker>
            <c:symbol val="none"/>
          </c:marker>
          <c:dLbls>
            <c:delete val="1"/>
          </c:dLbls>
          <c:cat>
            <c:strRef>
              <c:f>'Base de données'!$CA$6:$CA$9</c:f>
              <c:strCache>
                <c:ptCount val="4"/>
                <c:pt idx="0">
                  <c:v>Vérification des conteneurs</c:v>
                </c:pt>
                <c:pt idx="1">
                  <c:v>Emballage sous sachet</c:v>
                </c:pt>
                <c:pt idx="2">
                  <c:v>Pliage SMS</c:v>
                </c:pt>
                <c:pt idx="3">
                  <c:v>Prise de poste</c:v>
                </c:pt>
              </c:strCache>
            </c:strRef>
          </c:cat>
          <c:val>
            <c:numRef>
              <c:f>'Base de données'!$HM$6:$HM$9</c:f>
              <c:numCache>
                <c:formatCode>General</c:formatCode>
                <c:ptCount val="4"/>
                <c:pt idx="0">
                  <c:v>25</c:v>
                </c:pt>
                <c:pt idx="1">
                  <c:v>25</c:v>
                </c:pt>
                <c:pt idx="2">
                  <c:v>25</c:v>
                </c:pt>
                <c:pt idx="3">
                  <c:v>25</c:v>
                </c:pt>
              </c:numCache>
            </c:numRef>
          </c:val>
          <c:extLst>
            <c:ext xmlns:c16="http://schemas.microsoft.com/office/drawing/2014/chart" uri="{C3380CC4-5D6E-409C-BE32-E72D297353CC}">
              <c16:uniqueId val="{00000003-974F-4339-A7C8-614C9F623438}"/>
            </c:ext>
          </c:extLst>
        </c:ser>
        <c:dLbls>
          <c:showLegendKey val="0"/>
          <c:showVal val="1"/>
          <c:showCatName val="0"/>
          <c:showSerName val="0"/>
          <c:showPercent val="0"/>
          <c:showBubbleSize val="0"/>
        </c:dLbls>
        <c:axId val="606899448"/>
        <c:axId val="606900232"/>
      </c:radarChart>
      <c:catAx>
        <c:axId val="60689944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900232"/>
        <c:crosses val="autoZero"/>
        <c:auto val="1"/>
        <c:lblAlgn val="ctr"/>
        <c:lblOffset val="100"/>
        <c:noMultiLvlLbl val="0"/>
      </c:catAx>
      <c:valAx>
        <c:axId val="606900232"/>
        <c:scaling>
          <c:orientation val="minMax"/>
          <c:max val="25"/>
          <c:min val="0"/>
        </c:scaling>
        <c:delete val="1"/>
        <c:axPos val="l"/>
        <c:numFmt formatCode="0" sourceLinked="1"/>
        <c:majorTickMark val="cross"/>
        <c:minorTickMark val="cross"/>
        <c:tickLblPos val="none"/>
        <c:crossAx val="60689944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Stérilisation</a:t>
            </a:r>
          </a:p>
          <a:p>
            <a:pPr>
              <a:defRPr/>
            </a:pPr>
            <a:r>
              <a:rPr lang="fr-FR"/>
              <a:t>moyenne des CT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0.10402888117074816"/>
          <c:w val="0.50319223748954867"/>
          <c:h val="0.8371571692752954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données'!$CP$6:$CP$13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20F5-426D-A8DF-1A44E8B7F873}"/>
            </c:ext>
          </c:extLst>
        </c:ser>
        <c:ser>
          <c:idx val="1"/>
          <c:order val="1"/>
          <c:spPr>
            <a:ln w="28575">
              <a:solidFill>
                <a:srgbClr val="00B05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données'!$HK$6:$HK$13</c:f>
              <c:numCache>
                <c:formatCode>General</c:formatCode>
                <c:ptCount val="8"/>
                <c:pt idx="0">
                  <c:v>6</c:v>
                </c:pt>
                <c:pt idx="1">
                  <c:v>6</c:v>
                </c:pt>
                <c:pt idx="2">
                  <c:v>6</c:v>
                </c:pt>
                <c:pt idx="3">
                  <c:v>6</c:v>
                </c:pt>
                <c:pt idx="4">
                  <c:v>6</c:v>
                </c:pt>
                <c:pt idx="5">
                  <c:v>6</c:v>
                </c:pt>
                <c:pt idx="6">
                  <c:v>6</c:v>
                </c:pt>
                <c:pt idx="7">
                  <c:v>6</c:v>
                </c:pt>
              </c:numCache>
            </c:numRef>
          </c:val>
          <c:extLst>
            <c:ext xmlns:c16="http://schemas.microsoft.com/office/drawing/2014/chart" uri="{C3380CC4-5D6E-409C-BE32-E72D297353CC}">
              <c16:uniqueId val="{00000001-20F5-426D-A8DF-1A44E8B7F873}"/>
            </c:ext>
          </c:extLst>
        </c:ser>
        <c:ser>
          <c:idx val="2"/>
          <c:order val="2"/>
          <c:spPr>
            <a:ln w="28575">
              <a:solidFill>
                <a:srgbClr val="FFC00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données'!$HL$6:$HL$13</c:f>
              <c:numCache>
                <c:formatCode>General</c:formatCode>
                <c:ptCount val="8"/>
                <c:pt idx="0">
                  <c:v>13</c:v>
                </c:pt>
                <c:pt idx="1">
                  <c:v>13</c:v>
                </c:pt>
                <c:pt idx="2">
                  <c:v>13</c:v>
                </c:pt>
                <c:pt idx="3">
                  <c:v>13</c:v>
                </c:pt>
                <c:pt idx="4">
                  <c:v>13</c:v>
                </c:pt>
                <c:pt idx="5">
                  <c:v>13</c:v>
                </c:pt>
                <c:pt idx="6">
                  <c:v>13</c:v>
                </c:pt>
                <c:pt idx="7">
                  <c:v>13</c:v>
                </c:pt>
              </c:numCache>
            </c:numRef>
          </c:val>
          <c:extLst>
            <c:ext xmlns:c16="http://schemas.microsoft.com/office/drawing/2014/chart" uri="{C3380CC4-5D6E-409C-BE32-E72D297353CC}">
              <c16:uniqueId val="{00000002-20F5-426D-A8DF-1A44E8B7F873}"/>
            </c:ext>
          </c:extLst>
        </c:ser>
        <c:ser>
          <c:idx val="3"/>
          <c:order val="3"/>
          <c:spPr>
            <a:ln w="28575">
              <a:solidFill>
                <a:srgbClr val="FF000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données'!$HM$6:$HM$13</c:f>
              <c:numCache>
                <c:formatCode>General</c:formatCode>
                <c:ptCount val="8"/>
                <c:pt idx="0">
                  <c:v>25</c:v>
                </c:pt>
                <c:pt idx="1">
                  <c:v>25</c:v>
                </c:pt>
                <c:pt idx="2">
                  <c:v>25</c:v>
                </c:pt>
                <c:pt idx="3">
                  <c:v>25</c:v>
                </c:pt>
                <c:pt idx="4">
                  <c:v>25</c:v>
                </c:pt>
                <c:pt idx="5">
                  <c:v>25</c:v>
                </c:pt>
                <c:pt idx="6">
                  <c:v>25</c:v>
                </c:pt>
                <c:pt idx="7">
                  <c:v>25</c:v>
                </c:pt>
              </c:numCache>
            </c:numRef>
          </c:val>
          <c:extLst>
            <c:ext xmlns:c16="http://schemas.microsoft.com/office/drawing/2014/chart" uri="{C3380CC4-5D6E-409C-BE32-E72D297353CC}">
              <c16:uniqueId val="{00000003-20F5-426D-A8DF-1A44E8B7F873}"/>
            </c:ext>
          </c:extLst>
        </c:ser>
        <c:dLbls>
          <c:showLegendKey val="0"/>
          <c:showVal val="1"/>
          <c:showCatName val="0"/>
          <c:showSerName val="0"/>
          <c:showPercent val="0"/>
          <c:showBubbleSize val="0"/>
        </c:dLbls>
        <c:axId val="606898664"/>
        <c:axId val="606893960"/>
      </c:radarChart>
      <c:catAx>
        <c:axId val="60689866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3960"/>
        <c:crosses val="autoZero"/>
        <c:auto val="1"/>
        <c:lblAlgn val="ctr"/>
        <c:lblOffset val="100"/>
        <c:noMultiLvlLbl val="0"/>
      </c:catAx>
      <c:valAx>
        <c:axId val="606893960"/>
        <c:scaling>
          <c:orientation val="minMax"/>
          <c:max val="25"/>
          <c:min val="0"/>
        </c:scaling>
        <c:delete val="1"/>
        <c:axPos val="l"/>
        <c:numFmt formatCode="0" sourceLinked="1"/>
        <c:majorTickMark val="cross"/>
        <c:minorTickMark val="cross"/>
        <c:tickLblPos val="none"/>
        <c:crossAx val="606898664"/>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Stérilisation</a:t>
            </a:r>
          </a:p>
          <a:p>
            <a:pPr>
              <a:defRPr/>
            </a:pPr>
            <a:r>
              <a:rPr lang="fr-FR"/>
              <a:t>moyenne des CRD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données'!$CQ$6:$CQ$13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EC7B-4D4A-A5B5-1266A9C5538C}"/>
            </c:ext>
          </c:extLst>
        </c:ser>
        <c:ser>
          <c:idx val="1"/>
          <c:order val="1"/>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données'!$HK$6:$HK$13</c:f>
              <c:numCache>
                <c:formatCode>General</c:formatCode>
                <c:ptCount val="8"/>
                <c:pt idx="0">
                  <c:v>6</c:v>
                </c:pt>
                <c:pt idx="1">
                  <c:v>6</c:v>
                </c:pt>
                <c:pt idx="2">
                  <c:v>6</c:v>
                </c:pt>
                <c:pt idx="3">
                  <c:v>6</c:v>
                </c:pt>
                <c:pt idx="4">
                  <c:v>6</c:v>
                </c:pt>
                <c:pt idx="5">
                  <c:v>6</c:v>
                </c:pt>
                <c:pt idx="6">
                  <c:v>6</c:v>
                </c:pt>
                <c:pt idx="7">
                  <c:v>6</c:v>
                </c:pt>
              </c:numCache>
            </c:numRef>
          </c:val>
          <c:extLst>
            <c:ext xmlns:c16="http://schemas.microsoft.com/office/drawing/2014/chart" uri="{C3380CC4-5D6E-409C-BE32-E72D297353CC}">
              <c16:uniqueId val="{00000001-EC7B-4D4A-A5B5-1266A9C5538C}"/>
            </c:ext>
          </c:extLst>
        </c:ser>
        <c:ser>
          <c:idx val="2"/>
          <c:order val="2"/>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données'!$HL$6:$HL$13</c:f>
              <c:numCache>
                <c:formatCode>General</c:formatCode>
                <c:ptCount val="8"/>
                <c:pt idx="0">
                  <c:v>13</c:v>
                </c:pt>
                <c:pt idx="1">
                  <c:v>13</c:v>
                </c:pt>
                <c:pt idx="2">
                  <c:v>13</c:v>
                </c:pt>
                <c:pt idx="3">
                  <c:v>13</c:v>
                </c:pt>
                <c:pt idx="4">
                  <c:v>13</c:v>
                </c:pt>
                <c:pt idx="5">
                  <c:v>13</c:v>
                </c:pt>
                <c:pt idx="6">
                  <c:v>13</c:v>
                </c:pt>
                <c:pt idx="7">
                  <c:v>13</c:v>
                </c:pt>
              </c:numCache>
            </c:numRef>
          </c:val>
          <c:extLst>
            <c:ext xmlns:c16="http://schemas.microsoft.com/office/drawing/2014/chart" uri="{C3380CC4-5D6E-409C-BE32-E72D297353CC}">
              <c16:uniqueId val="{00000002-EC7B-4D4A-A5B5-1266A9C5538C}"/>
            </c:ext>
          </c:extLst>
        </c:ser>
        <c:ser>
          <c:idx val="3"/>
          <c:order val="3"/>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données'!$HM$6:$HM$13</c:f>
              <c:numCache>
                <c:formatCode>General</c:formatCode>
                <c:ptCount val="8"/>
                <c:pt idx="0">
                  <c:v>25</c:v>
                </c:pt>
                <c:pt idx="1">
                  <c:v>25</c:v>
                </c:pt>
                <c:pt idx="2">
                  <c:v>25</c:v>
                </c:pt>
                <c:pt idx="3">
                  <c:v>25</c:v>
                </c:pt>
                <c:pt idx="4">
                  <c:v>25</c:v>
                </c:pt>
                <c:pt idx="5">
                  <c:v>25</c:v>
                </c:pt>
                <c:pt idx="6">
                  <c:v>25</c:v>
                </c:pt>
                <c:pt idx="7">
                  <c:v>25</c:v>
                </c:pt>
              </c:numCache>
            </c:numRef>
          </c:val>
          <c:extLst>
            <c:ext xmlns:c16="http://schemas.microsoft.com/office/drawing/2014/chart" uri="{C3380CC4-5D6E-409C-BE32-E72D297353CC}">
              <c16:uniqueId val="{00000003-EC7B-4D4A-A5B5-1266A9C5538C}"/>
            </c:ext>
          </c:extLst>
        </c:ser>
        <c:dLbls>
          <c:showLegendKey val="0"/>
          <c:showVal val="1"/>
          <c:showCatName val="0"/>
          <c:showSerName val="0"/>
          <c:showPercent val="0"/>
          <c:showBubbleSize val="0"/>
        </c:dLbls>
        <c:axId val="606900624"/>
        <c:axId val="606896312"/>
      </c:radarChart>
      <c:catAx>
        <c:axId val="60690062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6312"/>
        <c:crosses val="autoZero"/>
        <c:auto val="1"/>
        <c:lblAlgn val="ctr"/>
        <c:lblOffset val="100"/>
        <c:noMultiLvlLbl val="0"/>
      </c:catAx>
      <c:valAx>
        <c:axId val="606896312"/>
        <c:scaling>
          <c:orientation val="minMax"/>
          <c:max val="25"/>
          <c:min val="0"/>
        </c:scaling>
        <c:delete val="1"/>
        <c:axPos val="l"/>
        <c:numFmt formatCode="0" sourceLinked="1"/>
        <c:majorTickMark val="cross"/>
        <c:minorTickMark val="cross"/>
        <c:tickLblPos val="none"/>
        <c:crossAx val="606900624"/>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fr-FR"/>
              <a:t>Stérilisation</a:t>
            </a:r>
          </a:p>
          <a:p>
            <a:pPr>
              <a:defRPr/>
            </a:pPr>
            <a:r>
              <a:rPr lang="fr-FR"/>
              <a:t>moyenne des CRM par sous-processus</a:t>
            </a:r>
          </a:p>
        </c:rich>
      </c:tx>
      <c:layout>
        <c:manualLayout>
          <c:xMode val="edge"/>
          <c:yMode val="edge"/>
          <c:x val="4.1337253682492213E-2"/>
          <c:y val="3.2091685278657252E-2"/>
        </c:manualLayout>
      </c:layout>
      <c:overlay val="0"/>
      <c:spPr>
        <a:solidFill>
          <a:srgbClr val="FFC000"/>
        </a:solidFill>
      </c:spPr>
    </c:title>
    <c:autoTitleDeleted val="0"/>
    <c:plotArea>
      <c:layout>
        <c:manualLayout>
          <c:layoutTarget val="inner"/>
          <c:xMode val="edge"/>
          <c:yMode val="edge"/>
          <c:x val="0.23296613433805616"/>
          <c:y val="6.3882330099644682E-2"/>
          <c:w val="0.53406773132388785"/>
          <c:h val="0.87730367148750199"/>
        </c:manualLayout>
      </c:layout>
      <c:radarChart>
        <c:radarStyle val="marker"/>
        <c:varyColors val="0"/>
        <c:ser>
          <c:idx val="0"/>
          <c:order val="0"/>
          <c:spPr>
            <a:ln w="57150">
              <a:solidFill>
                <a:sysClr val="windowText" lastClr="000000"/>
              </a:solidFill>
            </a:ln>
          </c:spPr>
          <c:marker>
            <c:symbol val="none"/>
          </c:marker>
          <c:dLbls>
            <c:numFmt formatCode="#,##0" sourceLinked="0"/>
            <c:spPr>
              <a:solidFill>
                <a:srgbClr val="FFC000"/>
              </a:solidFill>
            </c:spPr>
            <c:txPr>
              <a:bodyPr/>
              <a:lstStyle/>
              <a:p>
                <a:pPr>
                  <a:defRPr sz="2000"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données'!$CR$6:$CR$13</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E5B8-486B-8392-CAF3EB0EEF5E}"/>
            </c:ext>
          </c:extLst>
        </c:ser>
        <c:ser>
          <c:idx val="1"/>
          <c:order val="1"/>
          <c:spPr>
            <a:ln>
              <a:solidFill>
                <a:srgbClr val="00B05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données'!$HK$6:$HK$13</c:f>
              <c:numCache>
                <c:formatCode>General</c:formatCode>
                <c:ptCount val="8"/>
                <c:pt idx="0">
                  <c:v>6</c:v>
                </c:pt>
                <c:pt idx="1">
                  <c:v>6</c:v>
                </c:pt>
                <c:pt idx="2">
                  <c:v>6</c:v>
                </c:pt>
                <c:pt idx="3">
                  <c:v>6</c:v>
                </c:pt>
                <c:pt idx="4">
                  <c:v>6</c:v>
                </c:pt>
                <c:pt idx="5">
                  <c:v>6</c:v>
                </c:pt>
                <c:pt idx="6">
                  <c:v>6</c:v>
                </c:pt>
                <c:pt idx="7">
                  <c:v>6</c:v>
                </c:pt>
              </c:numCache>
            </c:numRef>
          </c:val>
          <c:extLst>
            <c:ext xmlns:c16="http://schemas.microsoft.com/office/drawing/2014/chart" uri="{C3380CC4-5D6E-409C-BE32-E72D297353CC}">
              <c16:uniqueId val="{00000001-E5B8-486B-8392-CAF3EB0EEF5E}"/>
            </c:ext>
          </c:extLst>
        </c:ser>
        <c:ser>
          <c:idx val="2"/>
          <c:order val="2"/>
          <c:spPr>
            <a:ln>
              <a:solidFill>
                <a:srgbClr val="FFC00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données'!$HL$6:$HL$13</c:f>
              <c:numCache>
                <c:formatCode>General</c:formatCode>
                <c:ptCount val="8"/>
                <c:pt idx="0">
                  <c:v>13</c:v>
                </c:pt>
                <c:pt idx="1">
                  <c:v>13</c:v>
                </c:pt>
                <c:pt idx="2">
                  <c:v>13</c:v>
                </c:pt>
                <c:pt idx="3">
                  <c:v>13</c:v>
                </c:pt>
                <c:pt idx="4">
                  <c:v>13</c:v>
                </c:pt>
                <c:pt idx="5">
                  <c:v>13</c:v>
                </c:pt>
                <c:pt idx="6">
                  <c:v>13</c:v>
                </c:pt>
                <c:pt idx="7">
                  <c:v>13</c:v>
                </c:pt>
              </c:numCache>
            </c:numRef>
          </c:val>
          <c:extLst>
            <c:ext xmlns:c16="http://schemas.microsoft.com/office/drawing/2014/chart" uri="{C3380CC4-5D6E-409C-BE32-E72D297353CC}">
              <c16:uniqueId val="{00000002-E5B8-486B-8392-CAF3EB0EEF5E}"/>
            </c:ext>
          </c:extLst>
        </c:ser>
        <c:ser>
          <c:idx val="3"/>
          <c:order val="3"/>
          <c:spPr>
            <a:ln>
              <a:solidFill>
                <a:srgbClr val="FF0000"/>
              </a:solidFill>
            </a:ln>
          </c:spPr>
          <c:marker>
            <c:symbol val="none"/>
          </c:marker>
          <c:dLbls>
            <c:delete val="1"/>
          </c:dLbls>
          <c:cat>
            <c:strRef>
              <c:f>'Base de données'!$CO$6:$CO$13</c:f>
              <c:strCache>
                <c:ptCount val="8"/>
                <c:pt idx="0">
                  <c:v>Préparation d'embase d'autoclave</c:v>
                </c:pt>
                <c:pt idx="1">
                  <c:v>Chargement en autoclave</c:v>
                </c:pt>
                <c:pt idx="2">
                  <c:v>Cycle d'autoclave</c:v>
                </c:pt>
                <c:pt idx="3">
                  <c:v>Déchargement autoclave</c:v>
                </c:pt>
                <c:pt idx="4">
                  <c:v>Validation de la charge d'autoclave</c:v>
                </c:pt>
                <c:pt idx="5">
                  <c:v>Libération de lot</c:v>
                </c:pt>
                <c:pt idx="6">
                  <c:v>Traçabilité</c:v>
                </c:pt>
                <c:pt idx="7">
                  <c:v>Prise de poste</c:v>
                </c:pt>
              </c:strCache>
            </c:strRef>
          </c:cat>
          <c:val>
            <c:numRef>
              <c:f>'Base de données'!$HM$6:$HM$13</c:f>
              <c:numCache>
                <c:formatCode>General</c:formatCode>
                <c:ptCount val="8"/>
                <c:pt idx="0">
                  <c:v>25</c:v>
                </c:pt>
                <c:pt idx="1">
                  <c:v>25</c:v>
                </c:pt>
                <c:pt idx="2">
                  <c:v>25</c:v>
                </c:pt>
                <c:pt idx="3">
                  <c:v>25</c:v>
                </c:pt>
                <c:pt idx="4">
                  <c:v>25</c:v>
                </c:pt>
                <c:pt idx="5">
                  <c:v>25</c:v>
                </c:pt>
                <c:pt idx="6">
                  <c:v>25</c:v>
                </c:pt>
                <c:pt idx="7">
                  <c:v>25</c:v>
                </c:pt>
              </c:numCache>
            </c:numRef>
          </c:val>
          <c:extLst>
            <c:ext xmlns:c16="http://schemas.microsoft.com/office/drawing/2014/chart" uri="{C3380CC4-5D6E-409C-BE32-E72D297353CC}">
              <c16:uniqueId val="{00000003-E5B8-486B-8392-CAF3EB0EEF5E}"/>
            </c:ext>
          </c:extLst>
        </c:ser>
        <c:dLbls>
          <c:showLegendKey val="0"/>
          <c:showVal val="1"/>
          <c:showCatName val="0"/>
          <c:showSerName val="0"/>
          <c:showPercent val="0"/>
          <c:showBubbleSize val="0"/>
        </c:dLbls>
        <c:axId val="606893568"/>
        <c:axId val="606894352"/>
      </c:radarChart>
      <c:catAx>
        <c:axId val="606893568"/>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2000" b="1" i="0" u="none" strike="noStrike" kern="1200" baseline="0">
                <a:solidFill>
                  <a:schemeClr val="bg2">
                    <a:lumMod val="10000"/>
                  </a:schemeClr>
                </a:solidFill>
                <a:latin typeface="+mn-lt"/>
                <a:ea typeface="+mn-ea"/>
                <a:cs typeface="+mn-cs"/>
              </a:defRPr>
            </a:pPr>
            <a:endParaRPr lang="fr-FR"/>
          </a:p>
        </c:txPr>
        <c:crossAx val="606894352"/>
        <c:crosses val="autoZero"/>
        <c:auto val="1"/>
        <c:lblAlgn val="ctr"/>
        <c:lblOffset val="100"/>
        <c:noMultiLvlLbl val="0"/>
      </c:catAx>
      <c:valAx>
        <c:axId val="606894352"/>
        <c:scaling>
          <c:orientation val="minMax"/>
          <c:max val="25"/>
          <c:min val="0"/>
        </c:scaling>
        <c:delete val="0"/>
        <c:axPos val="l"/>
        <c:numFmt formatCode="0" sourceLinked="1"/>
        <c:majorTickMark val="none"/>
        <c:minorTickMark val="none"/>
        <c:tickLblPos val="none"/>
        <c:spPr>
          <a:solidFill>
            <a:schemeClr val="tx1"/>
          </a:solid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fr-FR"/>
          </a:p>
        </c:txPr>
        <c:crossAx val="606893568"/>
        <c:crosses val="autoZero"/>
        <c:crossBetween val="between"/>
        <c:majorUnit val="5"/>
        <c:min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Analyse des risques'!A1"/><Relationship Id="rId3" Type="http://schemas.openxmlformats.org/officeDocument/2006/relationships/image" Target="../media/image3.emf"/><Relationship Id="rId7" Type="http://schemas.openxmlformats.org/officeDocument/2006/relationships/hyperlink" Target="#Graphiques!A1"/><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Base de donn&#233;es'!A1"/><Relationship Id="rId5" Type="http://schemas.openxmlformats.org/officeDocument/2006/relationships/hyperlink" Target="#Param&#233;trage!A1"/><Relationship Id="rId10" Type="http://schemas.openxmlformats.org/officeDocument/2006/relationships/image" Target="../media/image6.png"/><Relationship Id="rId4" Type="http://schemas.openxmlformats.org/officeDocument/2006/relationships/image" Target="../media/image4.png"/><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Propos introductifs'!A1"/><Relationship Id="rId3" Type="http://schemas.openxmlformats.org/officeDocument/2006/relationships/image" Target="../media/image4.png"/><Relationship Id="rId7" Type="http://schemas.openxmlformats.org/officeDocument/2006/relationships/hyperlink" Target="#'Analyse des risques'!A1"/><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hyperlink" Target="#Graphiques!A1"/><Relationship Id="rId5" Type="http://schemas.openxmlformats.org/officeDocument/2006/relationships/hyperlink" Target="#'Base de donn&#233;es'!A1"/><Relationship Id="rId4" Type="http://schemas.openxmlformats.org/officeDocument/2006/relationships/hyperlink" Target="#Param&#233;trage!A1"/></Relationships>
</file>

<file path=xl/drawings/_rels/drawing3.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Propos introductifs'!A1"/><Relationship Id="rId3" Type="http://schemas.openxmlformats.org/officeDocument/2006/relationships/image" Target="../media/image1.emf"/><Relationship Id="rId7" Type="http://schemas.openxmlformats.org/officeDocument/2006/relationships/image" Target="../media/image8.png"/><Relationship Id="rId12" Type="http://schemas.openxmlformats.org/officeDocument/2006/relationships/hyperlink" Target="#'Analyse des risques'!A1"/><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7.png"/><Relationship Id="rId11" Type="http://schemas.openxmlformats.org/officeDocument/2006/relationships/hyperlink" Target="#Graphiques!A1"/><Relationship Id="rId5" Type="http://schemas.openxmlformats.org/officeDocument/2006/relationships/image" Target="../media/image3.emf"/><Relationship Id="rId10" Type="http://schemas.openxmlformats.org/officeDocument/2006/relationships/hyperlink" Target="#'Base de donn&#233;es'!A1"/><Relationship Id="rId4" Type="http://schemas.openxmlformats.org/officeDocument/2006/relationships/image" Target="../media/image2.emf"/><Relationship Id="rId9" Type="http://schemas.openxmlformats.org/officeDocument/2006/relationships/hyperlink" Target="#Param&#233;trage!A1"/></Relationships>
</file>

<file path=xl/drawings/_rels/drawing4.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hyperlink" Target="#'Base de donn&#233;es'!A1"/><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hyperlink" Target="#'Propos introductifs'!A1"/><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hyperlink" Target="#'Analyse des risques'!A1"/><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image" Target="../media/image4.png"/><Relationship Id="rId40" Type="http://schemas.openxmlformats.org/officeDocument/2006/relationships/hyperlink" Target="#Graphiques!A1"/><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hyperlink" Target="#Param&#233;trage!A1"/></Relationships>
</file>

<file path=xl/drawings/_rels/drawing5.xml.rels><?xml version="1.0" encoding="UTF-8" standalone="yes"?>
<Relationships xmlns="http://schemas.openxmlformats.org/package/2006/relationships"><Relationship Id="rId3" Type="http://schemas.openxmlformats.org/officeDocument/2006/relationships/hyperlink" Target="#'Base de donn&#233;es'!A1"/><Relationship Id="rId2" Type="http://schemas.openxmlformats.org/officeDocument/2006/relationships/hyperlink" Target="#Param&#233;trage!A1"/><Relationship Id="rId1" Type="http://schemas.openxmlformats.org/officeDocument/2006/relationships/image" Target="../media/image4.png"/><Relationship Id="rId6" Type="http://schemas.openxmlformats.org/officeDocument/2006/relationships/hyperlink" Target="#'Propos introductifs'!A1"/><Relationship Id="rId5" Type="http://schemas.openxmlformats.org/officeDocument/2006/relationships/hyperlink" Target="#'Analyse des risques'!A1"/><Relationship Id="rId4" Type="http://schemas.openxmlformats.org/officeDocument/2006/relationships/hyperlink" Target="#Graphiques!A1"/></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15916</xdr:rowOff>
    </xdr:from>
    <xdr:to>
      <xdr:col>21</xdr:col>
      <xdr:colOff>710540</xdr:colOff>
      <xdr:row>204</xdr:row>
      <xdr:rowOff>24044</xdr:rowOff>
    </xdr:to>
    <xdr:grpSp>
      <xdr:nvGrpSpPr>
        <xdr:cNvPr id="2" name="Groupe 1">
          <a:extLst>
            <a:ext uri="{FF2B5EF4-FFF2-40B4-BE49-F238E27FC236}">
              <a16:creationId xmlns:a16="http://schemas.microsoft.com/office/drawing/2014/main" id="{20907486-045A-43AE-8083-C99E29EEEDD6}"/>
            </a:ext>
          </a:extLst>
        </xdr:cNvPr>
        <xdr:cNvGrpSpPr/>
      </xdr:nvGrpSpPr>
      <xdr:grpSpPr>
        <a:xfrm>
          <a:off x="1953491" y="1886280"/>
          <a:ext cx="15396358" cy="36390164"/>
          <a:chOff x="58001645" y="1535869"/>
          <a:chExt cx="14556443" cy="27555267"/>
        </a:xfrm>
      </xdr:grpSpPr>
      <mc:AlternateContent xmlns:mc="http://schemas.openxmlformats.org/markup-compatibility/2006" xmlns:a14="http://schemas.microsoft.com/office/drawing/2010/main">
        <mc:Choice Requires="a14">
          <xdr:sp macro="" textlink="">
            <xdr:nvSpPr>
              <xdr:cNvPr id="3" name="ZoneTexte 2">
                <a:extLst>
                  <a:ext uri="{FF2B5EF4-FFF2-40B4-BE49-F238E27FC236}">
                    <a16:creationId xmlns:a16="http://schemas.microsoft.com/office/drawing/2014/main" id="{F079960A-4ECA-476D-8721-014328A62F53}"/>
                  </a:ext>
                </a:extLst>
              </xdr:cNvPr>
              <xdr:cNvSpPr txBox="1"/>
            </xdr:nvSpPr>
            <xdr:spPr>
              <a:xfrm>
                <a:off x="58001645" y="1535869"/>
                <a:ext cx="14556443" cy="27555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400" b="1" u="sng"/>
                  <a:t>Mode d'emploi du tableur "Cartographie des risques"</a:t>
                </a:r>
              </a:p>
              <a:p>
                <a:pPr algn="ctr"/>
                <a:endParaRPr lang="fr-FR" sz="2400" b="1" u="sng"/>
              </a:p>
              <a:p>
                <a:pPr algn="l"/>
                <a:r>
                  <a:rPr lang="fr-FR" sz="1100"/>
                  <a:t>Ce</a:t>
                </a:r>
                <a:r>
                  <a:rPr lang="fr-FR" sz="1100" baseline="0"/>
                  <a:t> tableur recense l'ensemble des dysfonctionnements pouvant survenir dans l'unité de stérilisation. Chaque dysfonctionnement recensé s'accompagne de  trois paramètres : la criticité du risque,  la catégorie d'opérateur impliqué et la localisation du dysfonctionnement dans l'unité. Le but étant de cerner le dysfonctionnement afin de  mener des actions correctrices efficaces, mais aussi d'avoir une vision plus globale de l'ensemble des dysfonctionnements pour aider l'encadrement à orienter ses actions correctrices en vue d'une meilleure efficacité dans la prise en charge des DMR.</a:t>
                </a:r>
              </a:p>
              <a:p>
                <a:pPr algn="l"/>
                <a:endParaRPr lang="fr-FR" sz="1100" baseline="0"/>
              </a:p>
              <a:p>
                <a:pPr algn="ctr"/>
                <a:r>
                  <a:rPr lang="fr-FR" sz="1800" b="1" u="none" baseline="0">
                    <a:solidFill>
                      <a:srgbClr val="FF0000"/>
                    </a:solidFill>
                  </a:rPr>
                  <a:t>I- </a:t>
                </a:r>
                <a:r>
                  <a:rPr lang="fr-FR" sz="1800" b="1" u="sng" baseline="0">
                    <a:solidFill>
                      <a:srgbClr val="FF0000"/>
                    </a:solidFill>
                  </a:rPr>
                  <a:t>Trois paramètres utilisés pour caractériser les dysfonctionnements</a:t>
                </a:r>
              </a:p>
              <a:p>
                <a:pPr algn="ctr"/>
                <a:endParaRPr lang="fr-FR" sz="1800" b="1" u="none" baseline="0">
                  <a:solidFill>
                    <a:srgbClr val="00B050"/>
                  </a:solidFill>
                </a:endParaRPr>
              </a:p>
              <a:p>
                <a:pPr algn="ctr"/>
                <a:r>
                  <a:rPr lang="fr-FR" sz="1800" b="1" u="none" baseline="0">
                    <a:solidFill>
                      <a:srgbClr val="00B050"/>
                    </a:solidFill>
                  </a:rPr>
                  <a:t>A- </a:t>
                </a:r>
                <a:r>
                  <a:rPr lang="fr-FR" sz="1800" b="1" u="sng" baseline="0">
                    <a:solidFill>
                      <a:srgbClr val="00B050"/>
                    </a:solidFill>
                  </a:rPr>
                  <a:t>La criticité</a:t>
                </a:r>
              </a:p>
              <a:p>
                <a:pPr algn="l"/>
                <a:r>
                  <a:rPr lang="fr-FR" sz="1100" b="1" baseline="0"/>
                  <a:t>La criticité est calculée selon trois formules:</a:t>
                </a:r>
              </a:p>
              <a:p>
                <a:pPr algn="l"/>
                <a:r>
                  <a:rPr lang="fr-FR" sz="1100" b="1" baseline="0"/>
                  <a:t>- Criticité totale (CT)</a:t>
                </a:r>
              </a:p>
              <a:p>
                <a:pPr lvl="1" algn="l"/>
                <a:r>
                  <a:rPr lang="fr-FR" sz="1100" b="1" baseline="0"/>
                  <a:t>CT = F × G</a:t>
                </a:r>
              </a:p>
              <a:p>
                <a:pPr lvl="1" algn="l"/>
                <a:r>
                  <a:rPr lang="fr-FR" sz="1100" b="0" baseline="0"/>
                  <a:t>La fréquence F de survenue du dysfonctionnement est cotée de 1 à 5. Plus la cotation est importante, plus le dysfonctionnement est fréquent</a:t>
                </a:r>
              </a:p>
              <a:p>
                <a:pPr lvl="1" algn="l"/>
                <a:r>
                  <a:rPr lang="fr-FR" sz="1100" b="0" baseline="0"/>
                  <a:t>La gravité G du dysfonctionnement représente l'impact du dysfonctionnement sur le processus de stérilisation et sur la sécurité du patient. Plus la cotation est importante, plus l'impact du dysfonctionnement est important</a:t>
                </a:r>
              </a:p>
              <a:p>
                <a:pPr lvl="1" algn="l"/>
                <a:r>
                  <a:rPr lang="fr-FR" sz="1100" b="0" baseline="0"/>
                  <a:t>La criticité totale peut être </a:t>
                </a:r>
                <a:r>
                  <a:rPr lang="fr-FR" sz="1100" b="1" baseline="0">
                    <a:solidFill>
                      <a:srgbClr val="92D050"/>
                    </a:solidFill>
                  </a:rPr>
                  <a:t>faible</a:t>
                </a:r>
                <a:r>
                  <a:rPr lang="fr-FR" sz="1100" b="0" baseline="0"/>
                  <a:t>, </a:t>
                </a:r>
                <a:r>
                  <a:rPr lang="fr-FR" sz="1100" b="1" baseline="0">
                    <a:solidFill>
                      <a:srgbClr val="FFC000"/>
                    </a:solidFill>
                  </a:rPr>
                  <a:t>moyenne</a:t>
                </a:r>
                <a:r>
                  <a:rPr lang="fr-FR" sz="1100" b="0" baseline="0"/>
                  <a:t> ou </a:t>
                </a:r>
                <a:r>
                  <a:rPr lang="fr-FR" sz="1100" b="1" baseline="0">
                    <a:solidFill>
                      <a:srgbClr val="FF0000"/>
                    </a:solidFill>
                  </a:rPr>
                  <a:t>forte. </a:t>
                </a:r>
                <a:r>
                  <a:rPr lang="fr-FR" sz="1100" b="0" baseline="0">
                    <a:solidFill>
                      <a:sysClr val="windowText" lastClr="000000"/>
                    </a:solidFill>
                  </a:rPr>
                  <a:t>Elle prend des valeurs comprises </a:t>
                </a:r>
                <a:r>
                  <a:rPr lang="fr-FR" sz="1100" b="0" u="sng" baseline="0">
                    <a:solidFill>
                      <a:sysClr val="windowText" lastClr="000000"/>
                    </a:solidFill>
                  </a:rPr>
                  <a:t>entre 1 et 25.</a:t>
                </a:r>
              </a:p>
              <a:p>
                <a:pPr lvl="1" algn="l"/>
                <a:endParaRPr lang="fr-FR" sz="1100" b="0" baseline="0"/>
              </a:p>
              <a:p>
                <a:pPr lvl="1" algn="l"/>
                <a:r>
                  <a:rPr lang="fr-FR" sz="1100" b="0" i="1" baseline="0"/>
                  <a:t>                        Ci-dessous la matrice de criticité reprenant la formule:</a:t>
                </a:r>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0" algn="l"/>
                <a:r>
                  <a:rPr lang="fr-FR" sz="1100" b="1" baseline="0"/>
                  <a:t>-Criticité résiduelle "maitrise" (CRm). </a:t>
                </a:r>
                <a:r>
                  <a:rPr lang="fr-FR" sz="1100" b="0" i="1" baseline="0"/>
                  <a:t>Prend en compte le niveau de maitrise du dysfonctionnement et les mesures correctrices déja appliquées pour le limiter. </a:t>
                </a:r>
              </a:p>
              <a:p>
                <a:pPr lvl="1" algn="l"/>
                <a:r>
                  <a:rPr lang="fr-FR" sz="1100" b="1" baseline="0"/>
                  <a:t>CRm = F × G × M</a:t>
                </a:r>
              </a:p>
              <a:p>
                <a:pPr lvl="1" algn="l"/>
                <a:r>
                  <a:rPr lang="fr-FR" sz="1100" b="0" i="1" baseline="0"/>
                  <a:t>     Avec:</a:t>
                </a:r>
              </a:p>
              <a:p>
                <a:pPr lvl="1" algn="l"/>
                <a:r>
                  <a:rPr lang="fr-FR" sz="1100" b="1" baseline="0">
                    <a:solidFill>
                      <a:schemeClr val="dk1"/>
                    </a:solidFill>
                    <a:effectLst/>
                    <a:latin typeface="+mn-lt"/>
                    <a:ea typeface="+mn-ea"/>
                    <a:cs typeface="+mn-cs"/>
                  </a:rPr>
                  <a:t>M = MT × </a:t>
                </a:r>
                <a14:m>
                  <m:oMath xmlns:m="http://schemas.openxmlformats.org/officeDocument/2006/math">
                    <m:f>
                      <m:fPr>
                        <m:ctrlPr>
                          <a:rPr lang="fr-FR" sz="1100" b="1" i="1" baseline="0">
                            <a:solidFill>
                              <a:schemeClr val="dk1"/>
                            </a:solidFill>
                            <a:effectLst/>
                            <a:latin typeface="Cambria Math" panose="02040503050406030204" pitchFamily="18" charset="0"/>
                            <a:ea typeface="+mn-ea"/>
                            <a:cs typeface="+mn-cs"/>
                          </a:rPr>
                        </m:ctrlPr>
                      </m:fPr>
                      <m:num>
                        <m:r>
                          <a:rPr lang="fr-FR" sz="1100" b="1" i="1" baseline="0">
                            <a:solidFill>
                              <a:schemeClr val="dk1"/>
                            </a:solidFill>
                            <a:effectLst/>
                            <a:latin typeface="Cambria Math" panose="02040503050406030204" pitchFamily="18" charset="0"/>
                            <a:ea typeface="+mn-ea"/>
                            <a:cs typeface="+mn-cs"/>
                          </a:rPr>
                          <m:t>𝑴𝑶</m:t>
                        </m:r>
                        <m:r>
                          <a:rPr lang="fr-FR" sz="1100" b="1" i="1" baseline="0">
                            <a:solidFill>
                              <a:schemeClr val="dk1"/>
                            </a:solidFill>
                            <a:effectLst/>
                            <a:latin typeface="Cambria Math" panose="02040503050406030204" pitchFamily="18" charset="0"/>
                            <a:ea typeface="+mn-ea"/>
                            <a:cs typeface="+mn-cs"/>
                          </a:rPr>
                          <m:t>+</m:t>
                        </m:r>
                        <m:r>
                          <a:rPr lang="fr-FR" sz="1100" b="1" i="1" baseline="0">
                            <a:solidFill>
                              <a:schemeClr val="dk1"/>
                            </a:solidFill>
                            <a:effectLst/>
                            <a:latin typeface="Cambria Math" panose="02040503050406030204" pitchFamily="18" charset="0"/>
                            <a:ea typeface="+mn-ea"/>
                            <a:cs typeface="+mn-cs"/>
                          </a:rPr>
                          <m:t>𝑴𝑻</m:t>
                        </m:r>
                      </m:num>
                      <m:den>
                        <m:r>
                          <a:rPr lang="fr-FR" sz="1100" b="1" i="1" baseline="0">
                            <a:solidFill>
                              <a:schemeClr val="dk1"/>
                            </a:solidFill>
                            <a:effectLst/>
                            <a:latin typeface="Cambria Math" panose="02040503050406030204" pitchFamily="18" charset="0"/>
                            <a:ea typeface="+mn-ea"/>
                            <a:cs typeface="+mn-cs"/>
                          </a:rPr>
                          <m:t>𝟐</m:t>
                        </m:r>
                      </m:den>
                    </m:f>
                  </m:oMath>
                </a14:m>
                <a:endParaRPr lang="fr-FR" sz="1100" b="1" baseline="0"/>
              </a:p>
              <a:p>
                <a:pPr lvl="1" algn="l"/>
                <a:r>
                  <a:rPr lang="fr-FR" sz="1100" b="0" baseline="0"/>
                  <a:t>La maitrise du risque M s'échelonne de 0 à 1.Elle vient minorer la valeur de la criticité totale, c'est pour cela qu'on parle de criticité "résiduelle" . </a:t>
                </a:r>
              </a:p>
              <a:p>
                <a:pPr lvl="1" algn="l"/>
                <a:r>
                  <a:rPr lang="fr-FR" sz="1100" b="0" baseline="0"/>
                  <a:t>M dépend de trois paramètres indépendants: la maitrise technique (MT), la maitrise organisationnelle (MO) et la maitrise humaine (MH)</a:t>
                </a:r>
              </a:p>
              <a:p>
                <a:pPr lvl="1" algn="l"/>
                <a:endParaRPr lang="fr-FR" sz="1100" b="1" baseline="0"/>
              </a:p>
              <a:p>
                <a:pPr lvl="1" algn="l"/>
                <a:r>
                  <a:rPr lang="fr-FR" sz="1100" b="0"/>
                  <a:t>*La</a:t>
                </a:r>
                <a:r>
                  <a:rPr lang="fr-FR" sz="1100" b="0" baseline="0"/>
                  <a:t> </a:t>
                </a:r>
                <a:r>
                  <a:rPr lang="fr-FR" sz="1100" b="0" u="sng" baseline="0"/>
                  <a:t>maitrise technique </a:t>
                </a:r>
                <a:r>
                  <a:rPr lang="fr-FR" sz="1100" b="0" baseline="0"/>
                  <a:t>est cotée selon 2 valeurs: 0,1 ou 1. Une valeur de 0,1 correspond à une bonne maitrise technique du risque, c'est à dire  que des mesures concrètes sont mises en place pour limiter  ce risque( par exemple, utilisation  de photo  récentes avec elisting  des compositions pour aider l'agent de stérilisation lors de la recomposition et éviter l'incompletude des boites). Une valeur de 1 correspond à l'absence de mesure technique pour limiter le risque ou à des mesures peu efficaces.  Si la cotation de la maitrise technique n'est pas pertinente pour le dysfonctionnement, la cotation 1 sera retenue.</a:t>
                </a:r>
              </a:p>
              <a:p>
                <a:pPr lvl="1" algn="l"/>
                <a:r>
                  <a:rPr lang="fr-FR" sz="1100" b="0" baseline="0"/>
                  <a:t>*La </a:t>
                </a:r>
                <a:r>
                  <a:rPr lang="fr-FR" sz="1100" b="0" u="sng" baseline="0"/>
                  <a:t>maitrise organisationelle </a:t>
                </a:r>
                <a:r>
                  <a:rPr lang="fr-FR" sz="1100" b="0" baseline="0"/>
                  <a:t>est cotée selon trois valeur: 0,2 - 0,5 - 1.  Plus la valeur est élevée, moins le dysfonctionnement est maitrisé sur le plan organisationel. La maitrise organisationelle évalue par exemple le respect des consignes de sécurité, la rédaction de procédures,  l'organisation des éléments de travail en zone, la gestion des DM à traiter en urgences, etc.... Si la cotation de la maitrise organisationelle n'est pas  pertinente pour l dysfonctionnement, la cotation 1 sera retenue.</a:t>
                </a:r>
              </a:p>
              <a:p>
                <a:pPr lvl="1" algn="l"/>
                <a:r>
                  <a:rPr lang="fr-FR" sz="1100" b="0" baseline="0"/>
                  <a:t>*La </a:t>
                </a:r>
                <a:r>
                  <a:rPr lang="fr-FR" sz="1100" b="0" u="sng" baseline="0"/>
                  <a:t>maitrise humaine </a:t>
                </a:r>
                <a:r>
                  <a:rPr lang="fr-FR" sz="1100" b="0" baseline="0"/>
                  <a:t>est cotée selon trois valeurs:  0,3 - 0,6 - 1. Plus la valeur est élevée, moins le dysfonctionnement est maitrisé sur le plan humain. La maitrise humaine évalue par exemple la formation du personnel afin de limiter ce dysfonctionnement, le respect des consignes de sécurité, etc... Si la cotation de la maitrise humaine du dyfonctionnement n'est pas pertinente, la cotation 1 sera retenue.</a:t>
                </a:r>
              </a:p>
              <a:p>
                <a:pPr lvl="1" algn="l"/>
                <a:endParaRPr lang="fr-FR" sz="1100" b="0"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"maitrise"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25.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solidFill>
                    <a:srgbClr val="FF0000"/>
                  </a:solidFill>
                  <a:effectLst/>
                </a:endParaRPr>
              </a:p>
              <a:p>
                <a:pPr lvl="1" algn="l"/>
                <a:endParaRPr lang="fr-FR" sz="1100" b="0" baseline="0"/>
              </a:p>
              <a:p>
                <a:pPr lvl="0" algn="l"/>
                <a:endParaRPr lang="fr-FR" sz="1100" b="0"/>
              </a:p>
              <a:p>
                <a:pPr lvl="0" algn="l"/>
                <a:r>
                  <a:rPr lang="fr-FR" sz="1100" b="0"/>
                  <a:t>-</a:t>
                </a:r>
                <a:r>
                  <a:rPr lang="fr-FR" sz="1100" b="1"/>
                  <a:t>Criticité résiduelle "détection" (CRd).</a:t>
                </a:r>
                <a:r>
                  <a:rPr lang="fr-FR" sz="1100" b="1" baseline="0"/>
                  <a:t> </a:t>
                </a:r>
                <a:r>
                  <a:rPr lang="fr-FR" sz="1100" b="0" i="1" baseline="0"/>
                  <a:t>Prend en compte la probabilité de non détection du dysfonctionnement, c'est à dire la probabilité que le dysfonctionnement ne soit pas rectifié à temps</a:t>
                </a:r>
                <a:endParaRPr lang="fr-FR" sz="1100" b="0" i="1"/>
              </a:p>
              <a:p>
                <a:pPr lvl="1" algn="l"/>
                <a:r>
                  <a:rPr lang="fr-FR" sz="1100" b="1" baseline="0"/>
                  <a:t>CRd = F × G ×  D</a:t>
                </a:r>
              </a:p>
              <a:p>
                <a:pPr lvl="1" algn="l"/>
                <a:r>
                  <a:rPr lang="fr-FR" sz="1100" b="0" baseline="0"/>
                  <a:t>Avec D l'indice de non détection du dysfonctionnement. Cet indice varie de 1 à 12. Plus l'indice est élevé, plus le dysfonctionnement est susceptible de passer inapperçu.  Cet indice est généré à l'aide d'une matrice  selon deux paramètres:</a:t>
                </a:r>
              </a:p>
              <a:p>
                <a:pPr lvl="1" algn="l"/>
                <a:r>
                  <a:rPr lang="fr-FR" sz="1100" b="0" baseline="0"/>
                  <a:t>Le premier paramètre est la </a:t>
                </a:r>
                <a:r>
                  <a:rPr lang="fr-FR" sz="1100" b="0" u="sng" baseline="0"/>
                  <a:t>probabilité de non détection </a:t>
                </a:r>
                <a:r>
                  <a:rPr lang="fr-FR" sz="1100" b="0" baseline="0"/>
                  <a:t>du dysfonctionnement. Cette probabilité a été découpée en 4 classes: [0;5%] - [ 5% - 20%] - [20% - 50%] - [50% - 100%]</a:t>
                </a:r>
              </a:p>
              <a:p>
                <a:pPr lvl="1" algn="l"/>
                <a:r>
                  <a:rPr lang="fr-FR" sz="1100" b="0" baseline="0"/>
                  <a:t>Le second paramètre est le </a:t>
                </a:r>
                <a:r>
                  <a:rPr lang="fr-FR" sz="1100" b="0" u="sng" baseline="0"/>
                  <a:t>mode de détection/blocage du dysfonctionnement</a:t>
                </a:r>
                <a:r>
                  <a:rPr lang="fr-FR" sz="1100" b="0" baseline="0"/>
                  <a:t>. Trois modes possibles de détection /blocage du dysfonctionnement: "Detection par l'oprérateur ET message informatique bloquant"  -  "Détectable par l'opérateur ET message informatique non bloquant" - "Non détectable OU  détectable uniquemet par l'opérateur"</a:t>
                </a:r>
              </a:p>
              <a:p>
                <a:pPr lvl="1" algn="l"/>
                <a:endParaRPr lang="fr-FR" sz="1100" b="0" baseline="0"/>
              </a:p>
              <a:p>
                <a:pPr lvl="1" algn="l"/>
                <a:r>
                  <a:rPr lang="fr-FR" sz="1100" b="0" i="1" baseline="0"/>
                  <a:t>                                                    Ci dessous la matrice utilisée pour générer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"détection"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a:t>
                </a:r>
                <a:r>
                  <a:rPr lang="fr-FR" sz="1100" b="1" baseline="0">
                    <a:solidFill>
                      <a:schemeClr val="dk1"/>
                    </a:solidFill>
                    <a:effectLst/>
                    <a:latin typeface="+mn-lt"/>
                    <a:ea typeface="+mn-ea"/>
                    <a:cs typeface="+mn-cs"/>
                  </a:rPr>
                  <a:t>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75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effectLst/>
                </a:endParaRPr>
              </a:p>
              <a:p>
                <a:pPr lvl="1" algn="l"/>
                <a:r>
                  <a:rPr lang="fr-FR" sz="1100" b="0" i="1" baseline="0"/>
                  <a:t>               Ci-dessous la matrice permettant de calculer la CRd en fonction de la criticité totale et de l'indice de non détection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00B050"/>
                    </a:solidFill>
                  </a:rPr>
                  <a:t>B- </a:t>
                </a:r>
                <a:r>
                  <a:rPr lang="fr-FR" sz="1800" b="1" i="0" u="sng" baseline="0">
                    <a:solidFill>
                      <a:srgbClr val="00B050"/>
                    </a:solidFill>
                  </a:rPr>
                  <a:t>Les zones</a:t>
                </a:r>
              </a:p>
              <a:p>
                <a:pPr lvl="1" algn="l"/>
                <a:r>
                  <a:rPr lang="fr-FR" sz="1100" b="0" i="1" baseline="0"/>
                  <a:t>L'unité de stérilisation est découpée en quatre zones: Lavage - Conditionnement - Stérilisation - Livraison. </a:t>
                </a:r>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i="1" baseline="0"/>
                  <a:t>Via les graphiques proposés, ll est ainsi possible de déterminer si les dysfonctionnements se concentrent dans une zone ou s'ils sont  répartis de manière plus homogène. </a:t>
                </a:r>
                <a:r>
                  <a:rPr lang="fr-FR" sz="1100" b="0" i="1" baseline="0">
                    <a:solidFill>
                      <a:schemeClr val="dk1"/>
                    </a:solidFill>
                    <a:effectLst/>
                    <a:latin typeface="+mn-lt"/>
                    <a:ea typeface="+mn-ea"/>
                    <a:cs typeface="+mn-cs"/>
                  </a:rPr>
                  <a:t>Les graphiques permettent également de relier les niveaux de maitrise organisationnelle et technique(utilisé pour calculer la criticité résiduelle "maitrise") avec chaque zone afin de voir si le niveau de maitrise organisationelle et technique sont repartis de la meme façon selon les zones.</a:t>
                </a:r>
                <a:endParaRPr lang="fr-FR">
                  <a:effectLst/>
                </a:endParaRPr>
              </a:p>
              <a:p>
                <a:pPr lvl="1" algn="l"/>
                <a:endParaRPr lang="fr-FR" sz="1100" b="0" i="1" baseline="0"/>
              </a:p>
              <a:p>
                <a:pPr lvl="1" algn="l"/>
                <a:endParaRPr lang="fr-FR" sz="1100" b="0" i="1" baseline="0"/>
              </a:p>
              <a:p>
                <a:pPr lvl="1" algn="ctr"/>
                <a:r>
                  <a:rPr lang="fr-FR" sz="1800" b="1" i="0" baseline="0">
                    <a:solidFill>
                      <a:srgbClr val="00B050"/>
                    </a:solidFill>
                  </a:rPr>
                  <a:t>C- </a:t>
                </a:r>
                <a:r>
                  <a:rPr lang="fr-FR" sz="1800" b="1" i="0" u="sng" baseline="0">
                    <a:solidFill>
                      <a:srgbClr val="00B050"/>
                    </a:solidFill>
                  </a:rPr>
                  <a:t>Les opérateurs</a:t>
                </a:r>
              </a:p>
              <a:p>
                <a:pPr lvl="1" algn="ctr"/>
                <a:endParaRPr lang="fr-FR" sz="1800" b="1" i="0" u="sng" baseline="0">
                  <a:solidFill>
                    <a:srgbClr val="00B050"/>
                  </a:solidFill>
                </a:endParaRPr>
              </a:p>
              <a:p>
                <a:pPr lvl="1" algn="l"/>
                <a:r>
                  <a:rPr lang="fr-FR" sz="1100" b="0" i="1" baseline="0"/>
                  <a:t>L'unité de stérilisation fonctionne avec de nombreux corps de métiers: Pharmacien - Interne - Cadre- Préparateur en pharmacie - Agent de stérilisation - Agent d'entretien - Service de soin - Autre opérateur</a:t>
                </a:r>
              </a:p>
              <a:p>
                <a:pPr lvl="1" algn="l"/>
                <a:endParaRPr lang="fr-FR" sz="1100" b="0" i="1" baseline="0"/>
              </a:p>
              <a:p>
                <a:pPr lvl="1" algn="l"/>
                <a:r>
                  <a:rPr lang="fr-FR" sz="1100" b="0" i="1" baseline="0"/>
                  <a:t>Via les graphiques proposés, il est possible de déterminer si les dysfonctionnements sont liés à certaines catégorie d'opérateur ou s'ils sont répartis de manière homogène. Les graphiques permettent également</a:t>
                </a:r>
              </a:p>
              <a:p>
                <a:pPr lvl="1" algn="l"/>
                <a:r>
                  <a:rPr lang="fr-FR" sz="1100" b="0" i="1" baseline="0"/>
                  <a:t>de relier le niveau de maitrise humaine (utilisé pour calculer la criticité résiduelle "maitrise") avec chaque catégorie d'opérateur afin de voir si le niveau de maitrise humaine est reparti de la  meme façon selon les divers opérateurs.</a:t>
                </a:r>
              </a:p>
              <a:p>
                <a:pPr lvl="1" algn="l"/>
                <a:r>
                  <a:rPr lang="fr-FR" sz="1100" b="0" i="1" baseline="0"/>
                  <a:t>Le but n'étant pas de pointer du doigt tel ou tel opérateur mais bien de pouvoir cerner avec précision les actions à mettre en place </a:t>
                </a:r>
              </a:p>
              <a:p>
                <a:pPr lvl="1" algn="l"/>
                <a:endParaRPr lang="fr-FR" sz="1100" b="0" i="1" baseline="0"/>
              </a:p>
              <a:p>
                <a:pPr lvl="1" algn="l"/>
                <a:endParaRPr lang="fr-FR" sz="1100" b="0" i="1" baseline="0"/>
              </a:p>
              <a:p>
                <a:pPr lvl="1" algn="ctr"/>
                <a:r>
                  <a:rPr lang="fr-FR" sz="1800" b="1" i="0" baseline="0">
                    <a:solidFill>
                      <a:srgbClr val="FF0000"/>
                    </a:solidFill>
                  </a:rPr>
                  <a:t>II- </a:t>
                </a:r>
                <a:r>
                  <a:rPr lang="fr-FR" sz="1800" b="1" i="0" u="sng" baseline="0">
                    <a:solidFill>
                      <a:srgbClr val="FF0000"/>
                    </a:solidFill>
                  </a:rPr>
                  <a:t>Entrer un nouveau dysfonctionnement</a:t>
                </a:r>
              </a:p>
              <a:p>
                <a:pPr lvl="1" algn="l"/>
                <a:endParaRPr lang="fr-FR" sz="1100" b="0" i="1" baseline="0"/>
              </a:p>
              <a:p>
                <a:pPr lvl="1" algn="l"/>
                <a:r>
                  <a:rPr lang="fr-FR" sz="1100" b="0" i="1" baseline="0"/>
                  <a:t>Il est possible d'entrer dans la base de donnée du tableur autant de dysfonctionnement que nécessaire en cliquant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1" baseline="0"/>
                  <a:t>Il faudra aller sur le premier onglet du formulaire et remplir TOUT les champs. A la fin, le nouveau dysfonctionnement sera ajouté à la base de donnée et tous les graphiques seront actualisés. </a:t>
                </a:r>
              </a:p>
              <a:p>
                <a:pPr lvl="1" algn="l"/>
                <a:r>
                  <a:rPr lang="fr-FR" sz="1100" b="0" i="1" baseline="0"/>
                  <a:t>Pour supprimer un dysfonctionnement, cliquez sur le bouton suivant via le centre de contrôle présent en haut des onglets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ctr" defTabSz="914400" eaLnBrk="1" fontAlgn="auto" latinLnBrk="0" hangingPunct="1">
                  <a:lnSpc>
                    <a:spcPct val="100000"/>
                  </a:lnSpc>
                  <a:spcBef>
                    <a:spcPts val="0"/>
                  </a:spcBef>
                  <a:spcAft>
                    <a:spcPts val="0"/>
                  </a:spcAft>
                  <a:buClrTx/>
                  <a:buSzTx/>
                  <a:buFontTx/>
                  <a:buNone/>
                  <a:tabLst/>
                  <a:defRPr/>
                </a:pPr>
                <a:r>
                  <a:rPr lang="fr-FR" sz="1800" b="1" i="0" baseline="0">
                    <a:solidFill>
                      <a:srgbClr val="FF0000"/>
                    </a:solidFill>
                    <a:effectLst/>
                    <a:latin typeface="+mn-lt"/>
                    <a:ea typeface="+mn-ea"/>
                    <a:cs typeface="+mn-cs"/>
                  </a:rPr>
                  <a:t>III- </a:t>
                </a:r>
                <a:r>
                  <a:rPr lang="fr-FR" sz="1800" b="1" i="0" u="sng" baseline="0">
                    <a:solidFill>
                      <a:srgbClr val="FF0000"/>
                    </a:solidFill>
                    <a:effectLst/>
                    <a:latin typeface="+mn-lt"/>
                    <a:ea typeface="+mn-ea"/>
                    <a:cs typeface="+mn-cs"/>
                  </a:rPr>
                  <a:t>Les graphiques</a:t>
                </a:r>
                <a:endParaRPr lang="fr-FR" sz="1800">
                  <a:solidFill>
                    <a:srgbClr val="FF0000"/>
                  </a:solidFill>
                  <a:effectLst/>
                </a:endParaRPr>
              </a:p>
              <a:p>
                <a:pPr lvl="1" algn="l"/>
                <a:endParaRPr lang="fr-FR" sz="1100" b="0" i="0" baseline="0"/>
              </a:p>
              <a:p>
                <a:pPr lvl="1" algn="l"/>
                <a:r>
                  <a:rPr lang="fr-FR" sz="1100" b="0" i="0" baseline="0"/>
                  <a:t>De nombreux graphiques sont générés par le tableur "Cartographie des risques". Pour les visualiser, il suffit de cliquer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0" baseline="0"/>
                  <a:t>Les graphiques permettent une vue globale des dysfonctionnements et permettent de mieux appréhender leur répartition. </a:t>
                </a:r>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xdr:txBody>
          </xdr:sp>
        </mc:Choice>
        <mc:Fallback xmlns="">
          <xdr:sp macro="" textlink="">
            <xdr:nvSpPr>
              <xdr:cNvPr id="3" name="ZoneTexte 2">
                <a:extLst>
                  <a:ext uri="{FF2B5EF4-FFF2-40B4-BE49-F238E27FC236}">
                    <a16:creationId xmlns:a16="http://schemas.microsoft.com/office/drawing/2014/main" id="{F079960A-4ECA-476D-8721-014328A62F53}"/>
                  </a:ext>
                </a:extLst>
              </xdr:cNvPr>
              <xdr:cNvSpPr txBox="1"/>
            </xdr:nvSpPr>
            <xdr:spPr>
              <a:xfrm>
                <a:off x="58001645" y="1535869"/>
                <a:ext cx="14556443" cy="27555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2400" b="1" u="sng"/>
                  <a:t>Mode d'emploi du tableur "Cartographie des risques"</a:t>
                </a:r>
              </a:p>
              <a:p>
                <a:pPr algn="ctr"/>
                <a:endParaRPr lang="fr-FR" sz="2400" b="1" u="sng"/>
              </a:p>
              <a:p>
                <a:pPr algn="l"/>
                <a:r>
                  <a:rPr lang="fr-FR" sz="1100"/>
                  <a:t>Ce</a:t>
                </a:r>
                <a:r>
                  <a:rPr lang="fr-FR" sz="1100" baseline="0"/>
                  <a:t> tableur recense l'ensemble des dysfonctionnements pouvant survenir dans l'unité de stérilisation. Chaque dysfonctionnement recensé s'accompagne de  trois paramètres : la criticité du risque,  la catégorie d'opérateur impliqué et la localisation du dysfonctionnement dans l'unité. Le but étant de cerner le dysfonctionnement afin de  mener des actions correctrices efficaces, mais aussi d'avoir une vision plus globale de l'ensemble des dysfonctionnements pour aider l'encadrement à orienter ses actions correctrices en vue d'une meilleure efficacité dans la prise en charge des DMR.</a:t>
                </a:r>
              </a:p>
              <a:p>
                <a:pPr algn="l"/>
                <a:endParaRPr lang="fr-FR" sz="1100" baseline="0"/>
              </a:p>
              <a:p>
                <a:pPr algn="ctr"/>
                <a:r>
                  <a:rPr lang="fr-FR" sz="1800" b="1" u="none" baseline="0">
                    <a:solidFill>
                      <a:srgbClr val="FF0000"/>
                    </a:solidFill>
                  </a:rPr>
                  <a:t>I- </a:t>
                </a:r>
                <a:r>
                  <a:rPr lang="fr-FR" sz="1800" b="1" u="sng" baseline="0">
                    <a:solidFill>
                      <a:srgbClr val="FF0000"/>
                    </a:solidFill>
                  </a:rPr>
                  <a:t>Trois paramètres utilisés pour caractériser les dysfonctionnements</a:t>
                </a:r>
              </a:p>
              <a:p>
                <a:pPr algn="ctr"/>
                <a:endParaRPr lang="fr-FR" sz="1800" b="1" u="none" baseline="0">
                  <a:solidFill>
                    <a:srgbClr val="00B050"/>
                  </a:solidFill>
                </a:endParaRPr>
              </a:p>
              <a:p>
                <a:pPr algn="ctr"/>
                <a:r>
                  <a:rPr lang="fr-FR" sz="1800" b="1" u="none" baseline="0">
                    <a:solidFill>
                      <a:srgbClr val="00B050"/>
                    </a:solidFill>
                  </a:rPr>
                  <a:t>A- </a:t>
                </a:r>
                <a:r>
                  <a:rPr lang="fr-FR" sz="1800" b="1" u="sng" baseline="0">
                    <a:solidFill>
                      <a:srgbClr val="00B050"/>
                    </a:solidFill>
                  </a:rPr>
                  <a:t>La criticité</a:t>
                </a:r>
              </a:p>
              <a:p>
                <a:pPr algn="l"/>
                <a:r>
                  <a:rPr lang="fr-FR" sz="1100" b="1" baseline="0"/>
                  <a:t>La criticité est calculée selon trois formules:</a:t>
                </a:r>
              </a:p>
              <a:p>
                <a:pPr algn="l"/>
                <a:r>
                  <a:rPr lang="fr-FR" sz="1100" b="1" baseline="0"/>
                  <a:t>- Criticité totale (CT)</a:t>
                </a:r>
              </a:p>
              <a:p>
                <a:pPr lvl="1" algn="l"/>
                <a:r>
                  <a:rPr lang="fr-FR" sz="1100" b="1" baseline="0"/>
                  <a:t>CT = F × G</a:t>
                </a:r>
              </a:p>
              <a:p>
                <a:pPr lvl="1" algn="l"/>
                <a:r>
                  <a:rPr lang="fr-FR" sz="1100" b="0" baseline="0"/>
                  <a:t>La fréquence F de survenue du dysfonctionnement est cotée de 1 à 5. Plus la cotation est importante, plus le dysfonctionnement est fréquent</a:t>
                </a:r>
              </a:p>
              <a:p>
                <a:pPr lvl="1" algn="l"/>
                <a:r>
                  <a:rPr lang="fr-FR" sz="1100" b="0" baseline="0"/>
                  <a:t>La gravité G du dysfonctionnement représente l'impact du dysfonctionnement sur le processus de stérilisation et sur la sécurité du patient. Plus la cotation est importante, plus l'impact du dysfonctionnement est important</a:t>
                </a:r>
              </a:p>
              <a:p>
                <a:pPr lvl="1" algn="l"/>
                <a:r>
                  <a:rPr lang="fr-FR" sz="1100" b="0" baseline="0"/>
                  <a:t>La criticité totale peut être </a:t>
                </a:r>
                <a:r>
                  <a:rPr lang="fr-FR" sz="1100" b="1" baseline="0">
                    <a:solidFill>
                      <a:srgbClr val="92D050"/>
                    </a:solidFill>
                  </a:rPr>
                  <a:t>faible</a:t>
                </a:r>
                <a:r>
                  <a:rPr lang="fr-FR" sz="1100" b="0" baseline="0"/>
                  <a:t>, </a:t>
                </a:r>
                <a:r>
                  <a:rPr lang="fr-FR" sz="1100" b="1" baseline="0">
                    <a:solidFill>
                      <a:srgbClr val="FFC000"/>
                    </a:solidFill>
                  </a:rPr>
                  <a:t>moyenne</a:t>
                </a:r>
                <a:r>
                  <a:rPr lang="fr-FR" sz="1100" b="0" baseline="0"/>
                  <a:t> ou </a:t>
                </a:r>
                <a:r>
                  <a:rPr lang="fr-FR" sz="1100" b="1" baseline="0">
                    <a:solidFill>
                      <a:srgbClr val="FF0000"/>
                    </a:solidFill>
                  </a:rPr>
                  <a:t>forte. </a:t>
                </a:r>
                <a:r>
                  <a:rPr lang="fr-FR" sz="1100" b="0" baseline="0">
                    <a:solidFill>
                      <a:sysClr val="windowText" lastClr="000000"/>
                    </a:solidFill>
                  </a:rPr>
                  <a:t>Elle prend des valeurs comprises </a:t>
                </a:r>
                <a:r>
                  <a:rPr lang="fr-FR" sz="1100" b="0" u="sng" baseline="0">
                    <a:solidFill>
                      <a:sysClr val="windowText" lastClr="000000"/>
                    </a:solidFill>
                  </a:rPr>
                  <a:t>entre 1 et 25.</a:t>
                </a:r>
              </a:p>
              <a:p>
                <a:pPr lvl="1" algn="l"/>
                <a:endParaRPr lang="fr-FR" sz="1100" b="0" baseline="0"/>
              </a:p>
              <a:p>
                <a:pPr lvl="1" algn="l"/>
                <a:r>
                  <a:rPr lang="fr-FR" sz="1100" b="0" i="1" baseline="0"/>
                  <a:t>                        Ci-dessous la matrice de criticité reprenant la formule:</a:t>
                </a:r>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0" algn="l"/>
                <a:r>
                  <a:rPr lang="fr-FR" sz="1100" b="1" baseline="0"/>
                  <a:t>-Criticité résiduelle "maitrise" (CRm). </a:t>
                </a:r>
                <a:r>
                  <a:rPr lang="fr-FR" sz="1100" b="0" i="1" baseline="0"/>
                  <a:t>Prend en compte le niveau de maitrise du dysfonctionnement et les mesures correctrices déja appliquées pour le limiter. </a:t>
                </a:r>
              </a:p>
              <a:p>
                <a:pPr lvl="1" algn="l"/>
                <a:r>
                  <a:rPr lang="fr-FR" sz="1100" b="1" baseline="0"/>
                  <a:t>CRm = F × G × M</a:t>
                </a:r>
              </a:p>
              <a:p>
                <a:pPr lvl="1" algn="l"/>
                <a:r>
                  <a:rPr lang="fr-FR" sz="1100" b="0" i="1" baseline="0"/>
                  <a:t>     Avec:</a:t>
                </a:r>
              </a:p>
              <a:p>
                <a:pPr lvl="1" algn="l"/>
                <a:r>
                  <a:rPr lang="fr-FR" sz="1100" b="1" baseline="0">
                    <a:solidFill>
                      <a:schemeClr val="dk1"/>
                    </a:solidFill>
                    <a:effectLst/>
                    <a:latin typeface="+mn-lt"/>
                    <a:ea typeface="+mn-ea"/>
                    <a:cs typeface="+mn-cs"/>
                  </a:rPr>
                  <a:t>M = MT × </a:t>
                </a:r>
                <a:r>
                  <a:rPr lang="fr-FR" sz="1100" b="1" i="0" baseline="0">
                    <a:solidFill>
                      <a:schemeClr val="dk1"/>
                    </a:solidFill>
                    <a:effectLst/>
                    <a:latin typeface="Cambria Math" panose="02040503050406030204" pitchFamily="18" charset="0"/>
                    <a:ea typeface="+mn-ea"/>
                    <a:cs typeface="+mn-cs"/>
                  </a:rPr>
                  <a:t>(𝑴𝑶+𝑴𝑻)/𝟐</a:t>
                </a:r>
                <a:endParaRPr lang="fr-FR" sz="1100" b="1" baseline="0"/>
              </a:p>
              <a:p>
                <a:pPr lvl="1" algn="l"/>
                <a:r>
                  <a:rPr lang="fr-FR" sz="1100" b="0" baseline="0"/>
                  <a:t>La maitrise du risque M s'échelonne de 0 à 1.Elle vient minorer la valeur de la criticité totale, c'est pour cela qu'on parle de criticité "résiduelle" . </a:t>
                </a:r>
              </a:p>
              <a:p>
                <a:pPr lvl="1" algn="l"/>
                <a:r>
                  <a:rPr lang="fr-FR" sz="1100" b="0" baseline="0"/>
                  <a:t>M dépend de trois paramètres indépendants: la maitrise technique (MT), la maitrise organisationnelle (MO) et la maitrise humaine (MH)</a:t>
                </a:r>
              </a:p>
              <a:p>
                <a:pPr lvl="1" algn="l"/>
                <a:endParaRPr lang="fr-FR" sz="1100" b="1" baseline="0"/>
              </a:p>
              <a:p>
                <a:pPr lvl="1" algn="l"/>
                <a:r>
                  <a:rPr lang="fr-FR" sz="1100" b="0"/>
                  <a:t>*La</a:t>
                </a:r>
                <a:r>
                  <a:rPr lang="fr-FR" sz="1100" b="0" baseline="0"/>
                  <a:t> </a:t>
                </a:r>
                <a:r>
                  <a:rPr lang="fr-FR" sz="1100" b="0" u="sng" baseline="0"/>
                  <a:t>maitrise technique </a:t>
                </a:r>
                <a:r>
                  <a:rPr lang="fr-FR" sz="1100" b="0" baseline="0"/>
                  <a:t>est cotée selon 2 valeurs: 0,1 ou 1. Une valeur de 0,1 correspond à une bonne maitrise technique du risque, c'est à dire  que des mesures concrètes sont mises en place pour limiter  ce risque( par exemple, utilisation  de photo  récentes avec elisting  des compositions pour aider l'agent de stérilisation lors de la recomposition et éviter l'incompletude des boites). Une valeur de 1 correspond à l'absence de mesure technique pour limiter le risque ou à des mesures peu efficaces.  Si la cotation de la maitrise technique n'est pas pertinente pour le dysfonctionnement, la cotation 1 sera retenue.</a:t>
                </a:r>
              </a:p>
              <a:p>
                <a:pPr lvl="1" algn="l"/>
                <a:r>
                  <a:rPr lang="fr-FR" sz="1100" b="0" baseline="0"/>
                  <a:t>*La </a:t>
                </a:r>
                <a:r>
                  <a:rPr lang="fr-FR" sz="1100" b="0" u="sng" baseline="0"/>
                  <a:t>maitrise organisationelle </a:t>
                </a:r>
                <a:r>
                  <a:rPr lang="fr-FR" sz="1100" b="0" baseline="0"/>
                  <a:t>est cotée selon trois valeur: 0,2 - 0,5 - 1.  Plus la valeur est élevée, moins le dysfonctionnement est maitrisé sur le plan organisationel. La maitrise organisationelle évalue par exemple le respect des consignes de sécurité, la rédaction de procédures,  l'organisation des éléments de travail en zone, la gestion des DM à traiter en urgences, etc.... Si la cotation de la maitrise organisationelle n'est pas  pertinente pour l dysfonctionnement, la cotation 1 sera retenue.</a:t>
                </a:r>
              </a:p>
              <a:p>
                <a:pPr lvl="1" algn="l"/>
                <a:r>
                  <a:rPr lang="fr-FR" sz="1100" b="0" baseline="0"/>
                  <a:t>*La </a:t>
                </a:r>
                <a:r>
                  <a:rPr lang="fr-FR" sz="1100" b="0" u="sng" baseline="0"/>
                  <a:t>maitrise humaine </a:t>
                </a:r>
                <a:r>
                  <a:rPr lang="fr-FR" sz="1100" b="0" baseline="0"/>
                  <a:t>est cotée selon trois valeurs:  0,3 - 0,6 - 1. Plus la valeur est élevée, moins le dysfonctionnement est maitrisé sur le plan humain. La maitrise humaine évalue par exemple la formation du personnel afin de limiter ce dysfonctionnement, le respect des consignes de sécurité, etc... Si la cotation de la maitrise humaine du dyfonctionnement n'est pas pertinente, la cotation 1 sera retenue.</a:t>
                </a:r>
              </a:p>
              <a:p>
                <a:pPr lvl="1" algn="l"/>
                <a:endParaRPr lang="fr-FR" sz="1100" b="0"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"maitrise"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25.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solidFill>
                    <a:srgbClr val="FF0000"/>
                  </a:solidFill>
                  <a:effectLst/>
                </a:endParaRPr>
              </a:p>
              <a:p>
                <a:pPr lvl="1" algn="l"/>
                <a:endParaRPr lang="fr-FR" sz="1100" b="0" baseline="0"/>
              </a:p>
              <a:p>
                <a:pPr lvl="0" algn="l"/>
                <a:endParaRPr lang="fr-FR" sz="1100" b="0"/>
              </a:p>
              <a:p>
                <a:pPr lvl="0" algn="l"/>
                <a:r>
                  <a:rPr lang="fr-FR" sz="1100" b="0"/>
                  <a:t>-</a:t>
                </a:r>
                <a:r>
                  <a:rPr lang="fr-FR" sz="1100" b="1"/>
                  <a:t>Criticité résiduelle "détection" (CRd).</a:t>
                </a:r>
                <a:r>
                  <a:rPr lang="fr-FR" sz="1100" b="1" baseline="0"/>
                  <a:t> </a:t>
                </a:r>
                <a:r>
                  <a:rPr lang="fr-FR" sz="1100" b="0" i="1" baseline="0"/>
                  <a:t>Prend en compte la probabilité de non détection du dysfonctionnement, c'est à dire la probabilité que le dysfonctionnement ne soit pas rectifié à temps</a:t>
                </a:r>
                <a:endParaRPr lang="fr-FR" sz="1100" b="0" i="1"/>
              </a:p>
              <a:p>
                <a:pPr lvl="1" algn="l"/>
                <a:r>
                  <a:rPr lang="fr-FR" sz="1100" b="1" baseline="0"/>
                  <a:t>CRd = F × G ×  D</a:t>
                </a:r>
              </a:p>
              <a:p>
                <a:pPr lvl="1" algn="l"/>
                <a:r>
                  <a:rPr lang="fr-FR" sz="1100" b="0" baseline="0"/>
                  <a:t>Avec D l'indice de non détection du dysfonctionnement. Cet indice varie de 1 à 12. Plus l'indice est élevé, plus le dysfonctionnement est susceptible de passer inapperçu.  Cet indice est généré à l'aide d'une matrice  selon deux paramètres:</a:t>
                </a:r>
              </a:p>
              <a:p>
                <a:pPr lvl="1" algn="l"/>
                <a:r>
                  <a:rPr lang="fr-FR" sz="1100" b="0" baseline="0"/>
                  <a:t>Le premier paramètre est la </a:t>
                </a:r>
                <a:r>
                  <a:rPr lang="fr-FR" sz="1100" b="0" u="sng" baseline="0"/>
                  <a:t>probabilité de non détection </a:t>
                </a:r>
                <a:r>
                  <a:rPr lang="fr-FR" sz="1100" b="0" baseline="0"/>
                  <a:t>du dysfonctionnement. Cette probabilité a été découpée en 4 classes: [0;5%] - [ 5% - 20%] - [20% - 50%] - [50% - 100%]</a:t>
                </a:r>
              </a:p>
              <a:p>
                <a:pPr lvl="1" algn="l"/>
                <a:r>
                  <a:rPr lang="fr-FR" sz="1100" b="0" baseline="0"/>
                  <a:t>Le second paramètre est le </a:t>
                </a:r>
                <a:r>
                  <a:rPr lang="fr-FR" sz="1100" b="0" u="sng" baseline="0"/>
                  <a:t>mode de détection/blocage du dysfonctionnement</a:t>
                </a:r>
                <a:r>
                  <a:rPr lang="fr-FR" sz="1100" b="0" baseline="0"/>
                  <a:t>. Trois modes possibles de détection /blocage du dysfonctionnement: "Detection par l'oprérateur ET message informatique bloquant"  -  "Détectable par l'opérateur ET message informatique non bloquant" - "Non détectable OU  détectable uniquemet par l'opérateur"</a:t>
                </a:r>
              </a:p>
              <a:p>
                <a:pPr lvl="1" algn="l"/>
                <a:endParaRPr lang="fr-FR" sz="1100" b="0" baseline="0"/>
              </a:p>
              <a:p>
                <a:pPr lvl="1" algn="l"/>
                <a:r>
                  <a:rPr lang="fr-FR" sz="1100" b="0" i="1" baseline="0"/>
                  <a:t>                                                    Ci dessous la matrice utilisée pour générer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"détection"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a:t>
                </a:r>
                <a:r>
                  <a:rPr lang="fr-FR" sz="1100" b="1" baseline="0">
                    <a:solidFill>
                      <a:schemeClr val="dk1"/>
                    </a:solidFill>
                    <a:effectLst/>
                    <a:latin typeface="+mn-lt"/>
                    <a:ea typeface="+mn-ea"/>
                    <a:cs typeface="+mn-cs"/>
                  </a:rPr>
                  <a:t>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75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effectLst/>
                </a:endParaRPr>
              </a:p>
              <a:p>
                <a:pPr lvl="1" algn="l"/>
                <a:r>
                  <a:rPr lang="fr-FR" sz="1100" b="0" i="1" baseline="0"/>
                  <a:t>               Ci-dessous la matrice permettant de calculer la CRd en fonction de la criticité totale et de l'indice de non détection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00B050"/>
                    </a:solidFill>
                  </a:rPr>
                  <a:t>B- </a:t>
                </a:r>
                <a:r>
                  <a:rPr lang="fr-FR" sz="1800" b="1" i="0" u="sng" baseline="0">
                    <a:solidFill>
                      <a:srgbClr val="00B050"/>
                    </a:solidFill>
                  </a:rPr>
                  <a:t>Les zones</a:t>
                </a:r>
              </a:p>
              <a:p>
                <a:pPr lvl="1" algn="l"/>
                <a:r>
                  <a:rPr lang="fr-FR" sz="1100" b="0" i="1" baseline="0"/>
                  <a:t>L'unité de stérilisation est découpée en quatre zones: Lavage - Conditionnement - Stérilisation - Livraison. </a:t>
                </a:r>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i="1" baseline="0"/>
                  <a:t>Via les graphiques proposés, ll est ainsi possible de déterminer si les dysfonctionnements se concentrent dans une zone ou s'ils sont  répartis de manière plus homogène. </a:t>
                </a:r>
                <a:r>
                  <a:rPr lang="fr-FR" sz="1100" b="0" i="1" baseline="0">
                    <a:solidFill>
                      <a:schemeClr val="dk1"/>
                    </a:solidFill>
                    <a:effectLst/>
                    <a:latin typeface="+mn-lt"/>
                    <a:ea typeface="+mn-ea"/>
                    <a:cs typeface="+mn-cs"/>
                  </a:rPr>
                  <a:t>Les graphiques permettent également de relier les niveaux de maitrise organisationnelle et technique(utilisé pour calculer la criticité résiduelle "maitrise") avec chaque zone afin de voir si le niveau de maitrise organisationelle et technique sont repartis de la meme façon selon les zones.</a:t>
                </a:r>
                <a:endParaRPr lang="fr-FR">
                  <a:effectLst/>
                </a:endParaRPr>
              </a:p>
              <a:p>
                <a:pPr lvl="1" algn="l"/>
                <a:endParaRPr lang="fr-FR" sz="1100" b="0" i="1" baseline="0"/>
              </a:p>
              <a:p>
                <a:pPr lvl="1" algn="l"/>
                <a:endParaRPr lang="fr-FR" sz="1100" b="0" i="1" baseline="0"/>
              </a:p>
              <a:p>
                <a:pPr lvl="1" algn="ctr"/>
                <a:r>
                  <a:rPr lang="fr-FR" sz="1800" b="1" i="0" baseline="0">
                    <a:solidFill>
                      <a:srgbClr val="00B050"/>
                    </a:solidFill>
                  </a:rPr>
                  <a:t>C- </a:t>
                </a:r>
                <a:r>
                  <a:rPr lang="fr-FR" sz="1800" b="1" i="0" u="sng" baseline="0">
                    <a:solidFill>
                      <a:srgbClr val="00B050"/>
                    </a:solidFill>
                  </a:rPr>
                  <a:t>Les opérateurs</a:t>
                </a:r>
              </a:p>
              <a:p>
                <a:pPr lvl="1" algn="ctr"/>
                <a:endParaRPr lang="fr-FR" sz="1800" b="1" i="0" u="sng" baseline="0">
                  <a:solidFill>
                    <a:srgbClr val="00B050"/>
                  </a:solidFill>
                </a:endParaRPr>
              </a:p>
              <a:p>
                <a:pPr lvl="1" algn="l"/>
                <a:r>
                  <a:rPr lang="fr-FR" sz="1100" b="0" i="1" baseline="0"/>
                  <a:t>L'unité de stérilisation fonctionne avec de nombreux corps de métiers: Pharmacien - Interne - Cadre- Préparateur en pharmacie - Agent de stérilisation - Agent d'entretien - Service de soin - Autre opérateur</a:t>
                </a:r>
              </a:p>
              <a:p>
                <a:pPr lvl="1" algn="l"/>
                <a:endParaRPr lang="fr-FR" sz="1100" b="0" i="1" baseline="0"/>
              </a:p>
              <a:p>
                <a:pPr lvl="1" algn="l"/>
                <a:r>
                  <a:rPr lang="fr-FR" sz="1100" b="0" i="1" baseline="0"/>
                  <a:t>Via les graphiques proposés, il est possible de déterminer si les dysfonctionnements sont liés à certaines catégorie d'opérateur ou s'ils sont répartis de manière homogène. Les graphiques permettent également</a:t>
                </a:r>
              </a:p>
              <a:p>
                <a:pPr lvl="1" algn="l"/>
                <a:r>
                  <a:rPr lang="fr-FR" sz="1100" b="0" i="1" baseline="0"/>
                  <a:t>de relier le niveau de maitrise humaine (utilisé pour calculer la criticité résiduelle "maitrise") avec chaque catégorie d'opérateur afin de voir si le niveau de maitrise humaine est reparti de la  meme façon selon les divers opérateurs.</a:t>
                </a:r>
              </a:p>
              <a:p>
                <a:pPr lvl="1" algn="l"/>
                <a:r>
                  <a:rPr lang="fr-FR" sz="1100" b="0" i="1" baseline="0"/>
                  <a:t>Le but n'étant pas de pointer du doigt tel ou tel opérateur mais bien de pouvoir cerner avec précision les actions à mettre en place </a:t>
                </a:r>
              </a:p>
              <a:p>
                <a:pPr lvl="1" algn="l"/>
                <a:endParaRPr lang="fr-FR" sz="1100" b="0" i="1" baseline="0"/>
              </a:p>
              <a:p>
                <a:pPr lvl="1" algn="l"/>
                <a:endParaRPr lang="fr-FR" sz="1100" b="0" i="1" baseline="0"/>
              </a:p>
              <a:p>
                <a:pPr lvl="1" algn="ctr"/>
                <a:r>
                  <a:rPr lang="fr-FR" sz="1800" b="1" i="0" baseline="0">
                    <a:solidFill>
                      <a:srgbClr val="FF0000"/>
                    </a:solidFill>
                  </a:rPr>
                  <a:t>II- </a:t>
                </a:r>
                <a:r>
                  <a:rPr lang="fr-FR" sz="1800" b="1" i="0" u="sng" baseline="0">
                    <a:solidFill>
                      <a:srgbClr val="FF0000"/>
                    </a:solidFill>
                  </a:rPr>
                  <a:t>Entrer un nouveau dysfonctionnement</a:t>
                </a:r>
              </a:p>
              <a:p>
                <a:pPr lvl="1" algn="l"/>
                <a:endParaRPr lang="fr-FR" sz="1100" b="0" i="1" baseline="0"/>
              </a:p>
              <a:p>
                <a:pPr lvl="1" algn="l"/>
                <a:r>
                  <a:rPr lang="fr-FR" sz="1100" b="0" i="1" baseline="0"/>
                  <a:t>Il est possible d'entrer dans la base de donnée du tableur autant de dysfonctionnement que nécessaire en cliquant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1" baseline="0"/>
                  <a:t>Il faudra aller sur le premier onglet du formulaire et remplir TOUT les champs. A la fin, le nouveau dysfonctionnement sera ajouté à la base de donnée et tous les graphiques seront actualisés. </a:t>
                </a:r>
              </a:p>
              <a:p>
                <a:pPr lvl="1" algn="l"/>
                <a:r>
                  <a:rPr lang="fr-FR" sz="1100" b="0" i="1" baseline="0"/>
                  <a:t>Pour supprimer un dysfonctionnement, cliquez sur le bouton suivant via le centre de contrôle présent en haut des onglets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ctr" defTabSz="914400" eaLnBrk="1" fontAlgn="auto" latinLnBrk="0" hangingPunct="1">
                  <a:lnSpc>
                    <a:spcPct val="100000"/>
                  </a:lnSpc>
                  <a:spcBef>
                    <a:spcPts val="0"/>
                  </a:spcBef>
                  <a:spcAft>
                    <a:spcPts val="0"/>
                  </a:spcAft>
                  <a:buClrTx/>
                  <a:buSzTx/>
                  <a:buFontTx/>
                  <a:buNone/>
                  <a:tabLst/>
                  <a:defRPr/>
                </a:pPr>
                <a:r>
                  <a:rPr lang="fr-FR" sz="1800" b="1" i="0" baseline="0">
                    <a:solidFill>
                      <a:srgbClr val="FF0000"/>
                    </a:solidFill>
                    <a:effectLst/>
                    <a:latin typeface="+mn-lt"/>
                    <a:ea typeface="+mn-ea"/>
                    <a:cs typeface="+mn-cs"/>
                  </a:rPr>
                  <a:t>III- </a:t>
                </a:r>
                <a:r>
                  <a:rPr lang="fr-FR" sz="1800" b="1" i="0" u="sng" baseline="0">
                    <a:solidFill>
                      <a:srgbClr val="FF0000"/>
                    </a:solidFill>
                    <a:effectLst/>
                    <a:latin typeface="+mn-lt"/>
                    <a:ea typeface="+mn-ea"/>
                    <a:cs typeface="+mn-cs"/>
                  </a:rPr>
                  <a:t>Les graphiques</a:t>
                </a:r>
                <a:endParaRPr lang="fr-FR" sz="1800">
                  <a:solidFill>
                    <a:srgbClr val="FF0000"/>
                  </a:solidFill>
                  <a:effectLst/>
                </a:endParaRPr>
              </a:p>
              <a:p>
                <a:pPr lvl="1" algn="l"/>
                <a:endParaRPr lang="fr-FR" sz="1100" b="0" i="0" baseline="0"/>
              </a:p>
              <a:p>
                <a:pPr lvl="1" algn="l"/>
                <a:r>
                  <a:rPr lang="fr-FR" sz="1100" b="0" i="0" baseline="0"/>
                  <a:t>De nombreux graphiques sont générés par le tableur "Cartographie des risques". Pour les visualiser, il suffit de cliquer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0" baseline="0"/>
                  <a:t>Les graphiques permettent une vue globale des dysfonctionnements et permettent de mieux appréhender leur répartition. </a:t>
                </a:r>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xdr:txBody>
          </xdr:sp>
        </mc:Fallback>
      </mc:AlternateContent>
      <xdr:pic>
        <xdr:nvPicPr>
          <xdr:cNvPr id="4" name="Image 3">
            <a:extLst>
              <a:ext uri="{FF2B5EF4-FFF2-40B4-BE49-F238E27FC236}">
                <a16:creationId xmlns:a16="http://schemas.microsoft.com/office/drawing/2014/main" id="{0F61C10C-E33C-4061-ACF7-FA543957DA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451863" y="10015299"/>
            <a:ext cx="5028639" cy="15430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Image 4">
            <a:extLst>
              <a:ext uri="{FF2B5EF4-FFF2-40B4-BE49-F238E27FC236}">
                <a16:creationId xmlns:a16="http://schemas.microsoft.com/office/drawing/2014/main" id="{1F6DDA1B-7BD6-47D1-9CA9-A259F8C00AA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519799" y="4213177"/>
            <a:ext cx="4867620" cy="122302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Image 5">
            <a:extLst>
              <a:ext uri="{FF2B5EF4-FFF2-40B4-BE49-F238E27FC236}">
                <a16:creationId xmlns:a16="http://schemas.microsoft.com/office/drawing/2014/main" id="{B9B725E2-0F24-436C-94E6-5C6C853E447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489442" y="7545570"/>
            <a:ext cx="5345206" cy="134302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Image 6">
            <a:extLst>
              <a:ext uri="{FF2B5EF4-FFF2-40B4-BE49-F238E27FC236}">
                <a16:creationId xmlns:a16="http://schemas.microsoft.com/office/drawing/2014/main" id="{F7D44FCA-FE80-4D6F-AAC0-D02593DB56E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076039" y="12361763"/>
            <a:ext cx="13884089" cy="97099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0</xdr:col>
      <xdr:colOff>0</xdr:colOff>
      <xdr:row>0</xdr:row>
      <xdr:rowOff>243840</xdr:rowOff>
    </xdr:from>
    <xdr:to>
      <xdr:col>0</xdr:col>
      <xdr:colOff>2000271</xdr:colOff>
      <xdr:row>0</xdr:row>
      <xdr:rowOff>1463040</xdr:rowOff>
    </xdr:to>
    <xdr:pic>
      <xdr:nvPicPr>
        <xdr:cNvPr id="18" name="Image 17" descr="logo ARS IDF – sans fond">
          <a:extLst>
            <a:ext uri="{FF2B5EF4-FFF2-40B4-BE49-F238E27FC236}">
              <a16:creationId xmlns:a16="http://schemas.microsoft.com/office/drawing/2014/main" id="{95096898-0C06-46DA-A216-6E7CBB7E74E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43840"/>
          <a:ext cx="2000271"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615696</xdr:colOff>
      <xdr:row>0</xdr:row>
      <xdr:rowOff>807720</xdr:rowOff>
    </xdr:from>
    <xdr:to>
      <xdr:col>8</xdr:col>
      <xdr:colOff>249936</xdr:colOff>
      <xdr:row>0</xdr:row>
      <xdr:rowOff>1524000</xdr:rowOff>
    </xdr:to>
    <xdr:sp macro="" textlink="">
      <xdr:nvSpPr>
        <xdr:cNvPr id="19" name="Flèche : pentagone 18">
          <a:hlinkClick xmlns:r="http://schemas.openxmlformats.org/officeDocument/2006/relationships" r:id="rId5"/>
          <a:extLst>
            <a:ext uri="{FF2B5EF4-FFF2-40B4-BE49-F238E27FC236}">
              <a16:creationId xmlns:a16="http://schemas.microsoft.com/office/drawing/2014/main" id="{B37BF3B3-8641-4550-BB00-4512C057D7B1}"/>
            </a:ext>
          </a:extLst>
        </xdr:cNvPr>
        <xdr:cNvSpPr/>
      </xdr:nvSpPr>
      <xdr:spPr>
        <a:xfrm>
          <a:off x="5035296" y="807720"/>
          <a:ext cx="2743200" cy="716280"/>
        </a:xfrm>
        <a:prstGeom prst="homePlate">
          <a:avLst/>
        </a:prstGeom>
        <a:solidFill>
          <a:schemeClr val="accent5">
            <a:lumMod val="50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Paramétrage</a:t>
          </a:r>
        </a:p>
      </xdr:txBody>
    </xdr:sp>
    <xdr:clientData/>
  </xdr:twoCellAnchor>
  <xdr:twoCellAnchor>
    <xdr:from>
      <xdr:col>8</xdr:col>
      <xdr:colOff>255617</xdr:colOff>
      <xdr:row>0</xdr:row>
      <xdr:rowOff>807720</xdr:rowOff>
    </xdr:from>
    <xdr:to>
      <xdr:col>11</xdr:col>
      <xdr:colOff>716399</xdr:colOff>
      <xdr:row>0</xdr:row>
      <xdr:rowOff>1524896</xdr:rowOff>
    </xdr:to>
    <xdr:sp macro="" textlink="">
      <xdr:nvSpPr>
        <xdr:cNvPr id="20" name="Flèche : chevron 19">
          <a:hlinkClick xmlns:r="http://schemas.openxmlformats.org/officeDocument/2006/relationships" r:id="rId6"/>
          <a:extLst>
            <a:ext uri="{FF2B5EF4-FFF2-40B4-BE49-F238E27FC236}">
              <a16:creationId xmlns:a16="http://schemas.microsoft.com/office/drawing/2014/main" id="{231CCD11-85A5-4957-AE68-34A2A410DA2D}"/>
            </a:ext>
          </a:extLst>
        </xdr:cNvPr>
        <xdr:cNvSpPr/>
      </xdr:nvSpPr>
      <xdr:spPr>
        <a:xfrm>
          <a:off x="7784177" y="807720"/>
          <a:ext cx="2792502" cy="717176"/>
        </a:xfrm>
        <a:prstGeom prst="chevron">
          <a:avLst/>
        </a:prstGeom>
        <a:solidFill>
          <a:schemeClr val="accent5">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Base de données</a:t>
          </a:r>
        </a:p>
      </xdr:txBody>
    </xdr:sp>
    <xdr:clientData/>
  </xdr:twoCellAnchor>
  <xdr:twoCellAnchor>
    <xdr:from>
      <xdr:col>11</xdr:col>
      <xdr:colOff>722080</xdr:colOff>
      <xdr:row>0</xdr:row>
      <xdr:rowOff>807720</xdr:rowOff>
    </xdr:from>
    <xdr:to>
      <xdr:col>15</xdr:col>
      <xdr:colOff>405622</xdr:colOff>
      <xdr:row>0</xdr:row>
      <xdr:rowOff>1524896</xdr:rowOff>
    </xdr:to>
    <xdr:sp macro="" textlink="">
      <xdr:nvSpPr>
        <xdr:cNvPr id="21" name="Flèche : chevron 20">
          <a:hlinkClick xmlns:r="http://schemas.openxmlformats.org/officeDocument/2006/relationships" r:id="rId7"/>
          <a:extLst>
            <a:ext uri="{FF2B5EF4-FFF2-40B4-BE49-F238E27FC236}">
              <a16:creationId xmlns:a16="http://schemas.microsoft.com/office/drawing/2014/main" id="{13CAB1E8-2B9C-405F-A066-56868B880E09}"/>
            </a:ext>
          </a:extLst>
        </xdr:cNvPr>
        <xdr:cNvSpPr/>
      </xdr:nvSpPr>
      <xdr:spPr>
        <a:xfrm>
          <a:off x="10582360" y="807720"/>
          <a:ext cx="2792502" cy="717176"/>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twoCellAnchor>
    <xdr:from>
      <xdr:col>15</xdr:col>
      <xdr:colOff>411304</xdr:colOff>
      <xdr:row>0</xdr:row>
      <xdr:rowOff>807720</xdr:rowOff>
    </xdr:from>
    <xdr:to>
      <xdr:col>19</xdr:col>
      <xdr:colOff>94846</xdr:colOff>
      <xdr:row>0</xdr:row>
      <xdr:rowOff>1524896</xdr:rowOff>
    </xdr:to>
    <xdr:sp macro="" textlink="">
      <xdr:nvSpPr>
        <xdr:cNvPr id="22" name="Flèche : chevron 21">
          <a:hlinkClick xmlns:r="http://schemas.openxmlformats.org/officeDocument/2006/relationships" r:id="rId8"/>
          <a:extLst>
            <a:ext uri="{FF2B5EF4-FFF2-40B4-BE49-F238E27FC236}">
              <a16:creationId xmlns:a16="http://schemas.microsoft.com/office/drawing/2014/main" id="{E6A55287-3F90-4793-B32F-1BF3CC15AE60}"/>
            </a:ext>
          </a:extLst>
        </xdr:cNvPr>
        <xdr:cNvSpPr/>
      </xdr:nvSpPr>
      <xdr:spPr>
        <a:xfrm>
          <a:off x="13380544" y="807720"/>
          <a:ext cx="2792502" cy="717176"/>
        </a:xfrm>
        <a:prstGeom prst="chevron">
          <a:avLst/>
        </a:prstGeom>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Analyse des risques</a:t>
          </a:r>
        </a:p>
      </xdr:txBody>
    </xdr:sp>
    <xdr:clientData/>
  </xdr:twoCellAnchor>
  <xdr:twoCellAnchor>
    <xdr:from>
      <xdr:col>9</xdr:col>
      <xdr:colOff>341376</xdr:colOff>
      <xdr:row>0</xdr:row>
      <xdr:rowOff>0</xdr:rowOff>
    </xdr:from>
    <xdr:to>
      <xdr:col>14</xdr:col>
      <xdr:colOff>58744</xdr:colOff>
      <xdr:row>0</xdr:row>
      <xdr:rowOff>742603</xdr:rowOff>
    </xdr:to>
    <xdr:sp macro="" textlink="">
      <xdr:nvSpPr>
        <xdr:cNvPr id="23" name="ZoneTexte 22">
          <a:extLst>
            <a:ext uri="{FF2B5EF4-FFF2-40B4-BE49-F238E27FC236}">
              <a16:creationId xmlns:a16="http://schemas.microsoft.com/office/drawing/2014/main" id="{9A179496-4392-4E56-A3AA-B82F91B490F8}"/>
            </a:ext>
          </a:extLst>
        </xdr:cNvPr>
        <xdr:cNvSpPr txBox="1"/>
      </xdr:nvSpPr>
      <xdr:spPr>
        <a:xfrm>
          <a:off x="8647176" y="0"/>
          <a:ext cx="3603568" cy="74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TABLEAU DE BORD </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a:p>
          <a:pPr algn="ctr"/>
          <a:r>
            <a:rPr kumimoji="0" lang="fr-FR" sz="1600" b="1" i="1" u="none" strike="noStrike" kern="0" cap="none" spc="0" normalizeH="0" baseline="0">
              <a:ln>
                <a:noFill/>
              </a:ln>
              <a:solidFill>
                <a:schemeClr val="tx1"/>
              </a:solidFill>
              <a:effectLst/>
              <a:uLnTx/>
              <a:uFillTx/>
              <a:latin typeface="+mn-lt"/>
              <a:ea typeface="+mn-ea"/>
              <a:cs typeface="+mn-cs"/>
            </a:rPr>
            <a:t>Navigation rapide entre les onglets </a:t>
          </a:r>
        </a:p>
      </xdr:txBody>
    </xdr:sp>
    <xdr:clientData/>
  </xdr:twoCellAnchor>
  <xdr:twoCellAnchor>
    <xdr:from>
      <xdr:col>23</xdr:col>
      <xdr:colOff>762000</xdr:colOff>
      <xdr:row>0</xdr:row>
      <xdr:rowOff>0</xdr:rowOff>
    </xdr:from>
    <xdr:to>
      <xdr:col>24</xdr:col>
      <xdr:colOff>651163</xdr:colOff>
      <xdr:row>0</xdr:row>
      <xdr:rowOff>1685365</xdr:rowOff>
    </xdr:to>
    <xdr:sp macro="" textlink="">
      <xdr:nvSpPr>
        <xdr:cNvPr id="24" name="Flèche : pentagone 23">
          <a:extLst>
            <a:ext uri="{FF2B5EF4-FFF2-40B4-BE49-F238E27FC236}">
              <a16:creationId xmlns:a16="http://schemas.microsoft.com/office/drawing/2014/main" id="{F66BAECA-929B-46EF-9C30-9F3464D07CB1}"/>
            </a:ext>
          </a:extLst>
        </xdr:cNvPr>
        <xdr:cNvSpPr/>
      </xdr:nvSpPr>
      <xdr:spPr>
        <a:xfrm>
          <a:off x="19949160" y="0"/>
          <a:ext cx="666403" cy="1685365"/>
        </a:xfrm>
        <a:prstGeom prst="homePlate">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6</xdr:col>
      <xdr:colOff>722067</xdr:colOff>
      <xdr:row>116</xdr:row>
      <xdr:rowOff>15957</xdr:rowOff>
    </xdr:from>
    <xdr:to>
      <xdr:col>7</xdr:col>
      <xdr:colOff>464624</xdr:colOff>
      <xdr:row>118</xdr:row>
      <xdr:rowOff>182639</xdr:rowOff>
    </xdr:to>
    <xdr:pic>
      <xdr:nvPicPr>
        <xdr:cNvPr id="25" name="Image 24" descr="Minus  free icon">
          <a:extLst>
            <a:ext uri="{FF2B5EF4-FFF2-40B4-BE49-F238E27FC236}">
              <a16:creationId xmlns:a16="http://schemas.microsoft.com/office/drawing/2014/main" id="{1EC6A751-0846-440C-9093-8EE93B64A69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696147" y="23380262"/>
          <a:ext cx="518412" cy="543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703809</xdr:colOff>
      <xdr:row>109</xdr:row>
      <xdr:rowOff>178723</xdr:rowOff>
    </xdr:from>
    <xdr:to>
      <xdr:col>7</xdr:col>
      <xdr:colOff>452563</xdr:colOff>
      <xdr:row>112</xdr:row>
      <xdr:rowOff>162099</xdr:rowOff>
    </xdr:to>
    <xdr:pic>
      <xdr:nvPicPr>
        <xdr:cNvPr id="26" name="Image 25" descr="Add free icon">
          <a:extLst>
            <a:ext uri="{FF2B5EF4-FFF2-40B4-BE49-F238E27FC236}">
              <a16:creationId xmlns:a16="http://schemas.microsoft.com/office/drawing/2014/main" id="{D347296A-16A3-4B91-AEED-E9D4AE8F26F6}"/>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flipH="1">
          <a:off x="6677889" y="22224076"/>
          <a:ext cx="524609" cy="548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587433</xdr:colOff>
      <xdr:row>126</xdr:row>
      <xdr:rowOff>110836</xdr:rowOff>
    </xdr:from>
    <xdr:to>
      <xdr:col>9</xdr:col>
      <xdr:colOff>270974</xdr:colOff>
      <xdr:row>130</xdr:row>
      <xdr:rowOff>54375</xdr:rowOff>
    </xdr:to>
    <xdr:sp macro="" textlink="">
      <xdr:nvSpPr>
        <xdr:cNvPr id="28" name="Flèche : chevron 27">
          <a:hlinkClick xmlns:r="http://schemas.openxmlformats.org/officeDocument/2006/relationships" r:id="rId7"/>
          <a:extLst>
            <a:ext uri="{FF2B5EF4-FFF2-40B4-BE49-F238E27FC236}">
              <a16:creationId xmlns:a16="http://schemas.microsoft.com/office/drawing/2014/main" id="{61BE0BC3-F6B5-45CA-866D-82CB4A63C85F}"/>
            </a:ext>
          </a:extLst>
        </xdr:cNvPr>
        <xdr:cNvSpPr/>
      </xdr:nvSpPr>
      <xdr:spPr>
        <a:xfrm>
          <a:off x="5785658" y="25359360"/>
          <a:ext cx="2786960" cy="697226"/>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36576</xdr:colOff>
      <xdr:row>0</xdr:row>
      <xdr:rowOff>170688</xdr:rowOff>
    </xdr:from>
    <xdr:to>
      <xdr:col>3</xdr:col>
      <xdr:colOff>1433669</xdr:colOff>
      <xdr:row>0</xdr:row>
      <xdr:rowOff>1589393</xdr:rowOff>
    </xdr:to>
    <xdr:sp macro="" textlink="">
      <xdr:nvSpPr>
        <xdr:cNvPr id="27" name="Rectangle 26">
          <a:extLst>
            <a:ext uri="{FF2B5EF4-FFF2-40B4-BE49-F238E27FC236}">
              <a16:creationId xmlns:a16="http://schemas.microsoft.com/office/drawing/2014/main" id="{195F3A72-C2B2-46D4-993F-8CA5379AF60F}"/>
            </a:ext>
          </a:extLst>
        </xdr:cNvPr>
        <xdr:cNvSpPr/>
      </xdr:nvSpPr>
      <xdr:spPr>
        <a:xfrm>
          <a:off x="3596640" y="170688"/>
          <a:ext cx="4591397" cy="1418705"/>
        </a:xfrm>
        <a:prstGeom prst="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2</xdr:col>
      <xdr:colOff>3087037</xdr:colOff>
      <xdr:row>0</xdr:row>
      <xdr:rowOff>966655</xdr:rowOff>
    </xdr:from>
    <xdr:to>
      <xdr:col>3</xdr:col>
      <xdr:colOff>418112</xdr:colOff>
      <xdr:row>0</xdr:row>
      <xdr:rowOff>1493555</xdr:rowOff>
    </xdr:to>
    <xdr:pic>
      <xdr:nvPicPr>
        <xdr:cNvPr id="31" name="Image 30" descr="Minus  free icon">
          <a:extLst>
            <a:ext uri="{FF2B5EF4-FFF2-40B4-BE49-F238E27FC236}">
              <a16:creationId xmlns:a16="http://schemas.microsoft.com/office/drawing/2014/main" id="{C8FB8E09-FDAA-47DA-BF7A-F9F6BD639B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7101" y="966655"/>
          <a:ext cx="525379" cy="52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792480</xdr:colOff>
      <xdr:row>0</xdr:row>
      <xdr:rowOff>963168</xdr:rowOff>
    </xdr:from>
    <xdr:to>
      <xdr:col>2</xdr:col>
      <xdr:colOff>1317089</xdr:colOff>
      <xdr:row>0</xdr:row>
      <xdr:rowOff>1495183</xdr:rowOff>
    </xdr:to>
    <xdr:pic>
      <xdr:nvPicPr>
        <xdr:cNvPr id="32" name="Image 31" descr="Add free icon">
          <a:extLst>
            <a:ext uri="{FF2B5EF4-FFF2-40B4-BE49-F238E27FC236}">
              <a16:creationId xmlns:a16="http://schemas.microsoft.com/office/drawing/2014/main" id="{9425D4BF-BFED-4677-801E-6B4ECB2FBFB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4352544" y="963168"/>
          <a:ext cx="524609" cy="5320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2</xdr:col>
      <xdr:colOff>688537</xdr:colOff>
      <xdr:row>0</xdr:row>
      <xdr:rowOff>961263</xdr:rowOff>
    </xdr:from>
    <xdr:to>
      <xdr:col>2</xdr:col>
      <xdr:colOff>1402080</xdr:colOff>
      <xdr:row>0</xdr:row>
      <xdr:rowOff>1524001</xdr:rowOff>
    </xdr:to>
    <xdr:sp macro="[0]!go_PhenixForm" textlink="">
      <xdr:nvSpPr>
        <xdr:cNvPr id="15" name="ZoneTexte 14">
          <a:extLst>
            <a:ext uri="{FF2B5EF4-FFF2-40B4-BE49-F238E27FC236}">
              <a16:creationId xmlns:a16="http://schemas.microsoft.com/office/drawing/2014/main" id="{00000000-0008-0000-0000-00000F000000}"/>
            </a:ext>
          </a:extLst>
        </xdr:cNvPr>
        <xdr:cNvSpPr txBox="1"/>
      </xdr:nvSpPr>
      <xdr:spPr>
        <a:xfrm>
          <a:off x="4248601" y="961263"/>
          <a:ext cx="713543" cy="562738"/>
        </a:xfrm>
        <a:prstGeom prst="rect">
          <a:avLst/>
        </a:prstGeom>
        <a:noFill/>
        <a:ln w="9525" cmpd="sng">
          <a:noFill/>
        </a:ln>
        <a:effectLst/>
        <a:scene3d>
          <a:camera prst="orthographicFront"/>
          <a:lightRig rig="threePt" dir="t"/>
        </a:scene3d>
        <a:sp3d>
          <a:bevelT/>
        </a:sp3d>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xdr:col>
      <xdr:colOff>50431</xdr:colOff>
      <xdr:row>0</xdr:row>
      <xdr:rowOff>478260</xdr:rowOff>
    </xdr:from>
    <xdr:to>
      <xdr:col>2</xdr:col>
      <xdr:colOff>2203447</xdr:colOff>
      <xdr:row>0</xdr:row>
      <xdr:rowOff>946542</xdr:rowOff>
    </xdr:to>
    <xdr:sp macro="" textlink="">
      <xdr:nvSpPr>
        <xdr:cNvPr id="28" name="ZoneTexte 27">
          <a:extLst>
            <a:ext uri="{FF2B5EF4-FFF2-40B4-BE49-F238E27FC236}">
              <a16:creationId xmlns:a16="http://schemas.microsoft.com/office/drawing/2014/main" id="{74BDB9BC-33AA-44D5-BEF6-13BB74B35F8C}"/>
            </a:ext>
          </a:extLst>
        </xdr:cNvPr>
        <xdr:cNvSpPr txBox="1"/>
      </xdr:nvSpPr>
      <xdr:spPr>
        <a:xfrm>
          <a:off x="3610495" y="478260"/>
          <a:ext cx="2153016" cy="468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200" b="1" i="1" u="none" strike="noStrike" kern="0" cap="none" spc="0" normalizeH="0" baseline="0">
              <a:ln>
                <a:noFill/>
              </a:ln>
              <a:solidFill>
                <a:schemeClr val="tx1"/>
              </a:solidFill>
              <a:effectLst/>
              <a:uLnTx/>
              <a:uFillTx/>
              <a:latin typeface="+mn-lt"/>
              <a:ea typeface="+mn-ea"/>
              <a:cs typeface="+mn-cs"/>
            </a:rPr>
            <a:t>Cliquez ici pour ajouter </a:t>
          </a:r>
        </a:p>
        <a:p>
          <a:pPr algn="ctr"/>
          <a:r>
            <a:rPr kumimoji="0" lang="fr-FR" sz="1200" b="1" i="1" u="none" strike="noStrike" kern="0" cap="none" spc="0" normalizeH="0" baseline="0">
              <a:ln>
                <a:noFill/>
              </a:ln>
              <a:solidFill>
                <a:schemeClr val="tx1"/>
              </a:solidFill>
              <a:effectLst/>
              <a:uLnTx/>
              <a:uFillTx/>
              <a:latin typeface="+mn-lt"/>
              <a:ea typeface="+mn-ea"/>
              <a:cs typeface="+mn-cs"/>
            </a:rPr>
            <a:t>un dysfonctionnement</a:t>
          </a:r>
        </a:p>
      </xdr:txBody>
    </xdr:sp>
    <xdr:clientData/>
  </xdr:twoCellAnchor>
  <xdr:twoCellAnchor>
    <xdr:from>
      <xdr:col>2</xdr:col>
      <xdr:colOff>2275469</xdr:colOff>
      <xdr:row>0</xdr:row>
      <xdr:rowOff>475489</xdr:rowOff>
    </xdr:from>
    <xdr:to>
      <xdr:col>3</xdr:col>
      <xdr:colOff>1234181</xdr:colOff>
      <xdr:row>0</xdr:row>
      <xdr:rowOff>968709</xdr:rowOff>
    </xdr:to>
    <xdr:sp macro="" textlink="">
      <xdr:nvSpPr>
        <xdr:cNvPr id="29" name="ZoneTexte 28">
          <a:extLst>
            <a:ext uri="{FF2B5EF4-FFF2-40B4-BE49-F238E27FC236}">
              <a16:creationId xmlns:a16="http://schemas.microsoft.com/office/drawing/2014/main" id="{2CE406CC-C8D6-44A9-99CD-8119FA0DB592}"/>
            </a:ext>
          </a:extLst>
        </xdr:cNvPr>
        <xdr:cNvSpPr txBox="1"/>
      </xdr:nvSpPr>
      <xdr:spPr>
        <a:xfrm>
          <a:off x="5835533" y="475489"/>
          <a:ext cx="2153016" cy="493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200" b="1" i="1" u="none" strike="noStrike" kern="0" cap="none" spc="0" normalizeH="0" baseline="0">
              <a:ln>
                <a:noFill/>
              </a:ln>
              <a:solidFill>
                <a:schemeClr val="tx1"/>
              </a:solidFill>
              <a:effectLst/>
              <a:uLnTx/>
              <a:uFillTx/>
              <a:latin typeface="+mn-lt"/>
              <a:ea typeface="+mn-ea"/>
              <a:cs typeface="+mn-cs"/>
            </a:rPr>
            <a:t>Cliquez ici pour supprimer </a:t>
          </a:r>
        </a:p>
        <a:p>
          <a:pPr algn="ctr"/>
          <a:r>
            <a:rPr kumimoji="0" lang="fr-FR" sz="1200" b="1" i="1" u="none" strike="noStrike" kern="0" cap="none" spc="0" normalizeH="0" baseline="0">
              <a:ln>
                <a:noFill/>
              </a:ln>
              <a:solidFill>
                <a:schemeClr val="tx1"/>
              </a:solidFill>
              <a:effectLst/>
              <a:uLnTx/>
              <a:uFillTx/>
              <a:latin typeface="+mn-lt"/>
              <a:ea typeface="+mn-ea"/>
              <a:cs typeface="+mn-cs"/>
            </a:rPr>
            <a:t>un dysfonctionnement</a:t>
          </a:r>
        </a:p>
      </xdr:txBody>
    </xdr:sp>
    <xdr:clientData/>
  </xdr:twoCellAnchor>
  <xdr:twoCellAnchor>
    <xdr:from>
      <xdr:col>2</xdr:col>
      <xdr:colOff>105865</xdr:colOff>
      <xdr:row>0</xdr:row>
      <xdr:rowOff>179002</xdr:rowOff>
    </xdr:from>
    <xdr:to>
      <xdr:col>3</xdr:col>
      <xdr:colOff>1356083</xdr:colOff>
      <xdr:row>0</xdr:row>
      <xdr:rowOff>535063</xdr:rowOff>
    </xdr:to>
    <xdr:sp macro="" textlink="">
      <xdr:nvSpPr>
        <xdr:cNvPr id="30" name="ZoneTexte 29">
          <a:extLst>
            <a:ext uri="{FF2B5EF4-FFF2-40B4-BE49-F238E27FC236}">
              <a16:creationId xmlns:a16="http://schemas.microsoft.com/office/drawing/2014/main" id="{79460ABD-7A9A-49B4-94A5-C12228746883}"/>
            </a:ext>
          </a:extLst>
        </xdr:cNvPr>
        <xdr:cNvSpPr txBox="1"/>
      </xdr:nvSpPr>
      <xdr:spPr>
        <a:xfrm>
          <a:off x="3665929" y="179002"/>
          <a:ext cx="4444522" cy="356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CENTRE DE CONTRÔLE DE LA BASE DE DONNEES</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xdr:txBody>
    </xdr:sp>
    <xdr:clientData/>
  </xdr:twoCellAnchor>
  <xdr:twoCellAnchor>
    <xdr:from>
      <xdr:col>21</xdr:col>
      <xdr:colOff>0</xdr:colOff>
      <xdr:row>80</xdr:row>
      <xdr:rowOff>421822</xdr:rowOff>
    </xdr:from>
    <xdr:to>
      <xdr:col>21</xdr:col>
      <xdr:colOff>421821</xdr:colOff>
      <xdr:row>81</xdr:row>
      <xdr:rowOff>312965</xdr:rowOff>
    </xdr:to>
    <xdr:sp macro="[1]!grimaldi" textlink="">
      <xdr:nvSpPr>
        <xdr:cNvPr id="9" name="Rectangle 8">
          <a:extLst>
            <a:ext uri="{FF2B5EF4-FFF2-40B4-BE49-F238E27FC236}">
              <a16:creationId xmlns:a16="http://schemas.microsoft.com/office/drawing/2014/main" id="{00000000-0008-0000-0000-000009000000}"/>
            </a:ext>
          </a:extLst>
        </xdr:cNvPr>
        <xdr:cNvSpPr/>
      </xdr:nvSpPr>
      <xdr:spPr>
        <a:xfrm>
          <a:off x="39550848" y="20221630"/>
          <a:ext cx="421821" cy="647047"/>
        </a:xfrm>
        <a:prstGeom prst="rect">
          <a:avLst/>
        </a:prstGeom>
        <a:solidFill>
          <a:schemeClr val="bg1"/>
        </a:solidFill>
        <a:ln w="12700" cap="flat" cmpd="sng" algn="ctr">
          <a:solidFill>
            <a:schemeClr val="bg1"/>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editAs="oneCell">
    <xdr:from>
      <xdr:col>0</xdr:col>
      <xdr:colOff>24384</xdr:colOff>
      <xdr:row>0</xdr:row>
      <xdr:rowOff>243840</xdr:rowOff>
    </xdr:from>
    <xdr:to>
      <xdr:col>0</xdr:col>
      <xdr:colOff>2024655</xdr:colOff>
      <xdr:row>0</xdr:row>
      <xdr:rowOff>1463040</xdr:rowOff>
    </xdr:to>
    <xdr:pic>
      <xdr:nvPicPr>
        <xdr:cNvPr id="24" name="Image 23" descr="logo ARS IDF – sans fond">
          <a:extLst>
            <a:ext uri="{FF2B5EF4-FFF2-40B4-BE49-F238E27FC236}">
              <a16:creationId xmlns:a16="http://schemas.microsoft.com/office/drawing/2014/main" id="{58920269-D1D1-4231-81DC-8E7A29CD822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384" y="243840"/>
          <a:ext cx="2000271"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2791968</xdr:colOff>
      <xdr:row>0</xdr:row>
      <xdr:rowOff>914400</xdr:rowOff>
    </xdr:from>
    <xdr:to>
      <xdr:col>3</xdr:col>
      <xdr:colOff>682752</xdr:colOff>
      <xdr:row>0</xdr:row>
      <xdr:rowOff>1518013</xdr:rowOff>
    </xdr:to>
    <xdr:sp macro="[0]!go_PhenixFormCancel" textlink="">
      <xdr:nvSpPr>
        <xdr:cNvPr id="3" name="Étoile à 5 branches 2">
          <a:extLst>
            <a:ext uri="{FF2B5EF4-FFF2-40B4-BE49-F238E27FC236}">
              <a16:creationId xmlns:a16="http://schemas.microsoft.com/office/drawing/2014/main" id="{00000000-0008-0000-0000-000003000000}"/>
            </a:ext>
          </a:extLst>
        </xdr:cNvPr>
        <xdr:cNvSpPr/>
      </xdr:nvSpPr>
      <xdr:spPr>
        <a:xfrm>
          <a:off x="6352032" y="914400"/>
          <a:ext cx="1085088" cy="603613"/>
        </a:xfrm>
        <a:prstGeom prst="roundRect">
          <a:avLst/>
        </a:prstGeom>
        <a:noFill/>
        <a:ln w="9525" cmpd="sng">
          <a:noFill/>
        </a:ln>
        <a:effectLst/>
        <a:scene3d>
          <a:camera prst="orthographicFront"/>
          <a:lightRig rig="threePt" dir="t"/>
        </a:scene3d>
        <a:sp3d>
          <a:bevelT/>
        </a:sp3d>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a:ln>
              <a:noFill/>
            </a:ln>
            <a:solidFill>
              <a:sysClr val="windowText" lastClr="000000"/>
            </a:solidFill>
            <a:effectLst/>
            <a:uLnTx/>
            <a:uFillTx/>
            <a:latin typeface="+mn-lt"/>
            <a:ea typeface="+mn-ea"/>
            <a:cs typeface="+mn-cs"/>
          </a:endParaRPr>
        </a:p>
      </xdr:txBody>
    </xdr:sp>
    <xdr:clientData/>
  </xdr:twoCellAnchor>
  <xdr:twoCellAnchor>
    <xdr:from>
      <xdr:col>3</xdr:col>
      <xdr:colOff>1798320</xdr:colOff>
      <xdr:row>0</xdr:row>
      <xdr:rowOff>807720</xdr:rowOff>
    </xdr:from>
    <xdr:to>
      <xdr:col>4</xdr:col>
      <xdr:colOff>1569720</xdr:colOff>
      <xdr:row>0</xdr:row>
      <xdr:rowOff>1524000</xdr:rowOff>
    </xdr:to>
    <xdr:sp macro="" textlink="">
      <xdr:nvSpPr>
        <xdr:cNvPr id="5" name="Flèche : pentagone 4">
          <a:hlinkClick xmlns:r="http://schemas.openxmlformats.org/officeDocument/2006/relationships" r:id="rId4"/>
          <a:extLst>
            <a:ext uri="{FF2B5EF4-FFF2-40B4-BE49-F238E27FC236}">
              <a16:creationId xmlns:a16="http://schemas.microsoft.com/office/drawing/2014/main" id="{F1AEE875-B172-4552-A1F5-F47B6591AE14}"/>
            </a:ext>
          </a:extLst>
        </xdr:cNvPr>
        <xdr:cNvSpPr/>
      </xdr:nvSpPr>
      <xdr:spPr>
        <a:xfrm>
          <a:off x="8552688" y="807720"/>
          <a:ext cx="2746248" cy="716280"/>
        </a:xfrm>
        <a:prstGeom prst="homePlate">
          <a:avLst/>
        </a:prstGeom>
        <a:solidFill>
          <a:schemeClr val="accent5">
            <a:lumMod val="50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Paramétrage</a:t>
          </a:r>
        </a:p>
      </xdr:txBody>
    </xdr:sp>
    <xdr:clientData/>
  </xdr:twoCellAnchor>
  <xdr:twoCellAnchor>
    <xdr:from>
      <xdr:col>4</xdr:col>
      <xdr:colOff>1575401</xdr:colOff>
      <xdr:row>0</xdr:row>
      <xdr:rowOff>807720</xdr:rowOff>
    </xdr:from>
    <xdr:to>
      <xdr:col>5</xdr:col>
      <xdr:colOff>2127623</xdr:colOff>
      <xdr:row>0</xdr:row>
      <xdr:rowOff>1524896</xdr:rowOff>
    </xdr:to>
    <xdr:sp macro="" textlink="">
      <xdr:nvSpPr>
        <xdr:cNvPr id="6" name="Flèche : chevron 5">
          <a:hlinkClick xmlns:r="http://schemas.openxmlformats.org/officeDocument/2006/relationships" r:id="rId5"/>
          <a:extLst>
            <a:ext uri="{FF2B5EF4-FFF2-40B4-BE49-F238E27FC236}">
              <a16:creationId xmlns:a16="http://schemas.microsoft.com/office/drawing/2014/main" id="{6D6061D1-6C81-46F3-84B4-7C954DF0BB95}"/>
            </a:ext>
          </a:extLst>
        </xdr:cNvPr>
        <xdr:cNvSpPr/>
      </xdr:nvSpPr>
      <xdr:spPr>
        <a:xfrm>
          <a:off x="11304617" y="807720"/>
          <a:ext cx="2795550" cy="717176"/>
        </a:xfrm>
        <a:prstGeom prst="chevron">
          <a:avLst/>
        </a:prstGeom>
        <a:solidFill>
          <a:schemeClr val="accent5">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Base de données</a:t>
          </a:r>
        </a:p>
      </xdr:txBody>
    </xdr:sp>
    <xdr:clientData/>
  </xdr:twoCellAnchor>
  <xdr:twoCellAnchor>
    <xdr:from>
      <xdr:col>5</xdr:col>
      <xdr:colOff>2133304</xdr:colOff>
      <xdr:row>0</xdr:row>
      <xdr:rowOff>807720</xdr:rowOff>
    </xdr:from>
    <xdr:to>
      <xdr:col>7</xdr:col>
      <xdr:colOff>277606</xdr:colOff>
      <xdr:row>0</xdr:row>
      <xdr:rowOff>1524896</xdr:rowOff>
    </xdr:to>
    <xdr:sp macro="" textlink="">
      <xdr:nvSpPr>
        <xdr:cNvPr id="37" name="Flèche : chevron 36">
          <a:hlinkClick xmlns:r="http://schemas.openxmlformats.org/officeDocument/2006/relationships" r:id="rId6"/>
          <a:extLst>
            <a:ext uri="{FF2B5EF4-FFF2-40B4-BE49-F238E27FC236}">
              <a16:creationId xmlns:a16="http://schemas.microsoft.com/office/drawing/2014/main" id="{6C8489E4-611D-4793-A015-E7BC36187362}"/>
            </a:ext>
          </a:extLst>
        </xdr:cNvPr>
        <xdr:cNvSpPr/>
      </xdr:nvSpPr>
      <xdr:spPr>
        <a:xfrm>
          <a:off x="14105848" y="807720"/>
          <a:ext cx="2801646" cy="717176"/>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twoCellAnchor>
    <xdr:from>
      <xdr:col>7</xdr:col>
      <xdr:colOff>283288</xdr:colOff>
      <xdr:row>0</xdr:row>
      <xdr:rowOff>807720</xdr:rowOff>
    </xdr:from>
    <xdr:to>
      <xdr:col>8</xdr:col>
      <xdr:colOff>835510</xdr:colOff>
      <xdr:row>0</xdr:row>
      <xdr:rowOff>1524896</xdr:rowOff>
    </xdr:to>
    <xdr:sp macro="" textlink="">
      <xdr:nvSpPr>
        <xdr:cNvPr id="38" name="Flèche : chevron 37">
          <a:hlinkClick xmlns:r="http://schemas.openxmlformats.org/officeDocument/2006/relationships" r:id="rId7"/>
          <a:extLst>
            <a:ext uri="{FF2B5EF4-FFF2-40B4-BE49-F238E27FC236}">
              <a16:creationId xmlns:a16="http://schemas.microsoft.com/office/drawing/2014/main" id="{7AC08174-3741-4828-AAD6-9E37AD977265}"/>
            </a:ext>
          </a:extLst>
        </xdr:cNvPr>
        <xdr:cNvSpPr/>
      </xdr:nvSpPr>
      <xdr:spPr>
        <a:xfrm>
          <a:off x="16913176" y="807720"/>
          <a:ext cx="2795550" cy="717176"/>
        </a:xfrm>
        <a:prstGeom prst="chevron">
          <a:avLst/>
        </a:prstGeom>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Analyse des risques</a:t>
          </a:r>
        </a:p>
      </xdr:txBody>
    </xdr:sp>
    <xdr:clientData/>
  </xdr:twoCellAnchor>
  <xdr:twoCellAnchor>
    <xdr:from>
      <xdr:col>5</xdr:col>
      <xdr:colOff>198120</xdr:colOff>
      <xdr:row>0</xdr:row>
      <xdr:rowOff>0</xdr:rowOff>
    </xdr:from>
    <xdr:to>
      <xdr:col>6</xdr:col>
      <xdr:colOff>1393768</xdr:colOff>
      <xdr:row>0</xdr:row>
      <xdr:rowOff>742603</xdr:rowOff>
    </xdr:to>
    <xdr:sp macro="" textlink="">
      <xdr:nvSpPr>
        <xdr:cNvPr id="39" name="ZoneTexte 38">
          <a:extLst>
            <a:ext uri="{FF2B5EF4-FFF2-40B4-BE49-F238E27FC236}">
              <a16:creationId xmlns:a16="http://schemas.microsoft.com/office/drawing/2014/main" id="{CEB56624-C0DF-4015-8744-083E94F4A63A}"/>
            </a:ext>
          </a:extLst>
        </xdr:cNvPr>
        <xdr:cNvSpPr txBox="1"/>
      </xdr:nvSpPr>
      <xdr:spPr>
        <a:xfrm>
          <a:off x="12146280" y="0"/>
          <a:ext cx="3603568" cy="74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TABLEAU DE BORD </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a:p>
          <a:pPr algn="ctr"/>
          <a:r>
            <a:rPr kumimoji="0" lang="fr-FR" sz="1600" b="1" i="1" u="none" strike="noStrike" kern="0" cap="none" spc="0" normalizeH="0" baseline="0">
              <a:ln>
                <a:noFill/>
              </a:ln>
              <a:solidFill>
                <a:schemeClr val="tx1"/>
              </a:solidFill>
              <a:effectLst/>
              <a:uLnTx/>
              <a:uFillTx/>
              <a:latin typeface="+mn-lt"/>
              <a:ea typeface="+mn-ea"/>
              <a:cs typeface="+mn-cs"/>
            </a:rPr>
            <a:t>Navigation rapide entre les onglets </a:t>
          </a:r>
        </a:p>
      </xdr:txBody>
    </xdr:sp>
    <xdr:clientData/>
  </xdr:twoCellAnchor>
  <xdr:twoCellAnchor>
    <xdr:from>
      <xdr:col>9</xdr:col>
      <xdr:colOff>2218944</xdr:colOff>
      <xdr:row>0</xdr:row>
      <xdr:rowOff>0</xdr:rowOff>
    </xdr:from>
    <xdr:to>
      <xdr:col>10</xdr:col>
      <xdr:colOff>640634</xdr:colOff>
      <xdr:row>1</xdr:row>
      <xdr:rowOff>2869</xdr:rowOff>
    </xdr:to>
    <xdr:sp macro="" textlink="">
      <xdr:nvSpPr>
        <xdr:cNvPr id="40" name="Flèche : pentagone 39">
          <a:extLst>
            <a:ext uri="{FF2B5EF4-FFF2-40B4-BE49-F238E27FC236}">
              <a16:creationId xmlns:a16="http://schemas.microsoft.com/office/drawing/2014/main" id="{CEE8CC28-48DC-4A4B-97D0-8E579EBDA6CD}"/>
            </a:ext>
          </a:extLst>
        </xdr:cNvPr>
        <xdr:cNvSpPr/>
      </xdr:nvSpPr>
      <xdr:spPr>
        <a:xfrm>
          <a:off x="23335488" y="0"/>
          <a:ext cx="665018" cy="1685365"/>
        </a:xfrm>
        <a:prstGeom prst="homePlate">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243840</xdr:colOff>
      <xdr:row>1</xdr:row>
      <xdr:rowOff>167640</xdr:rowOff>
    </xdr:from>
    <xdr:to>
      <xdr:col>0</xdr:col>
      <xdr:colOff>1722120</xdr:colOff>
      <xdr:row>5</xdr:row>
      <xdr:rowOff>137160</xdr:rowOff>
    </xdr:to>
    <xdr:sp macro="" textlink="">
      <xdr:nvSpPr>
        <xdr:cNvPr id="7" name="Rectangle : coins arrondis 6">
          <a:hlinkClick xmlns:r="http://schemas.openxmlformats.org/officeDocument/2006/relationships" r:id="rId8"/>
          <a:extLst>
            <a:ext uri="{FF2B5EF4-FFF2-40B4-BE49-F238E27FC236}">
              <a16:creationId xmlns:a16="http://schemas.microsoft.com/office/drawing/2014/main" id="{0642AC61-E8BC-4409-BAEB-969986E25DDD}"/>
            </a:ext>
          </a:extLst>
        </xdr:cNvPr>
        <xdr:cNvSpPr/>
      </xdr:nvSpPr>
      <xdr:spPr>
        <a:xfrm>
          <a:off x="243840" y="1844040"/>
          <a:ext cx="1478280" cy="701040"/>
        </a:xfrm>
        <a:prstGeom prst="round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100" b="1"/>
            <a:t>Cliquez ici pour revenir</a:t>
          </a:r>
          <a:r>
            <a:rPr lang="fr-FR" sz="1100" b="1" baseline="0"/>
            <a:t> aux propos introductifs</a:t>
          </a:r>
          <a:endParaRPr lang="fr-FR"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1499616</xdr:colOff>
      <xdr:row>0</xdr:row>
      <xdr:rowOff>170688</xdr:rowOff>
    </xdr:from>
    <xdr:to>
      <xdr:col>3</xdr:col>
      <xdr:colOff>1726277</xdr:colOff>
      <xdr:row>0</xdr:row>
      <xdr:rowOff>1589393</xdr:rowOff>
    </xdr:to>
    <xdr:sp macro="" textlink="">
      <xdr:nvSpPr>
        <xdr:cNvPr id="31" name="Rectangle 30">
          <a:extLst>
            <a:ext uri="{FF2B5EF4-FFF2-40B4-BE49-F238E27FC236}">
              <a16:creationId xmlns:a16="http://schemas.microsoft.com/office/drawing/2014/main" id="{EA4B4D80-89E1-4B6A-BA7F-E845FD538028}"/>
            </a:ext>
          </a:extLst>
        </xdr:cNvPr>
        <xdr:cNvSpPr/>
      </xdr:nvSpPr>
      <xdr:spPr>
        <a:xfrm>
          <a:off x="3572256" y="170688"/>
          <a:ext cx="4591397" cy="1418705"/>
        </a:xfrm>
        <a:prstGeom prst="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3</xdr:col>
      <xdr:colOff>237157</xdr:colOff>
      <xdr:row>0</xdr:row>
      <xdr:rowOff>978847</xdr:rowOff>
    </xdr:from>
    <xdr:to>
      <xdr:col>3</xdr:col>
      <xdr:colOff>755569</xdr:colOff>
      <xdr:row>0</xdr:row>
      <xdr:rowOff>1505747</xdr:rowOff>
    </xdr:to>
    <xdr:pic>
      <xdr:nvPicPr>
        <xdr:cNvPr id="43" name="Image 42" descr="Minus  free icon">
          <a:extLst>
            <a:ext uri="{FF2B5EF4-FFF2-40B4-BE49-F238E27FC236}">
              <a16:creationId xmlns:a16="http://schemas.microsoft.com/office/drawing/2014/main" id="{C9CC253A-0D31-4525-BDB7-CDDC93ADA9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8437" y="978847"/>
          <a:ext cx="518412" cy="52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2301240</xdr:colOff>
      <xdr:row>0</xdr:row>
      <xdr:rowOff>975360</xdr:rowOff>
    </xdr:from>
    <xdr:to>
      <xdr:col>2</xdr:col>
      <xdr:colOff>387449</xdr:colOff>
      <xdr:row>0</xdr:row>
      <xdr:rowOff>1507375</xdr:rowOff>
    </xdr:to>
    <xdr:pic>
      <xdr:nvPicPr>
        <xdr:cNvPr id="44" name="Image 43" descr="Add free icon">
          <a:extLst>
            <a:ext uri="{FF2B5EF4-FFF2-40B4-BE49-F238E27FC236}">
              <a16:creationId xmlns:a16="http://schemas.microsoft.com/office/drawing/2014/main" id="{E850139A-6043-4974-91D1-06D90172EE3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4373880" y="975360"/>
          <a:ext cx="524609" cy="5320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233</xdr:col>
      <xdr:colOff>324969</xdr:colOff>
      <xdr:row>2</xdr:row>
      <xdr:rowOff>182237</xdr:rowOff>
    </xdr:from>
    <xdr:to>
      <xdr:col>252</xdr:col>
      <xdr:colOff>428375</xdr:colOff>
      <xdr:row>119</xdr:row>
      <xdr:rowOff>11209</xdr:rowOff>
    </xdr:to>
    <xdr:grpSp>
      <xdr:nvGrpSpPr>
        <xdr:cNvPr id="2" name="Groupe 1">
          <a:extLst>
            <a:ext uri="{FF2B5EF4-FFF2-40B4-BE49-F238E27FC236}">
              <a16:creationId xmlns:a16="http://schemas.microsoft.com/office/drawing/2014/main" id="{00000000-0008-0000-0100-000002000000}"/>
            </a:ext>
          </a:extLst>
        </xdr:cNvPr>
        <xdr:cNvGrpSpPr/>
      </xdr:nvGrpSpPr>
      <xdr:grpSpPr>
        <a:xfrm>
          <a:off x="196633102" y="2603704"/>
          <a:ext cx="15224873" cy="35964705"/>
          <a:chOff x="58001645" y="1524000"/>
          <a:chExt cx="14556443" cy="27567136"/>
        </a:xfrm>
      </xdr:grpSpPr>
      <mc:AlternateContent xmlns:mc="http://schemas.openxmlformats.org/markup-compatibility/2006" xmlns:a14="http://schemas.microsoft.com/office/drawing/2010/main">
        <mc:Choice Requires="a14">
          <xdr:sp macro="" textlink="">
            <xdr:nvSpPr>
              <xdr:cNvPr id="3" name="ZoneTexte 2">
                <a:extLst>
                  <a:ext uri="{FF2B5EF4-FFF2-40B4-BE49-F238E27FC236}">
                    <a16:creationId xmlns:a16="http://schemas.microsoft.com/office/drawing/2014/main" id="{00000000-0008-0000-0100-000003000000}"/>
                  </a:ext>
                </a:extLst>
              </xdr:cNvPr>
              <xdr:cNvSpPr txBox="1"/>
            </xdr:nvSpPr>
            <xdr:spPr>
              <a:xfrm>
                <a:off x="58001645" y="1535869"/>
                <a:ext cx="14556443" cy="27555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2400" b="1" u="sng"/>
                  <a:t>Mode d'emploi du tableur "Cartographie des risques"</a:t>
                </a:r>
              </a:p>
              <a:p>
                <a:pPr algn="ctr"/>
                <a:endParaRPr lang="fr-FR" sz="2400" b="1" u="sng"/>
              </a:p>
              <a:p>
                <a:pPr algn="l"/>
                <a:r>
                  <a:rPr lang="fr-FR" sz="1100"/>
                  <a:t>Ce</a:t>
                </a:r>
                <a:r>
                  <a:rPr lang="fr-FR" sz="1100" baseline="0"/>
                  <a:t> tableur recense l'ensemble des dysfonctionnements pouvant survenir dans l'unité de stérilisation. Chaque dysfonctionnement recensé s'accompagne de  trois paramètres :la criticité du risque,  l'a catégorie d'opérateur impliquée et la localisation du dysfonctionnement dans l'unité. Le but étant de cerner le dysfonctionnement afin de  mener des actions correctrices efficaces, mais aussi d'avoir une vision plus globale de l'ensemble des dysfonctionnements pour aider l'encadrement à orienter ses actions correctrices en vue d'une meilleure efficacité dans la prise en charge des DMR.</a:t>
                </a:r>
              </a:p>
              <a:p>
                <a:pPr algn="l"/>
                <a:endParaRPr lang="fr-FR" sz="1100" baseline="0"/>
              </a:p>
              <a:p>
                <a:pPr algn="ctr"/>
                <a:r>
                  <a:rPr lang="fr-FR" sz="1800" b="1" u="none" baseline="0">
                    <a:solidFill>
                      <a:srgbClr val="FF0000"/>
                    </a:solidFill>
                  </a:rPr>
                  <a:t>I- </a:t>
                </a:r>
                <a:r>
                  <a:rPr lang="fr-FR" sz="1800" b="1" u="sng" baseline="0">
                    <a:solidFill>
                      <a:srgbClr val="FF0000"/>
                    </a:solidFill>
                  </a:rPr>
                  <a:t>Trois paramètres utilisés pour caractériser les dysfonctionnements</a:t>
                </a:r>
              </a:p>
              <a:p>
                <a:pPr algn="ctr"/>
                <a:endParaRPr lang="fr-FR" sz="1800" b="1" u="none" baseline="0">
                  <a:solidFill>
                    <a:srgbClr val="00B050"/>
                  </a:solidFill>
                </a:endParaRPr>
              </a:p>
              <a:p>
                <a:pPr algn="ctr"/>
                <a:r>
                  <a:rPr lang="fr-FR" sz="1800" b="1" u="none" baseline="0">
                    <a:solidFill>
                      <a:srgbClr val="00B050"/>
                    </a:solidFill>
                  </a:rPr>
                  <a:t>A- </a:t>
                </a:r>
                <a:r>
                  <a:rPr lang="fr-FR" sz="1800" b="1" u="sng" baseline="0">
                    <a:solidFill>
                      <a:srgbClr val="00B050"/>
                    </a:solidFill>
                  </a:rPr>
                  <a:t>La criticité</a:t>
                </a:r>
              </a:p>
              <a:p>
                <a:pPr algn="l"/>
                <a:r>
                  <a:rPr lang="fr-FR" sz="1100" b="1" baseline="0"/>
                  <a:t>La criticité est calculée selon trois formules:</a:t>
                </a:r>
              </a:p>
              <a:p>
                <a:pPr algn="l"/>
                <a:r>
                  <a:rPr lang="fr-FR" sz="1100" b="1" baseline="0"/>
                  <a:t>- Criticité totale (CT)</a:t>
                </a:r>
              </a:p>
              <a:p>
                <a:pPr lvl="1" algn="l"/>
                <a:r>
                  <a:rPr lang="fr-FR" sz="1100" b="1" baseline="0"/>
                  <a:t>CT = F × G</a:t>
                </a:r>
              </a:p>
              <a:p>
                <a:pPr lvl="1" algn="l"/>
                <a:r>
                  <a:rPr lang="fr-FR" sz="1100" b="0" baseline="0"/>
                  <a:t>La fréquence F de survenue du dysfonctionnement est cotée de 1 à 5. Plus la cotation est importante, plus le dysfonctionnement est fréquent</a:t>
                </a:r>
              </a:p>
              <a:p>
                <a:pPr lvl="1" algn="l"/>
                <a:r>
                  <a:rPr lang="fr-FR" sz="1100" b="0" baseline="0"/>
                  <a:t>La gravité G du dysfonctionnement représente l'impact du dysfonctionnement sur le processus de stérilisation et sur la sécurité du patient. Plus la cotation est importante, plus l'impact du dysfonctionnement est important</a:t>
                </a:r>
              </a:p>
              <a:p>
                <a:pPr lvl="1" algn="l"/>
                <a:r>
                  <a:rPr lang="fr-FR" sz="1100" b="0" baseline="0"/>
                  <a:t>La criticité totale peut être </a:t>
                </a:r>
                <a:r>
                  <a:rPr lang="fr-FR" sz="1100" b="1" baseline="0">
                    <a:solidFill>
                      <a:srgbClr val="92D050"/>
                    </a:solidFill>
                  </a:rPr>
                  <a:t>faible</a:t>
                </a:r>
                <a:r>
                  <a:rPr lang="fr-FR" sz="1100" b="0" baseline="0"/>
                  <a:t>, </a:t>
                </a:r>
                <a:r>
                  <a:rPr lang="fr-FR" sz="1100" b="1" baseline="0">
                    <a:solidFill>
                      <a:srgbClr val="FFC000"/>
                    </a:solidFill>
                  </a:rPr>
                  <a:t>moyenne</a:t>
                </a:r>
                <a:r>
                  <a:rPr lang="fr-FR" sz="1100" b="0" baseline="0"/>
                  <a:t> ou </a:t>
                </a:r>
                <a:r>
                  <a:rPr lang="fr-FR" sz="1100" b="1" baseline="0">
                    <a:solidFill>
                      <a:srgbClr val="FF0000"/>
                    </a:solidFill>
                  </a:rPr>
                  <a:t>forte. </a:t>
                </a:r>
                <a:r>
                  <a:rPr lang="fr-FR" sz="1100" b="0" baseline="0">
                    <a:solidFill>
                      <a:sysClr val="windowText" lastClr="000000"/>
                    </a:solidFill>
                  </a:rPr>
                  <a:t>Elle prend des valeurs comprises </a:t>
                </a:r>
                <a:r>
                  <a:rPr lang="fr-FR" sz="1100" b="0" u="sng" baseline="0">
                    <a:solidFill>
                      <a:sysClr val="windowText" lastClr="000000"/>
                    </a:solidFill>
                  </a:rPr>
                  <a:t>entre 1 et 25.</a:t>
                </a:r>
              </a:p>
              <a:p>
                <a:pPr lvl="1" algn="l"/>
                <a:endParaRPr lang="fr-FR" sz="1100" b="0" baseline="0"/>
              </a:p>
              <a:p>
                <a:pPr lvl="1" algn="l"/>
                <a:r>
                  <a:rPr lang="fr-FR" sz="1100" b="0" i="1" baseline="0"/>
                  <a:t>                        Ci-dessous la matrice de criticité reprenant la formule:</a:t>
                </a:r>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0" algn="l"/>
                <a:r>
                  <a:rPr lang="fr-FR" sz="1100" b="1" baseline="0"/>
                  <a:t>-Criticité résiduelle "maitrise" (CRm). </a:t>
                </a:r>
                <a:r>
                  <a:rPr lang="fr-FR" sz="1100" b="0" i="1" baseline="0"/>
                  <a:t>Prend en compte le niveau de maitrise du dysfonctionnement et les mesures correctrices déja appliquées pour le limiter. </a:t>
                </a:r>
              </a:p>
              <a:p>
                <a:pPr lvl="1" algn="l"/>
                <a:r>
                  <a:rPr lang="fr-FR" sz="1100" b="1" baseline="0"/>
                  <a:t>CRm = F × G × M</a:t>
                </a:r>
              </a:p>
              <a:p>
                <a:pPr lvl="1" algn="l"/>
                <a:r>
                  <a:rPr lang="fr-FR" sz="1100" b="0" i="1" baseline="0"/>
                  <a:t>     Avec:</a:t>
                </a:r>
              </a:p>
              <a:p>
                <a:pPr lvl="1" algn="l"/>
                <a:r>
                  <a:rPr lang="fr-FR" sz="1100" b="1" baseline="0">
                    <a:solidFill>
                      <a:schemeClr val="dk1"/>
                    </a:solidFill>
                    <a:effectLst/>
                    <a:latin typeface="+mn-lt"/>
                    <a:ea typeface="+mn-ea"/>
                    <a:cs typeface="+mn-cs"/>
                  </a:rPr>
                  <a:t>M = MT × </a:t>
                </a:r>
                <a14:m>
                  <m:oMath xmlns:m="http://schemas.openxmlformats.org/officeDocument/2006/math">
                    <m:f>
                      <m:fPr>
                        <m:ctrlPr>
                          <a:rPr lang="fr-FR" sz="1100" b="1" i="1" baseline="0">
                            <a:solidFill>
                              <a:schemeClr val="dk1"/>
                            </a:solidFill>
                            <a:effectLst/>
                            <a:latin typeface="Cambria Math" panose="02040503050406030204" pitchFamily="18" charset="0"/>
                            <a:ea typeface="+mn-ea"/>
                            <a:cs typeface="+mn-cs"/>
                          </a:rPr>
                        </m:ctrlPr>
                      </m:fPr>
                      <m:num>
                        <m:r>
                          <a:rPr lang="fr-FR" sz="1100" b="1" i="1" baseline="0">
                            <a:solidFill>
                              <a:schemeClr val="dk1"/>
                            </a:solidFill>
                            <a:effectLst/>
                            <a:latin typeface="Cambria Math" panose="02040503050406030204" pitchFamily="18" charset="0"/>
                            <a:ea typeface="+mn-ea"/>
                            <a:cs typeface="+mn-cs"/>
                          </a:rPr>
                          <m:t>𝑴𝑶</m:t>
                        </m:r>
                        <m:r>
                          <a:rPr lang="fr-FR" sz="1100" b="1" i="1" baseline="0">
                            <a:solidFill>
                              <a:schemeClr val="dk1"/>
                            </a:solidFill>
                            <a:effectLst/>
                            <a:latin typeface="Cambria Math" panose="02040503050406030204" pitchFamily="18" charset="0"/>
                            <a:ea typeface="+mn-ea"/>
                            <a:cs typeface="+mn-cs"/>
                          </a:rPr>
                          <m:t>+</m:t>
                        </m:r>
                        <m:r>
                          <a:rPr lang="fr-FR" sz="1100" b="1" i="1" baseline="0">
                            <a:solidFill>
                              <a:schemeClr val="dk1"/>
                            </a:solidFill>
                            <a:effectLst/>
                            <a:latin typeface="Cambria Math" panose="02040503050406030204" pitchFamily="18" charset="0"/>
                            <a:ea typeface="+mn-ea"/>
                            <a:cs typeface="+mn-cs"/>
                          </a:rPr>
                          <m:t>𝑴𝑻</m:t>
                        </m:r>
                      </m:num>
                      <m:den>
                        <m:r>
                          <a:rPr lang="fr-FR" sz="1100" b="1" i="1" baseline="0">
                            <a:solidFill>
                              <a:schemeClr val="dk1"/>
                            </a:solidFill>
                            <a:effectLst/>
                            <a:latin typeface="Cambria Math" panose="02040503050406030204" pitchFamily="18" charset="0"/>
                            <a:ea typeface="+mn-ea"/>
                            <a:cs typeface="+mn-cs"/>
                          </a:rPr>
                          <m:t>𝟐</m:t>
                        </m:r>
                      </m:den>
                    </m:f>
                  </m:oMath>
                </a14:m>
                <a:endParaRPr lang="fr-FR" sz="1100" b="1" baseline="0"/>
              </a:p>
              <a:p>
                <a:pPr lvl="1" algn="l"/>
                <a:r>
                  <a:rPr lang="fr-FR" sz="1100" b="0" baseline="0"/>
                  <a:t>La maitrise du risque M s'échelonne de 0 à 1.Elle vient minorer la valeur de la criticité totale, c'est pour cela qu'on parle de criticité "résiduelle" . </a:t>
                </a:r>
              </a:p>
              <a:p>
                <a:pPr lvl="1" algn="l"/>
                <a:r>
                  <a:rPr lang="fr-FR" sz="1100" b="0" baseline="0"/>
                  <a:t>M dépend de trois paramètres indépendants: la maitrise technique (MT), la maitrise organisationnelle (MO) et la maitrise humaine (MH)</a:t>
                </a:r>
              </a:p>
              <a:p>
                <a:pPr lvl="1" algn="l"/>
                <a:endParaRPr lang="fr-FR" sz="1100" b="1" baseline="0"/>
              </a:p>
              <a:p>
                <a:pPr lvl="1" algn="l"/>
                <a:r>
                  <a:rPr lang="fr-FR" sz="1100" b="0"/>
                  <a:t>*La</a:t>
                </a:r>
                <a:r>
                  <a:rPr lang="fr-FR" sz="1100" b="0" baseline="0"/>
                  <a:t> </a:t>
                </a:r>
                <a:r>
                  <a:rPr lang="fr-FR" sz="1100" b="0" u="sng" baseline="0"/>
                  <a:t>maitrise technique </a:t>
                </a:r>
                <a:r>
                  <a:rPr lang="fr-FR" sz="1100" b="0" baseline="0"/>
                  <a:t>est cotée selon 2 valeurs: 0,1 ou 1. Une valeur de 0,1 correspond à une bonne maitrise technique du risque, c'est à dire  que des mesures concrètes sont mises en place pour limiter  ce risque( par exemple, utilisation  de photo  récentes avec elisting  des compositions pour aider l'agent de stérilisation lors de la recomposition et éviter l'incompletude des boites). Une valeur de 1 correspond à l'absence de mesure technique pour limiter le risque ou à des mesures peu efficaces.  Si la cotation de la maitrise technique n'est pas pertinente pour le dysfonctionnement, la cotation 1 sera retenue.</a:t>
                </a:r>
              </a:p>
              <a:p>
                <a:pPr lvl="1" algn="l"/>
                <a:r>
                  <a:rPr lang="fr-FR" sz="1100" b="0" baseline="0"/>
                  <a:t>*La </a:t>
                </a:r>
                <a:r>
                  <a:rPr lang="fr-FR" sz="1100" b="0" u="sng" baseline="0"/>
                  <a:t>maitrise organisationelle </a:t>
                </a:r>
                <a:r>
                  <a:rPr lang="fr-FR" sz="1100" b="0" baseline="0"/>
                  <a:t>est cotée selon trois valeur: 0,2 - 0,5 - 1.  Plus la valeur est élevée, moins le dysfonctionnement est maitrisé sur le plan organisationel. La maitrise organisationelle évalue par exemple le respect des consignes de sécurité, la rédaction de procédures,  l'organisation des éléments de travail en zone, la gestion des DM à traiter en urgences, etc.... Si la cotation de la maitrise organisationelle n'est pas  pertinente pour l dysfonctionnement, la cotation 1 sera retenue.</a:t>
                </a:r>
              </a:p>
              <a:p>
                <a:pPr lvl="1" algn="l"/>
                <a:r>
                  <a:rPr lang="fr-FR" sz="1100" b="0" baseline="0"/>
                  <a:t>*La </a:t>
                </a:r>
                <a:r>
                  <a:rPr lang="fr-FR" sz="1100" b="0" u="sng" baseline="0"/>
                  <a:t>maitrise humaine </a:t>
                </a:r>
                <a:r>
                  <a:rPr lang="fr-FR" sz="1100" b="0" baseline="0"/>
                  <a:t>est cotée selon trois valeurs:  0,3 - 0,6 - 1. Plus la valeur est élevée, moins le dysfonctionnement est maitrisé sur le plan humain. La maitrise humaine évalue par exemple la formation du personnel afin de limiter ce dysfonctionnement, le respect des consignes de sécurité, etc... Si la cotation de la maitrise humaine du dyfonctionnement n'est pas pertinente, la cotation 1 sera retenue.</a:t>
                </a:r>
              </a:p>
              <a:p>
                <a:pPr lvl="1" algn="l"/>
                <a:endParaRPr lang="fr-FR" sz="1100" b="0"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"maitrise"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25.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solidFill>
                    <a:srgbClr val="FF0000"/>
                  </a:solidFill>
                  <a:effectLst/>
                </a:endParaRPr>
              </a:p>
              <a:p>
                <a:pPr lvl="1" algn="l"/>
                <a:endParaRPr lang="fr-FR" sz="1100" b="0" baseline="0"/>
              </a:p>
              <a:p>
                <a:pPr lvl="0" algn="l"/>
                <a:endParaRPr lang="fr-FR" sz="1100" b="0"/>
              </a:p>
              <a:p>
                <a:pPr lvl="0" algn="l"/>
                <a:r>
                  <a:rPr lang="fr-FR" sz="1100" b="0"/>
                  <a:t>-</a:t>
                </a:r>
                <a:r>
                  <a:rPr lang="fr-FR" sz="1100" b="1"/>
                  <a:t>Criticité résiduelle "détection" (CRd).</a:t>
                </a:r>
                <a:r>
                  <a:rPr lang="fr-FR" sz="1100" b="1" baseline="0"/>
                  <a:t> </a:t>
                </a:r>
                <a:r>
                  <a:rPr lang="fr-FR" sz="1100" b="0" i="1" baseline="0"/>
                  <a:t>Prend en compte la probabilité de non détection du dysfonctionnement, c'est à dire la probabilité que le dysfonctionnement ne soit pas rectifié à temps</a:t>
                </a:r>
                <a:endParaRPr lang="fr-FR" sz="1100" b="0" i="1"/>
              </a:p>
              <a:p>
                <a:pPr lvl="1" algn="l"/>
                <a:r>
                  <a:rPr lang="fr-FR" sz="1100" b="1" baseline="0"/>
                  <a:t>CRd = F × G ×  D</a:t>
                </a:r>
              </a:p>
              <a:p>
                <a:pPr lvl="1" algn="l"/>
                <a:r>
                  <a:rPr lang="fr-FR" sz="1100" b="0" baseline="0"/>
                  <a:t>Avec D l'indice de non détection du dysfonctionnement. Cet indice varie de 1 à 12. Plus l'indice est élevé, plus le dysfonctionnement est susceptible de passer inapperçu.  Cet indice est généré à l'aide d'une matrice  selon deux paramètres:</a:t>
                </a:r>
              </a:p>
              <a:p>
                <a:pPr lvl="1" algn="l"/>
                <a:r>
                  <a:rPr lang="fr-FR" sz="1100" b="0" baseline="0"/>
                  <a:t>Le premier paramètre est la </a:t>
                </a:r>
                <a:r>
                  <a:rPr lang="fr-FR" sz="1100" b="0" u="sng" baseline="0"/>
                  <a:t>probabilité de non détection </a:t>
                </a:r>
                <a:r>
                  <a:rPr lang="fr-FR" sz="1100" b="0" baseline="0"/>
                  <a:t>du dysfonctionnement. Cette probabilité a été découpée en 4 classes: [0;5%] - [ 5% - 20%] - [20% - 50%] - [50% - 100%]</a:t>
                </a:r>
              </a:p>
              <a:p>
                <a:pPr lvl="1" algn="l"/>
                <a:r>
                  <a:rPr lang="fr-FR" sz="1100" b="0" baseline="0"/>
                  <a:t>Le second paramètre est le </a:t>
                </a:r>
                <a:r>
                  <a:rPr lang="fr-FR" sz="1100" b="0" u="sng" baseline="0"/>
                  <a:t>mode de détection/blocage du dysfonctionnement</a:t>
                </a:r>
                <a:r>
                  <a:rPr lang="fr-FR" sz="1100" b="0" baseline="0"/>
                  <a:t>. Trois modes possibles de détection /blocage du dysfonctionnement: "Detection par l'oprérateur ET message informatique bloquant"  -  "Détectable par l'opérateur ET message informatique non bloquant" - "Non détectable OU  détectable uniquemet par l'opérateur"</a:t>
                </a:r>
              </a:p>
              <a:p>
                <a:pPr lvl="1" algn="l"/>
                <a:endParaRPr lang="fr-FR" sz="1100" b="0" baseline="0"/>
              </a:p>
              <a:p>
                <a:pPr lvl="1" algn="l"/>
                <a:r>
                  <a:rPr lang="fr-FR" sz="1100" b="0" i="1" baseline="0"/>
                  <a:t>                                                    Ci dessous la matrice utilisée pour générer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"détection"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a:t>
                </a:r>
                <a:r>
                  <a:rPr lang="fr-FR" sz="1100" b="1" baseline="0">
                    <a:solidFill>
                      <a:schemeClr val="dk1"/>
                    </a:solidFill>
                    <a:effectLst/>
                    <a:latin typeface="+mn-lt"/>
                    <a:ea typeface="+mn-ea"/>
                    <a:cs typeface="+mn-cs"/>
                  </a:rPr>
                  <a:t>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75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effectLst/>
                </a:endParaRPr>
              </a:p>
              <a:p>
                <a:pPr lvl="1" algn="l"/>
                <a:r>
                  <a:rPr lang="fr-FR" sz="1100" b="0" i="1" baseline="0"/>
                  <a:t>               Ci-dessous la matrice permettant de calculer la CRd en fonction de la criticité totale et de l'indice de non détection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00B050"/>
                    </a:solidFill>
                  </a:rPr>
                  <a:t>B- </a:t>
                </a:r>
                <a:r>
                  <a:rPr lang="fr-FR" sz="1800" b="1" i="0" u="sng" baseline="0">
                    <a:solidFill>
                      <a:srgbClr val="00B050"/>
                    </a:solidFill>
                  </a:rPr>
                  <a:t>Les zones</a:t>
                </a:r>
              </a:p>
              <a:p>
                <a:pPr lvl="1" algn="l"/>
                <a:r>
                  <a:rPr lang="fr-FR" sz="1100" b="0" i="1" baseline="0"/>
                  <a:t>L'unité de stérilisation est découpée en quatre zones: Lavage - Conditionnement - Stérilisation - Livraison. </a:t>
                </a:r>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i="1" baseline="0"/>
                  <a:t>Via les graphiques proposés, ll est ainsi possible de déterminer si les dysfonctionnements se concentrent dans une zone ou s'ils sont  répartis de manière plus homogène. </a:t>
                </a:r>
                <a:r>
                  <a:rPr lang="fr-FR" sz="1100" b="0" i="1" baseline="0">
                    <a:solidFill>
                      <a:schemeClr val="dk1"/>
                    </a:solidFill>
                    <a:effectLst/>
                    <a:latin typeface="+mn-lt"/>
                    <a:ea typeface="+mn-ea"/>
                    <a:cs typeface="+mn-cs"/>
                  </a:rPr>
                  <a:t>Les graphiques permettent également de relier le s niveauxde maitrise organisationnelle et technique(utilisé pour calculer la criticité résiduelle "maitrise") avec chaque zone afin de voir si le niveau de maitrise organisationelle et technique sont  reparti de la  meme façon selon les zones.</a:t>
                </a:r>
                <a:endParaRPr lang="fr-FR">
                  <a:effectLst/>
                </a:endParaRPr>
              </a:p>
              <a:p>
                <a:pPr lvl="1" algn="l"/>
                <a:endParaRPr lang="fr-FR" sz="1100" b="0" i="1" baseline="0"/>
              </a:p>
              <a:p>
                <a:pPr lvl="1" algn="l"/>
                <a:endParaRPr lang="fr-FR" sz="1100" b="0" i="1" baseline="0"/>
              </a:p>
              <a:p>
                <a:pPr lvl="1" algn="ctr"/>
                <a:r>
                  <a:rPr lang="fr-FR" sz="1800" b="1" i="0" baseline="0">
                    <a:solidFill>
                      <a:srgbClr val="00B050"/>
                    </a:solidFill>
                  </a:rPr>
                  <a:t>C- </a:t>
                </a:r>
                <a:r>
                  <a:rPr lang="fr-FR" sz="1800" b="1" i="0" u="sng" baseline="0">
                    <a:solidFill>
                      <a:srgbClr val="00B050"/>
                    </a:solidFill>
                  </a:rPr>
                  <a:t>Les opérateurs</a:t>
                </a:r>
              </a:p>
              <a:p>
                <a:pPr lvl="1" algn="l"/>
                <a:r>
                  <a:rPr lang="fr-FR" sz="1100" b="0" i="1" baseline="0"/>
                  <a:t>L'unité de stérilisation fonctionne avec de nombreux corps de métiers: Pharmacien - Interne - Cadre- Préparateur en pharmacie - Agent de stérilisation - Agent d'entretien - Service de soin - Autre opérateur</a:t>
                </a:r>
              </a:p>
              <a:p>
                <a:pPr lvl="1" algn="l"/>
                <a:endParaRPr lang="fr-FR" sz="1100" b="0" i="1" baseline="0"/>
              </a:p>
              <a:p>
                <a:pPr lvl="1" algn="l"/>
                <a:r>
                  <a:rPr lang="fr-FR" sz="1100" b="0" i="1" baseline="0"/>
                  <a:t>Via les graphiques proposés, il est possible de déterminer si les dysfonctionnements sont liés à certaines catégorie d'opérateur ou s'ils sont répartis de manière homogène. Les graphiques permettent également</a:t>
                </a:r>
              </a:p>
              <a:p>
                <a:pPr lvl="1" algn="l"/>
                <a:r>
                  <a:rPr lang="fr-FR" sz="1100" b="0" i="1" baseline="0"/>
                  <a:t>de relier le niveau de maitrise humaine (utilisé pour calculer la criticité résiduelle "maitrise") avec chaque catégorie d'opérateur afin de voir si le niveau de maitrise humaine est reparti de la  meme façon selon les divers opérateurs.</a:t>
                </a:r>
              </a:p>
              <a:p>
                <a:pPr lvl="1" algn="l"/>
                <a:r>
                  <a:rPr lang="fr-FR" sz="1100" b="0" i="1" baseline="0"/>
                  <a:t>Le but n'étant pas de pointer du doigt tel ou tel opérateur mais bien de pouvoir cerner avec précision les actions à mettre en place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FF0000"/>
                    </a:solidFill>
                  </a:rPr>
                  <a:t>II- </a:t>
                </a:r>
                <a:r>
                  <a:rPr lang="fr-FR" sz="1800" b="1" i="0" u="sng" baseline="0">
                    <a:solidFill>
                      <a:srgbClr val="FF0000"/>
                    </a:solidFill>
                  </a:rPr>
                  <a:t>Entrer un nouveau dysfonctionnement</a:t>
                </a:r>
              </a:p>
              <a:p>
                <a:pPr lvl="1" algn="l"/>
                <a:endParaRPr lang="fr-FR" sz="1100" b="0" i="1" baseline="0"/>
              </a:p>
              <a:p>
                <a:pPr lvl="1" algn="l"/>
                <a:r>
                  <a:rPr lang="fr-FR" sz="1100" b="0" i="1" baseline="0"/>
                  <a:t>Il est possible d'entrer dans la base de donnée du tableur autant de dysfonctionnement que nécessaire en cliquant sur le bouton ci-dessous:</a:t>
                </a:r>
              </a:p>
              <a:p>
                <a:pPr lvl="1" algn="l"/>
                <a:r>
                  <a:rPr lang="fr-FR" sz="1100" b="0" i="1" baseline="0"/>
                  <a:t>Il faudra aller sur le premier onglet du formulaire et remplir TOUT les champs. A la fin, le nouveau dysfonctionnement sera ajouté à la base de donnée et tous les graphiques seront actualisés.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ctr" defTabSz="914400" eaLnBrk="1" fontAlgn="auto" latinLnBrk="0" hangingPunct="1">
                  <a:lnSpc>
                    <a:spcPct val="100000"/>
                  </a:lnSpc>
                  <a:spcBef>
                    <a:spcPts val="0"/>
                  </a:spcBef>
                  <a:spcAft>
                    <a:spcPts val="0"/>
                  </a:spcAft>
                  <a:buClrTx/>
                  <a:buSzTx/>
                  <a:buFontTx/>
                  <a:buNone/>
                  <a:tabLst/>
                  <a:defRPr/>
                </a:pPr>
                <a:r>
                  <a:rPr lang="fr-FR" sz="1800" b="1" i="0" baseline="0">
                    <a:solidFill>
                      <a:srgbClr val="FF0000"/>
                    </a:solidFill>
                    <a:effectLst/>
                    <a:latin typeface="+mn-lt"/>
                    <a:ea typeface="+mn-ea"/>
                    <a:cs typeface="+mn-cs"/>
                  </a:rPr>
                  <a:t>III- </a:t>
                </a:r>
                <a:r>
                  <a:rPr lang="fr-FR" sz="1800" b="1" i="0" u="sng" baseline="0">
                    <a:solidFill>
                      <a:srgbClr val="FF0000"/>
                    </a:solidFill>
                    <a:effectLst/>
                    <a:latin typeface="+mn-lt"/>
                    <a:ea typeface="+mn-ea"/>
                    <a:cs typeface="+mn-cs"/>
                  </a:rPr>
                  <a:t>Les graphiques</a:t>
                </a:r>
                <a:endParaRPr lang="fr-FR" sz="1800">
                  <a:solidFill>
                    <a:srgbClr val="FF0000"/>
                  </a:solidFill>
                  <a:effectLst/>
                </a:endParaRPr>
              </a:p>
              <a:p>
                <a:pPr lvl="1" algn="l"/>
                <a:endParaRPr lang="fr-FR" sz="1100" b="0" i="0" baseline="0"/>
              </a:p>
              <a:p>
                <a:pPr lvl="1" algn="l"/>
                <a:r>
                  <a:rPr lang="fr-FR" sz="1100" b="0" i="0" baseline="0"/>
                  <a:t>De nombreux graphiques sont générés par le tableur "Cartographie des risques". Pour les visualiser, il suffit de cliquer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0" baseline="0"/>
                  <a:t>Les graphiques permettent une vue globale des dysfonctionnements et permettent de mieux appréhender leur répartition. En particulier, l'onglet "Dysfonctionnements à traiter en priorité" recense les dysfonctionnements ayant obtenu une criticité forte avec au moins deux des trois modes de calculs de la criticité.Ce sont ces dysfonctionnements qui doivent être corrigés en priorité car  cela indique une mauvaise maitrise du risque et/ou  une difficulté à les detecter en routine en plus d'un fort niveau de criticité totale...</a:t>
                </a:r>
              </a:p>
              <a:p>
                <a:pPr lvl="1" algn="l"/>
                <a:endParaRPr lang="fr-FR" sz="1100" b="0" i="1" baseline="0"/>
              </a:p>
              <a:p>
                <a:pPr lvl="1" algn="ctr"/>
                <a:r>
                  <a:rPr lang="fr-FR" sz="1800" b="1" i="0" u="sng" baseline="0">
                    <a:solidFill>
                      <a:srgbClr val="FF0000"/>
                    </a:solidFill>
                  </a:rPr>
                  <a:t>IV- Les tris</a:t>
                </a:r>
              </a:p>
              <a:p>
                <a:pPr lvl="1" algn="l"/>
                <a:r>
                  <a:rPr lang="fr-FR" sz="1100" b="0" i="0" u="none" baseline="0">
                    <a:solidFill>
                      <a:sysClr val="windowText" lastClr="000000"/>
                    </a:solidFill>
                  </a:rPr>
                  <a:t>Le tableur "Cartographie des risques" permet de trier les dysfonctionnements selon leur niveau de criticité totale, de criticité résiduelle "Maitrise" ou de criticité résiduelle "Détection". Cette fonctionnalité tri est accessible en cliquant sur l'un des trois onglets colorés en bas de page</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xdr:txBody>
          </xdr:sp>
        </mc:Choice>
        <mc:Fallback xmlns="">
          <xdr:sp macro="" textlink="">
            <xdr:nvSpPr>
              <xdr:cNvPr id="3" name="ZoneTexte 2"/>
              <xdr:cNvSpPr txBox="1"/>
            </xdr:nvSpPr>
            <xdr:spPr>
              <a:xfrm>
                <a:off x="58001645" y="1535869"/>
                <a:ext cx="14556443" cy="27555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2400" b="1" u="sng"/>
                  <a:t>Mode d'emploi du tableur "Cartographie des risques"</a:t>
                </a:r>
              </a:p>
              <a:p>
                <a:pPr algn="ctr"/>
                <a:endParaRPr lang="fr-FR" sz="2400" b="1" u="sng"/>
              </a:p>
              <a:p>
                <a:pPr algn="l"/>
                <a:r>
                  <a:rPr lang="fr-FR" sz="1100"/>
                  <a:t>Ce</a:t>
                </a:r>
                <a:r>
                  <a:rPr lang="fr-FR" sz="1100" baseline="0"/>
                  <a:t> tableur recense l'ensemble des dysfonctionnements pouvant survenir dans l'unité de stérilisation. Chaque dysfonctionnement recensé s'accompagne de  trois paramètres :la criticité du risque,  l'a catégorie d'opérateur impliquée et la localisation du dysfonctionnement dans l'unité. Le but étant de cerner le dysfonctionnement afin de  mener des actions correctrices efficaces, mais aussi d'avoir une vision plus globale de l'ensemble des dysfonctionnements pour aider l'encadrement à orienter ses actions correctrices en vue d'une meilleure efficacité dans la prise en charge des DMR.</a:t>
                </a:r>
              </a:p>
              <a:p>
                <a:pPr algn="l"/>
                <a:endParaRPr lang="fr-FR" sz="1100" baseline="0"/>
              </a:p>
              <a:p>
                <a:pPr algn="ctr"/>
                <a:r>
                  <a:rPr lang="fr-FR" sz="1800" b="1" u="none" baseline="0">
                    <a:solidFill>
                      <a:srgbClr val="FF0000"/>
                    </a:solidFill>
                  </a:rPr>
                  <a:t>I- </a:t>
                </a:r>
                <a:r>
                  <a:rPr lang="fr-FR" sz="1800" b="1" u="sng" baseline="0">
                    <a:solidFill>
                      <a:srgbClr val="FF0000"/>
                    </a:solidFill>
                  </a:rPr>
                  <a:t>Trois paramètres utilisés pour caractériser les dysfonctionnements</a:t>
                </a:r>
              </a:p>
              <a:p>
                <a:pPr algn="ctr"/>
                <a:endParaRPr lang="fr-FR" sz="1800" b="1" u="none" baseline="0">
                  <a:solidFill>
                    <a:srgbClr val="00B050"/>
                  </a:solidFill>
                </a:endParaRPr>
              </a:p>
              <a:p>
                <a:pPr algn="ctr"/>
                <a:r>
                  <a:rPr lang="fr-FR" sz="1800" b="1" u="none" baseline="0">
                    <a:solidFill>
                      <a:srgbClr val="00B050"/>
                    </a:solidFill>
                  </a:rPr>
                  <a:t>A- </a:t>
                </a:r>
                <a:r>
                  <a:rPr lang="fr-FR" sz="1800" b="1" u="sng" baseline="0">
                    <a:solidFill>
                      <a:srgbClr val="00B050"/>
                    </a:solidFill>
                  </a:rPr>
                  <a:t>La criticité</a:t>
                </a:r>
              </a:p>
              <a:p>
                <a:pPr algn="l"/>
                <a:r>
                  <a:rPr lang="fr-FR" sz="1100" b="1" baseline="0"/>
                  <a:t>La criticité est calculée selon trois formules:</a:t>
                </a:r>
              </a:p>
              <a:p>
                <a:pPr algn="l"/>
                <a:r>
                  <a:rPr lang="fr-FR" sz="1100" b="1" baseline="0"/>
                  <a:t>- Criticité totale (CT)</a:t>
                </a:r>
              </a:p>
              <a:p>
                <a:pPr lvl="1" algn="l"/>
                <a:r>
                  <a:rPr lang="fr-FR" sz="1100" b="1" baseline="0"/>
                  <a:t>CT = F × G</a:t>
                </a:r>
              </a:p>
              <a:p>
                <a:pPr lvl="1" algn="l"/>
                <a:r>
                  <a:rPr lang="fr-FR" sz="1100" b="0" baseline="0"/>
                  <a:t>La fréquence F de survenue du dysfonctionnement est cotée de 1 à 5. Plus la cotation est importante, plus le dysfonctionnement est fréquent</a:t>
                </a:r>
              </a:p>
              <a:p>
                <a:pPr lvl="1" algn="l"/>
                <a:r>
                  <a:rPr lang="fr-FR" sz="1100" b="0" baseline="0"/>
                  <a:t>La gravité G du dysfonctionnement représente l'impact du dysfonctionnement sur le processus de stérilisation et sur la sécurité du patient. Plus la cotation est importante, plus l'impact du dysfonctionnement est important</a:t>
                </a:r>
              </a:p>
              <a:p>
                <a:pPr lvl="1" algn="l"/>
                <a:r>
                  <a:rPr lang="fr-FR" sz="1100" b="0" baseline="0"/>
                  <a:t>La criticité totale peut être </a:t>
                </a:r>
                <a:r>
                  <a:rPr lang="fr-FR" sz="1100" b="1" baseline="0">
                    <a:solidFill>
                      <a:srgbClr val="92D050"/>
                    </a:solidFill>
                  </a:rPr>
                  <a:t>faible</a:t>
                </a:r>
                <a:r>
                  <a:rPr lang="fr-FR" sz="1100" b="0" baseline="0"/>
                  <a:t>, </a:t>
                </a:r>
                <a:r>
                  <a:rPr lang="fr-FR" sz="1100" b="1" baseline="0">
                    <a:solidFill>
                      <a:srgbClr val="FFC000"/>
                    </a:solidFill>
                  </a:rPr>
                  <a:t>moyenne</a:t>
                </a:r>
                <a:r>
                  <a:rPr lang="fr-FR" sz="1100" b="0" baseline="0"/>
                  <a:t> ou </a:t>
                </a:r>
                <a:r>
                  <a:rPr lang="fr-FR" sz="1100" b="1" baseline="0">
                    <a:solidFill>
                      <a:srgbClr val="FF0000"/>
                    </a:solidFill>
                  </a:rPr>
                  <a:t>forte. </a:t>
                </a:r>
                <a:r>
                  <a:rPr lang="fr-FR" sz="1100" b="0" baseline="0">
                    <a:solidFill>
                      <a:sysClr val="windowText" lastClr="000000"/>
                    </a:solidFill>
                  </a:rPr>
                  <a:t>Elle prend des valeurs comprises </a:t>
                </a:r>
                <a:r>
                  <a:rPr lang="fr-FR" sz="1100" b="0" u="sng" baseline="0">
                    <a:solidFill>
                      <a:sysClr val="windowText" lastClr="000000"/>
                    </a:solidFill>
                  </a:rPr>
                  <a:t>entre 1 et 25.</a:t>
                </a:r>
              </a:p>
              <a:p>
                <a:pPr lvl="1" algn="l"/>
                <a:endParaRPr lang="fr-FR" sz="1100" b="0" baseline="0"/>
              </a:p>
              <a:p>
                <a:pPr lvl="1" algn="l"/>
                <a:r>
                  <a:rPr lang="fr-FR" sz="1100" b="0" i="1" baseline="0"/>
                  <a:t>                        Ci-dessous la matrice de criticité reprenant la formule:</a:t>
                </a:r>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1" algn="l"/>
                <a:endParaRPr lang="fr-FR" sz="1100" b="0" baseline="0"/>
              </a:p>
              <a:p>
                <a:pPr lvl="0" algn="l"/>
                <a:r>
                  <a:rPr lang="fr-FR" sz="1100" b="1" baseline="0"/>
                  <a:t>-Criticité résiduelle "maitrise" (CRm). </a:t>
                </a:r>
                <a:r>
                  <a:rPr lang="fr-FR" sz="1100" b="0" i="1" baseline="0"/>
                  <a:t>Prend en compte le niveau de maitrise du dysfonctionnement et les mesures correctrices déja appliquées pour le limiter. </a:t>
                </a:r>
              </a:p>
              <a:p>
                <a:pPr lvl="1" algn="l"/>
                <a:r>
                  <a:rPr lang="fr-FR" sz="1100" b="1" baseline="0"/>
                  <a:t>CRm = F × G × M</a:t>
                </a:r>
              </a:p>
              <a:p>
                <a:pPr lvl="1" algn="l"/>
                <a:r>
                  <a:rPr lang="fr-FR" sz="1100" b="0" i="1" baseline="0"/>
                  <a:t>     Avec:</a:t>
                </a:r>
              </a:p>
              <a:p>
                <a:pPr lvl="1" algn="l"/>
                <a:r>
                  <a:rPr lang="fr-FR" sz="1100" b="1" baseline="0">
                    <a:solidFill>
                      <a:schemeClr val="dk1"/>
                    </a:solidFill>
                    <a:effectLst/>
                    <a:latin typeface="+mn-lt"/>
                    <a:ea typeface="+mn-ea"/>
                    <a:cs typeface="+mn-cs"/>
                  </a:rPr>
                  <a:t>M = MT × </a:t>
                </a:r>
                <a:r>
                  <a:rPr lang="fr-FR" sz="1100" b="1" i="0" baseline="0">
                    <a:solidFill>
                      <a:schemeClr val="dk1"/>
                    </a:solidFill>
                    <a:effectLst/>
                    <a:latin typeface="Cambria Math" panose="02040503050406030204" pitchFamily="18" charset="0"/>
                    <a:ea typeface="+mn-ea"/>
                    <a:cs typeface="+mn-cs"/>
                  </a:rPr>
                  <a:t>(𝑴𝑶+𝑴𝑻)/𝟐</a:t>
                </a:r>
                <a:endParaRPr lang="fr-FR" sz="1100" b="1" baseline="0"/>
              </a:p>
              <a:p>
                <a:pPr lvl="1" algn="l"/>
                <a:r>
                  <a:rPr lang="fr-FR" sz="1100" b="0" baseline="0"/>
                  <a:t>La maitrise du risque M s'échelonne de 0 à 1.Elle vient minorer la valeur de la criticité totale, c'est pour cela qu'on parle de criticité "résiduelle" . </a:t>
                </a:r>
              </a:p>
              <a:p>
                <a:pPr lvl="1" algn="l"/>
                <a:r>
                  <a:rPr lang="fr-FR" sz="1100" b="0" baseline="0"/>
                  <a:t>M dépend de trois paramètres indépendants: la maitrise technique (MT), la maitrise organisationnelle (MO) et la maitrise humaine (MH)</a:t>
                </a:r>
              </a:p>
              <a:p>
                <a:pPr lvl="1" algn="l"/>
                <a:endParaRPr lang="fr-FR" sz="1100" b="1" baseline="0"/>
              </a:p>
              <a:p>
                <a:pPr lvl="1" algn="l"/>
                <a:r>
                  <a:rPr lang="fr-FR" sz="1100" b="0"/>
                  <a:t>*La</a:t>
                </a:r>
                <a:r>
                  <a:rPr lang="fr-FR" sz="1100" b="0" baseline="0"/>
                  <a:t> </a:t>
                </a:r>
                <a:r>
                  <a:rPr lang="fr-FR" sz="1100" b="0" u="sng" baseline="0"/>
                  <a:t>maitrise technique </a:t>
                </a:r>
                <a:r>
                  <a:rPr lang="fr-FR" sz="1100" b="0" baseline="0"/>
                  <a:t>est cotée selon 2 valeurs: 0,1 ou 1. Une valeur de 0,1 correspond à une bonne maitrise technique du risque, c'est à dire  que des mesures concrètes sont mises en place pour limiter  ce risque( par exemple, utilisation  de photo  récentes avec elisting  des compositions pour aider l'agent de stérilisation lors de la recomposition et éviter l'incompletude des boites). Une valeur de 1 correspond à l'absence de mesure technique pour limiter le risque ou à des mesures peu efficaces.  Si la cotation de la maitrise technique n'est pas pertinente pour le dysfonctionnement, la cotation 1 sera retenue.</a:t>
                </a:r>
              </a:p>
              <a:p>
                <a:pPr lvl="1" algn="l"/>
                <a:r>
                  <a:rPr lang="fr-FR" sz="1100" b="0" baseline="0"/>
                  <a:t>*La </a:t>
                </a:r>
                <a:r>
                  <a:rPr lang="fr-FR" sz="1100" b="0" u="sng" baseline="0"/>
                  <a:t>maitrise organisationelle </a:t>
                </a:r>
                <a:r>
                  <a:rPr lang="fr-FR" sz="1100" b="0" baseline="0"/>
                  <a:t>est cotée selon trois valeur: 0,2 - 0,5 - 1.  Plus la valeur est élevée, moins le dysfonctionnement est maitrisé sur le plan organisationel. La maitrise organisationelle évalue par exemple le respect des consignes de sécurité, la rédaction de procédures,  l'organisation des éléments de travail en zone, la gestion des DM à traiter en urgences, etc.... Si la cotation de la maitrise organisationelle n'est pas  pertinente pour l dysfonctionnement, la cotation 1 sera retenue.</a:t>
                </a:r>
              </a:p>
              <a:p>
                <a:pPr lvl="1" algn="l"/>
                <a:r>
                  <a:rPr lang="fr-FR" sz="1100" b="0" baseline="0"/>
                  <a:t>*La </a:t>
                </a:r>
                <a:r>
                  <a:rPr lang="fr-FR" sz="1100" b="0" u="sng" baseline="0"/>
                  <a:t>maitrise humaine </a:t>
                </a:r>
                <a:r>
                  <a:rPr lang="fr-FR" sz="1100" b="0" baseline="0"/>
                  <a:t>est cotée selon trois valeurs:  0,3 - 0,6 - 1. Plus la valeur est élevée, moins le dysfonctionnement est maitrisé sur le plan humain. La maitrise humaine évalue par exemple la formation du personnel afin de limiter ce dysfonctionnement, le respect des consignes de sécurité, etc... Si la cotation de la maitrise humaine du dyfonctionnement n'est pas pertinente, la cotation 1 sera retenue.</a:t>
                </a:r>
              </a:p>
              <a:p>
                <a:pPr lvl="1" algn="l"/>
                <a:endParaRPr lang="fr-FR" sz="1100" b="0"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"maitrise"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25.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sz="1100" b="1" baseline="0">
                  <a:solidFill>
                    <a:srgbClr val="FF0000"/>
                  </a:solidFill>
                  <a:effectLst/>
                  <a:latin typeface="+mn-lt"/>
                  <a:ea typeface="+mn-ea"/>
                  <a:cs typeface="+mn-cs"/>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solidFill>
                    <a:srgbClr val="FF0000"/>
                  </a:solidFill>
                  <a:effectLst/>
                </a:endParaRPr>
              </a:p>
              <a:p>
                <a:pPr lvl="1" algn="l"/>
                <a:endParaRPr lang="fr-FR" sz="1100" b="0" baseline="0"/>
              </a:p>
              <a:p>
                <a:pPr lvl="0" algn="l"/>
                <a:endParaRPr lang="fr-FR" sz="1100" b="0"/>
              </a:p>
              <a:p>
                <a:pPr lvl="0" algn="l"/>
                <a:r>
                  <a:rPr lang="fr-FR" sz="1100" b="0"/>
                  <a:t>-</a:t>
                </a:r>
                <a:r>
                  <a:rPr lang="fr-FR" sz="1100" b="1"/>
                  <a:t>Criticité résiduelle "détection" (CRd).</a:t>
                </a:r>
                <a:r>
                  <a:rPr lang="fr-FR" sz="1100" b="1" baseline="0"/>
                  <a:t> </a:t>
                </a:r>
                <a:r>
                  <a:rPr lang="fr-FR" sz="1100" b="0" i="1" baseline="0"/>
                  <a:t>Prend en compte la probabilité de non détection du dysfonctionnement, c'est à dire la probabilité que le dysfonctionnement ne soit pas rectifié à temps</a:t>
                </a:r>
                <a:endParaRPr lang="fr-FR" sz="1100" b="0" i="1"/>
              </a:p>
              <a:p>
                <a:pPr lvl="1" algn="l"/>
                <a:r>
                  <a:rPr lang="fr-FR" sz="1100" b="1" baseline="0"/>
                  <a:t>CRd = F × G ×  D</a:t>
                </a:r>
              </a:p>
              <a:p>
                <a:pPr lvl="1" algn="l"/>
                <a:r>
                  <a:rPr lang="fr-FR" sz="1100" b="0" baseline="0"/>
                  <a:t>Avec D l'indice de non détection du dysfonctionnement. Cet indice varie de 1 à 12. Plus l'indice est élevé, plus le dysfonctionnement est susceptible de passer inapperçu.  Cet indice est généré à l'aide d'une matrice  selon deux paramètres:</a:t>
                </a:r>
              </a:p>
              <a:p>
                <a:pPr lvl="1" algn="l"/>
                <a:r>
                  <a:rPr lang="fr-FR" sz="1100" b="0" baseline="0"/>
                  <a:t>Le premier paramètre est la </a:t>
                </a:r>
                <a:r>
                  <a:rPr lang="fr-FR" sz="1100" b="0" u="sng" baseline="0"/>
                  <a:t>probabilité de non détection </a:t>
                </a:r>
                <a:r>
                  <a:rPr lang="fr-FR" sz="1100" b="0" baseline="0"/>
                  <a:t>du dysfonctionnement. Cette probabilité a été découpée en 4 classes: [0;5%] - [ 5% - 20%] - [20% - 50%] - [50% - 100%]</a:t>
                </a:r>
              </a:p>
              <a:p>
                <a:pPr lvl="1" algn="l"/>
                <a:r>
                  <a:rPr lang="fr-FR" sz="1100" b="0" baseline="0"/>
                  <a:t>Le second paramètre est le </a:t>
                </a:r>
                <a:r>
                  <a:rPr lang="fr-FR" sz="1100" b="0" u="sng" baseline="0"/>
                  <a:t>mode de détection/blocage du dysfonctionnement</a:t>
                </a:r>
                <a:r>
                  <a:rPr lang="fr-FR" sz="1100" b="0" baseline="0"/>
                  <a:t>. Trois modes possibles de détection /blocage du dysfonctionnement: "Detection par l'oprérateur ET message informatique bloquant"  -  "Détectable par l'opérateur ET message informatique non bloquant" - "Non détectable OU  détectable uniquemet par l'opérateur"</a:t>
                </a:r>
              </a:p>
              <a:p>
                <a:pPr lvl="1" algn="l"/>
                <a:endParaRPr lang="fr-FR" sz="1100" b="0" baseline="0"/>
              </a:p>
              <a:p>
                <a:pPr lvl="1" algn="l"/>
                <a:r>
                  <a:rPr lang="fr-FR" sz="1100" b="0" i="1" baseline="0"/>
                  <a:t>                                                    Ci dessous la matrice utilisée pour générer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baseline="0">
                    <a:solidFill>
                      <a:schemeClr val="dk1"/>
                    </a:solidFill>
                    <a:effectLst/>
                    <a:latin typeface="+mn-lt"/>
                    <a:ea typeface="+mn-ea"/>
                    <a:cs typeface="+mn-cs"/>
                  </a:rPr>
                  <a:t>La criticité résiduelle "détection" peut être </a:t>
                </a:r>
                <a:r>
                  <a:rPr lang="fr-FR" sz="1100" b="1" baseline="0">
                    <a:solidFill>
                      <a:srgbClr val="92D050"/>
                    </a:solidFill>
                    <a:effectLst/>
                    <a:latin typeface="+mn-lt"/>
                    <a:ea typeface="+mn-ea"/>
                    <a:cs typeface="+mn-cs"/>
                  </a:rPr>
                  <a:t>faible</a:t>
                </a:r>
                <a:r>
                  <a:rPr lang="fr-FR" sz="1100" b="0" baseline="0">
                    <a:solidFill>
                      <a:schemeClr val="dk1"/>
                    </a:solidFill>
                    <a:effectLst/>
                    <a:latin typeface="+mn-lt"/>
                    <a:ea typeface="+mn-ea"/>
                    <a:cs typeface="+mn-cs"/>
                  </a:rPr>
                  <a:t>, </a:t>
                </a:r>
                <a:r>
                  <a:rPr lang="fr-FR" sz="1100" b="1" baseline="0">
                    <a:solidFill>
                      <a:srgbClr val="FFC000"/>
                    </a:solidFill>
                    <a:effectLst/>
                    <a:latin typeface="+mn-lt"/>
                    <a:ea typeface="+mn-ea"/>
                    <a:cs typeface="+mn-cs"/>
                  </a:rPr>
                  <a:t>moyenne</a:t>
                </a:r>
                <a:r>
                  <a:rPr lang="fr-FR" sz="1100" b="0" baseline="0">
                    <a:solidFill>
                      <a:schemeClr val="dk1"/>
                    </a:solidFill>
                    <a:effectLst/>
                    <a:latin typeface="+mn-lt"/>
                    <a:ea typeface="+mn-ea"/>
                    <a:cs typeface="+mn-cs"/>
                  </a:rPr>
                  <a:t> ou </a:t>
                </a:r>
                <a:r>
                  <a:rPr lang="fr-FR" sz="1100" b="1" baseline="0">
                    <a:solidFill>
                      <a:srgbClr val="FF0000"/>
                    </a:solidFill>
                    <a:effectLst/>
                    <a:latin typeface="+mn-lt"/>
                    <a:ea typeface="+mn-ea"/>
                    <a:cs typeface="+mn-cs"/>
                  </a:rPr>
                  <a:t>forte.</a:t>
                </a:r>
                <a:r>
                  <a:rPr lang="fr-FR" sz="1100" b="1" baseline="0">
                    <a:solidFill>
                      <a:schemeClr val="dk1"/>
                    </a:solidFill>
                    <a:effectLst/>
                    <a:latin typeface="+mn-lt"/>
                    <a:ea typeface="+mn-ea"/>
                    <a:cs typeface="+mn-cs"/>
                  </a:rPr>
                  <a:t> </a:t>
                </a:r>
                <a:r>
                  <a:rPr lang="fr-FR" sz="1100" b="0" baseline="0">
                    <a:solidFill>
                      <a:schemeClr val="dk1"/>
                    </a:solidFill>
                    <a:effectLst/>
                    <a:latin typeface="+mn-lt"/>
                    <a:ea typeface="+mn-ea"/>
                    <a:cs typeface="+mn-cs"/>
                  </a:rPr>
                  <a:t>Elle prend des valeurs comprises </a:t>
                </a:r>
                <a:r>
                  <a:rPr lang="fr-FR" sz="1100" b="0" u="sng" baseline="0">
                    <a:solidFill>
                      <a:schemeClr val="dk1"/>
                    </a:solidFill>
                    <a:effectLst/>
                    <a:latin typeface="+mn-lt"/>
                    <a:ea typeface="+mn-ea"/>
                    <a:cs typeface="+mn-cs"/>
                  </a:rPr>
                  <a:t>entre 1 et 75</a:t>
                </a:r>
                <a:endParaRPr lang="fr-FR" u="sng">
                  <a:effectLst/>
                </a:endParaRPr>
              </a:p>
              <a:p>
                <a:pPr marL="457200" marR="0" lvl="1" indent="0" algn="l" defTabSz="914400" eaLnBrk="1" fontAlgn="auto" latinLnBrk="0" hangingPunct="1">
                  <a:lnSpc>
                    <a:spcPct val="100000"/>
                  </a:lnSpc>
                  <a:spcBef>
                    <a:spcPts val="0"/>
                  </a:spcBef>
                  <a:spcAft>
                    <a:spcPts val="0"/>
                  </a:spcAft>
                  <a:buClrTx/>
                  <a:buSzTx/>
                  <a:buFontTx/>
                  <a:buNone/>
                  <a:tabLst/>
                  <a:defRPr/>
                </a:pPr>
                <a:endParaRPr lang="fr-FR">
                  <a:effectLst/>
                </a:endParaRPr>
              </a:p>
              <a:p>
                <a:pPr lvl="1" algn="l"/>
                <a:r>
                  <a:rPr lang="fr-FR" sz="1100" b="0" i="1" baseline="0"/>
                  <a:t>               Ci-dessous la matrice permettant de calculer la CRd en fonction de la criticité totale et de l'indice de non détection D:</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00B050"/>
                    </a:solidFill>
                  </a:rPr>
                  <a:t>B- </a:t>
                </a:r>
                <a:r>
                  <a:rPr lang="fr-FR" sz="1800" b="1" i="0" u="sng" baseline="0">
                    <a:solidFill>
                      <a:srgbClr val="00B050"/>
                    </a:solidFill>
                  </a:rPr>
                  <a:t>Les zones</a:t>
                </a:r>
              </a:p>
              <a:p>
                <a:pPr lvl="1" algn="l"/>
                <a:r>
                  <a:rPr lang="fr-FR" sz="1100" b="0" i="1" baseline="0"/>
                  <a:t>L'unité de stérilisation est découpée en quatre zones: Lavage - Conditionnement - Stérilisation - Livraison. </a:t>
                </a:r>
              </a:p>
              <a:p>
                <a:pPr lvl="1" algn="l"/>
                <a:endParaRPr lang="fr-FR" sz="1100" b="0" i="1" baseline="0"/>
              </a:p>
              <a:p>
                <a:pPr marL="457200" marR="0" lvl="1" indent="0" algn="l" defTabSz="914400" eaLnBrk="1" fontAlgn="auto" latinLnBrk="0" hangingPunct="1">
                  <a:lnSpc>
                    <a:spcPct val="100000"/>
                  </a:lnSpc>
                  <a:spcBef>
                    <a:spcPts val="0"/>
                  </a:spcBef>
                  <a:spcAft>
                    <a:spcPts val="0"/>
                  </a:spcAft>
                  <a:buClrTx/>
                  <a:buSzTx/>
                  <a:buFontTx/>
                  <a:buNone/>
                  <a:tabLst/>
                  <a:defRPr/>
                </a:pPr>
                <a:r>
                  <a:rPr lang="fr-FR" sz="1100" b="0" i="1" baseline="0"/>
                  <a:t>Via les graphiques proposés, ll est ainsi possible de déterminer si les dysfonctionnements se concentrent dans une zone ou s'ils sont  répartis de manière plus homogène. </a:t>
                </a:r>
                <a:r>
                  <a:rPr lang="fr-FR" sz="1100" b="0" i="1" baseline="0">
                    <a:solidFill>
                      <a:schemeClr val="dk1"/>
                    </a:solidFill>
                    <a:effectLst/>
                    <a:latin typeface="+mn-lt"/>
                    <a:ea typeface="+mn-ea"/>
                    <a:cs typeface="+mn-cs"/>
                  </a:rPr>
                  <a:t>Les graphiques permettent également de relier le s niveauxde maitrise organisationnelle et technique(utilisé pour calculer la criticité résiduelle "maitrise") avec chaque zone afin de voir si le niveau de maitrise organisationelle et technique sont  reparti de la  meme façon selon les zones.</a:t>
                </a:r>
                <a:endParaRPr lang="fr-FR">
                  <a:effectLst/>
                </a:endParaRPr>
              </a:p>
              <a:p>
                <a:pPr lvl="1" algn="l"/>
                <a:endParaRPr lang="fr-FR" sz="1100" b="0" i="1" baseline="0"/>
              </a:p>
              <a:p>
                <a:pPr lvl="1" algn="l"/>
                <a:endParaRPr lang="fr-FR" sz="1100" b="0" i="1" baseline="0"/>
              </a:p>
              <a:p>
                <a:pPr lvl="1" algn="ctr"/>
                <a:r>
                  <a:rPr lang="fr-FR" sz="1800" b="1" i="0" baseline="0">
                    <a:solidFill>
                      <a:srgbClr val="00B050"/>
                    </a:solidFill>
                  </a:rPr>
                  <a:t>C- </a:t>
                </a:r>
                <a:r>
                  <a:rPr lang="fr-FR" sz="1800" b="1" i="0" u="sng" baseline="0">
                    <a:solidFill>
                      <a:srgbClr val="00B050"/>
                    </a:solidFill>
                  </a:rPr>
                  <a:t>Les opérateurs</a:t>
                </a:r>
              </a:p>
              <a:p>
                <a:pPr lvl="1" algn="l"/>
                <a:r>
                  <a:rPr lang="fr-FR" sz="1100" b="0" i="1" baseline="0"/>
                  <a:t>L'unité de stérilisation fonctionne avec de nombreux corps de métiers: Pharmacien - Interne - Cadre- Préparateur en pharmacie - Agent de stérilisation - Agent d'entretien - Service de soin - Autre opérateur</a:t>
                </a:r>
              </a:p>
              <a:p>
                <a:pPr lvl="1" algn="l"/>
                <a:endParaRPr lang="fr-FR" sz="1100" b="0" i="1" baseline="0"/>
              </a:p>
              <a:p>
                <a:pPr lvl="1" algn="l"/>
                <a:r>
                  <a:rPr lang="fr-FR" sz="1100" b="0" i="1" baseline="0"/>
                  <a:t>Via les graphiques proposés, il est possible de déterminer si les dysfonctionnements sont liés à certaines catégorie d'opérateur ou s'ils sont répartis de manière homogène. Les graphiques permettent également</a:t>
                </a:r>
              </a:p>
              <a:p>
                <a:pPr lvl="1" algn="l"/>
                <a:r>
                  <a:rPr lang="fr-FR" sz="1100" b="0" i="1" baseline="0"/>
                  <a:t>de relier le niveau de maitrise humaine (utilisé pour calculer la criticité résiduelle "maitrise") avec chaque catégorie d'opérateur afin de voir si le niveau de maitrise humaine est reparti de la  meme façon selon les divers opérateurs.</a:t>
                </a:r>
              </a:p>
              <a:p>
                <a:pPr lvl="1" algn="l"/>
                <a:r>
                  <a:rPr lang="fr-FR" sz="1100" b="0" i="1" baseline="0"/>
                  <a:t>Le but n'étant pas de pointer du doigt tel ou tel opérateur mais bien de pouvoir cerner avec précision les actions à mettre en place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ctr"/>
                <a:r>
                  <a:rPr lang="fr-FR" sz="1800" b="1" i="0" baseline="0">
                    <a:solidFill>
                      <a:srgbClr val="FF0000"/>
                    </a:solidFill>
                  </a:rPr>
                  <a:t>II- </a:t>
                </a:r>
                <a:r>
                  <a:rPr lang="fr-FR" sz="1800" b="1" i="0" u="sng" baseline="0">
                    <a:solidFill>
                      <a:srgbClr val="FF0000"/>
                    </a:solidFill>
                  </a:rPr>
                  <a:t>Entrer un nouveau dysfonctionnement</a:t>
                </a:r>
              </a:p>
              <a:p>
                <a:pPr lvl="1" algn="l"/>
                <a:endParaRPr lang="fr-FR" sz="1100" b="0" i="1" baseline="0"/>
              </a:p>
              <a:p>
                <a:pPr lvl="1" algn="l"/>
                <a:r>
                  <a:rPr lang="fr-FR" sz="1100" b="0" i="1" baseline="0"/>
                  <a:t>Il est possible d'entrer dans la base de donnée du tableur autant de dysfonctionnement que nécessaire en cliquant sur le bouton ci-dessous:</a:t>
                </a:r>
              </a:p>
              <a:p>
                <a:pPr lvl="1" algn="l"/>
                <a:r>
                  <a:rPr lang="fr-FR" sz="1100" b="0" i="1" baseline="0"/>
                  <a:t>Il faudra aller sur le premier onglet du formulaire et remplir TOUT les champs. A la fin, le nouveau dysfonctionnement sera ajouté à la base de donnée et tous les graphiques seront actualisés. </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marL="457200" marR="0" lvl="1" indent="0" algn="ctr" defTabSz="914400" eaLnBrk="1" fontAlgn="auto" latinLnBrk="0" hangingPunct="1">
                  <a:lnSpc>
                    <a:spcPct val="100000"/>
                  </a:lnSpc>
                  <a:spcBef>
                    <a:spcPts val="0"/>
                  </a:spcBef>
                  <a:spcAft>
                    <a:spcPts val="0"/>
                  </a:spcAft>
                  <a:buClrTx/>
                  <a:buSzTx/>
                  <a:buFontTx/>
                  <a:buNone/>
                  <a:tabLst/>
                  <a:defRPr/>
                </a:pPr>
                <a:r>
                  <a:rPr lang="fr-FR" sz="1800" b="1" i="0" baseline="0">
                    <a:solidFill>
                      <a:srgbClr val="FF0000"/>
                    </a:solidFill>
                    <a:effectLst/>
                    <a:latin typeface="+mn-lt"/>
                    <a:ea typeface="+mn-ea"/>
                    <a:cs typeface="+mn-cs"/>
                  </a:rPr>
                  <a:t>III- </a:t>
                </a:r>
                <a:r>
                  <a:rPr lang="fr-FR" sz="1800" b="1" i="0" u="sng" baseline="0">
                    <a:solidFill>
                      <a:srgbClr val="FF0000"/>
                    </a:solidFill>
                    <a:effectLst/>
                    <a:latin typeface="+mn-lt"/>
                    <a:ea typeface="+mn-ea"/>
                    <a:cs typeface="+mn-cs"/>
                  </a:rPr>
                  <a:t>Les graphiques</a:t>
                </a:r>
                <a:endParaRPr lang="fr-FR" sz="1800">
                  <a:solidFill>
                    <a:srgbClr val="FF0000"/>
                  </a:solidFill>
                  <a:effectLst/>
                </a:endParaRPr>
              </a:p>
              <a:p>
                <a:pPr lvl="1" algn="l"/>
                <a:endParaRPr lang="fr-FR" sz="1100" b="0" i="0" baseline="0"/>
              </a:p>
              <a:p>
                <a:pPr lvl="1" algn="l"/>
                <a:r>
                  <a:rPr lang="fr-FR" sz="1100" b="0" i="0" baseline="0"/>
                  <a:t>De nombreux graphiques sont générés par le tableur "Cartographie des risques". Pour les visualiser, il suffit de cliquer sur le bouton ci-dessous:</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r>
                  <a:rPr lang="fr-FR" sz="1100" b="0" i="0" baseline="0"/>
                  <a:t>Les graphiques permettent une vue globale des dysfonctionnements et permettent de mieux appréhender leur répartition. En particulier, l'onglet "Dysfonctionnements à traiter en priorité" recense les dysfonctionnements ayant obtenu une criticité forte avec au moins deux des trois modes de calculs de la criticité.Ce sont ces dysfonctionnements qui doivent être corrigés en priorité car  cela indique une mauvaise maitrise du risque et/ou  une difficulté à les detecter en routine en plus d'un fort niveau de criticité totale...</a:t>
                </a:r>
              </a:p>
              <a:p>
                <a:pPr lvl="1" algn="l"/>
                <a:endParaRPr lang="fr-FR" sz="1100" b="0" i="1" baseline="0"/>
              </a:p>
              <a:p>
                <a:pPr lvl="1" algn="ctr"/>
                <a:r>
                  <a:rPr lang="fr-FR" sz="1800" b="1" i="0" u="sng" baseline="0">
                    <a:solidFill>
                      <a:srgbClr val="FF0000"/>
                    </a:solidFill>
                  </a:rPr>
                  <a:t>IV- Les tris</a:t>
                </a:r>
              </a:p>
              <a:p>
                <a:pPr lvl="1" algn="l"/>
                <a:r>
                  <a:rPr lang="fr-FR" sz="1100" b="0" i="0" u="none" baseline="0">
                    <a:solidFill>
                      <a:sysClr val="windowText" lastClr="000000"/>
                    </a:solidFill>
                  </a:rPr>
                  <a:t>Le tableur "Cartographie des risques" permet de trier les dysfonctionnements selon leur niveau de criticité totale, de criticité résiduelle "Maitrise" ou de criticité résiduelle "Détection". Cette fonctionnalité tri est accessible en cliquant sur l'un des trois onglets colorés en bas de page</a:t>
                </a:r>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a:p>
                <a:pPr lvl="1" algn="l"/>
                <a:endParaRPr lang="fr-FR" sz="1100" b="0" i="1" baseline="0"/>
              </a:p>
            </xdr:txBody>
          </xdr:sp>
        </mc:Fallback>
      </mc:AlternateContent>
      <xdr:pic>
        <xdr:nvPicPr>
          <xdr:cNvPr id="4" name="Imag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481834" y="13934988"/>
            <a:ext cx="5028639" cy="15430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Imag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190659" y="8001849"/>
            <a:ext cx="5345206" cy="134302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Imag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8493959" y="11683865"/>
            <a:ext cx="5345206" cy="134302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Imag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8448219" y="16192499"/>
            <a:ext cx="13884089" cy="970995"/>
          </a:xfrm>
          <a:prstGeom prst="rect">
            <a:avLst/>
          </a:prstGeom>
          <a:noFill/>
          <a:extLst>
            <a:ext uri="{909E8E84-426E-40DD-AFC4-6F175D3DCCD1}">
              <a14:hiddenFill xmlns:a14="http://schemas.microsoft.com/office/drawing/2010/main">
                <a:solidFill>
                  <a:srgbClr val="FFFFFF"/>
                </a:solidFill>
              </a14:hiddenFill>
            </a:ext>
          </a:extLst>
        </xdr:spPr>
      </xdr:pic>
      <xdr:pic macro="[1]!Module3.MetLimage">
        <xdr:nvPicPr>
          <xdr:cNvPr id="8" name="Imag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6" cstate="print"/>
          <a:stretch>
            <a:fillRect/>
          </a:stretch>
        </xdr:blipFill>
        <xdr:spPr>
          <a:xfrm>
            <a:off x="58451527" y="20916606"/>
            <a:ext cx="6822015" cy="774259"/>
          </a:xfrm>
          <a:prstGeom prst="rect">
            <a:avLst/>
          </a:prstGeom>
        </xdr:spPr>
      </xdr:pic>
      <xdr:pic macro="[1]!Module3.MetLimage">
        <xdr:nvPicPr>
          <xdr:cNvPr id="9" name="Imag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7" cstate="print"/>
          <a:stretch>
            <a:fillRect/>
          </a:stretch>
        </xdr:blipFill>
        <xdr:spPr>
          <a:xfrm>
            <a:off x="61292710" y="24484276"/>
            <a:ext cx="6822015" cy="774259"/>
          </a:xfrm>
          <a:prstGeom prst="rect">
            <a:avLst/>
          </a:prstGeom>
        </xdr:spPr>
      </xdr:pic>
      <xdr:sp macro="[1]!Retour_base_de_donnees" textlink="">
        <xdr:nvSpPr>
          <xdr:cNvPr id="10" name="Rectangle 9">
            <a:extLst>
              <a:ext uri="{FF2B5EF4-FFF2-40B4-BE49-F238E27FC236}">
                <a16:creationId xmlns:a16="http://schemas.microsoft.com/office/drawing/2014/main" id="{00000000-0008-0000-0100-00000A000000}"/>
              </a:ext>
            </a:extLst>
          </xdr:cNvPr>
          <xdr:cNvSpPr/>
        </xdr:nvSpPr>
        <xdr:spPr>
          <a:xfrm>
            <a:off x="63785526" y="25472480"/>
            <a:ext cx="3440206" cy="87405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Retour à la base de données</a:t>
            </a:r>
          </a:p>
        </xdr:txBody>
      </xdr:sp>
      <xdr:sp macro="[1]!Retour_base_de_donnees" textlink="">
        <xdr:nvSpPr>
          <xdr:cNvPr id="11" name="Rectangle 10">
            <a:extLst>
              <a:ext uri="{FF2B5EF4-FFF2-40B4-BE49-F238E27FC236}">
                <a16:creationId xmlns:a16="http://schemas.microsoft.com/office/drawing/2014/main" id="{00000000-0008-0000-0100-00000B000000}"/>
              </a:ext>
            </a:extLst>
          </xdr:cNvPr>
          <xdr:cNvSpPr/>
        </xdr:nvSpPr>
        <xdr:spPr>
          <a:xfrm>
            <a:off x="59379971" y="1524000"/>
            <a:ext cx="2543735" cy="7283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Retour base de donnée</a:t>
            </a:r>
          </a:p>
        </xdr:txBody>
      </xdr:sp>
    </xdr:grpSp>
    <xdr:clientData/>
  </xdr:twoCellAnchor>
  <xdr:twoCellAnchor editAs="absolute">
    <xdr:from>
      <xdr:col>1</xdr:col>
      <xdr:colOff>2151577</xdr:colOff>
      <xdr:row>0</xdr:row>
      <xdr:rowOff>961263</xdr:rowOff>
    </xdr:from>
    <xdr:to>
      <xdr:col>2</xdr:col>
      <xdr:colOff>426720</xdr:colOff>
      <xdr:row>0</xdr:row>
      <xdr:rowOff>1524001</xdr:rowOff>
    </xdr:to>
    <xdr:sp macro="[0]!go_PhenixForm" textlink="">
      <xdr:nvSpPr>
        <xdr:cNvPr id="32" name="ZoneTexte 31">
          <a:extLst>
            <a:ext uri="{FF2B5EF4-FFF2-40B4-BE49-F238E27FC236}">
              <a16:creationId xmlns:a16="http://schemas.microsoft.com/office/drawing/2014/main" id="{7ACE5C20-CCB5-4156-9859-E4165DDA4A7A}"/>
            </a:ext>
          </a:extLst>
        </xdr:cNvPr>
        <xdr:cNvSpPr txBox="1"/>
      </xdr:nvSpPr>
      <xdr:spPr>
        <a:xfrm>
          <a:off x="4224217" y="961263"/>
          <a:ext cx="713543" cy="562738"/>
        </a:xfrm>
        <a:prstGeom prst="rect">
          <a:avLst/>
        </a:prstGeom>
        <a:noFill/>
        <a:ln w="9525" cmpd="sng">
          <a:noFill/>
        </a:ln>
        <a:effectLst/>
        <a:scene3d>
          <a:camera prst="orthographicFront"/>
          <a:lightRig rig="threePt" dir="t"/>
        </a:scene3d>
        <a:sp3d>
          <a:bevelT/>
        </a:sp3d>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1513471</xdr:colOff>
      <xdr:row>0</xdr:row>
      <xdr:rowOff>478260</xdr:rowOff>
    </xdr:from>
    <xdr:to>
      <xdr:col>2</xdr:col>
      <xdr:colOff>1228087</xdr:colOff>
      <xdr:row>0</xdr:row>
      <xdr:rowOff>946542</xdr:rowOff>
    </xdr:to>
    <xdr:sp macro="" textlink="">
      <xdr:nvSpPr>
        <xdr:cNvPr id="33" name="ZoneTexte 32">
          <a:extLst>
            <a:ext uri="{FF2B5EF4-FFF2-40B4-BE49-F238E27FC236}">
              <a16:creationId xmlns:a16="http://schemas.microsoft.com/office/drawing/2014/main" id="{C1A7CC2B-C6EC-415F-AAA4-D3418AC189A5}"/>
            </a:ext>
          </a:extLst>
        </xdr:cNvPr>
        <xdr:cNvSpPr txBox="1"/>
      </xdr:nvSpPr>
      <xdr:spPr>
        <a:xfrm>
          <a:off x="3586111" y="478260"/>
          <a:ext cx="2153016" cy="468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200" b="1" i="1" u="none" strike="noStrike" kern="0" cap="none" spc="0" normalizeH="0" baseline="0">
              <a:ln>
                <a:noFill/>
              </a:ln>
              <a:solidFill>
                <a:schemeClr val="tx1"/>
              </a:solidFill>
              <a:effectLst/>
              <a:uLnTx/>
              <a:uFillTx/>
              <a:latin typeface="+mn-lt"/>
              <a:ea typeface="+mn-ea"/>
              <a:cs typeface="+mn-cs"/>
            </a:rPr>
            <a:t>Cliquez ici pour ajouter </a:t>
          </a:r>
        </a:p>
        <a:p>
          <a:pPr algn="ctr"/>
          <a:r>
            <a:rPr kumimoji="0" lang="fr-FR" sz="1200" b="1" i="1" u="none" strike="noStrike" kern="0" cap="none" spc="0" normalizeH="0" baseline="0">
              <a:ln>
                <a:noFill/>
              </a:ln>
              <a:solidFill>
                <a:schemeClr val="tx1"/>
              </a:solidFill>
              <a:effectLst/>
              <a:uLnTx/>
              <a:uFillTx/>
              <a:latin typeface="+mn-lt"/>
              <a:ea typeface="+mn-ea"/>
              <a:cs typeface="+mn-cs"/>
            </a:rPr>
            <a:t>un dysfonctionnement</a:t>
          </a:r>
        </a:p>
      </xdr:txBody>
    </xdr:sp>
    <xdr:clientData/>
  </xdr:twoCellAnchor>
  <xdr:twoCellAnchor>
    <xdr:from>
      <xdr:col>2</xdr:col>
      <xdr:colOff>1300109</xdr:colOff>
      <xdr:row>0</xdr:row>
      <xdr:rowOff>475489</xdr:rowOff>
    </xdr:from>
    <xdr:to>
      <xdr:col>3</xdr:col>
      <xdr:colOff>1526789</xdr:colOff>
      <xdr:row>0</xdr:row>
      <xdr:rowOff>968709</xdr:rowOff>
    </xdr:to>
    <xdr:sp macro="" textlink="">
      <xdr:nvSpPr>
        <xdr:cNvPr id="34" name="ZoneTexte 33">
          <a:extLst>
            <a:ext uri="{FF2B5EF4-FFF2-40B4-BE49-F238E27FC236}">
              <a16:creationId xmlns:a16="http://schemas.microsoft.com/office/drawing/2014/main" id="{BFC2E341-9107-4B97-BB95-AC846D689FCC}"/>
            </a:ext>
          </a:extLst>
        </xdr:cNvPr>
        <xdr:cNvSpPr txBox="1"/>
      </xdr:nvSpPr>
      <xdr:spPr>
        <a:xfrm>
          <a:off x="5811149" y="475489"/>
          <a:ext cx="2153016" cy="493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200" b="1" i="1" u="none" strike="noStrike" kern="0" cap="none" spc="0" normalizeH="0" baseline="0">
              <a:ln>
                <a:noFill/>
              </a:ln>
              <a:solidFill>
                <a:schemeClr val="tx1"/>
              </a:solidFill>
              <a:effectLst/>
              <a:uLnTx/>
              <a:uFillTx/>
              <a:latin typeface="+mn-lt"/>
              <a:ea typeface="+mn-ea"/>
              <a:cs typeface="+mn-cs"/>
            </a:rPr>
            <a:t>Cliquez ici pour supprimer </a:t>
          </a:r>
        </a:p>
        <a:p>
          <a:pPr algn="ctr"/>
          <a:r>
            <a:rPr kumimoji="0" lang="fr-FR" sz="1200" b="1" i="1" u="none" strike="noStrike" kern="0" cap="none" spc="0" normalizeH="0" baseline="0">
              <a:ln>
                <a:noFill/>
              </a:ln>
              <a:solidFill>
                <a:schemeClr val="tx1"/>
              </a:solidFill>
              <a:effectLst/>
              <a:uLnTx/>
              <a:uFillTx/>
              <a:latin typeface="+mn-lt"/>
              <a:ea typeface="+mn-ea"/>
              <a:cs typeface="+mn-cs"/>
            </a:rPr>
            <a:t>un dysfonctionnement</a:t>
          </a:r>
        </a:p>
      </xdr:txBody>
    </xdr:sp>
    <xdr:clientData/>
  </xdr:twoCellAnchor>
  <xdr:twoCellAnchor>
    <xdr:from>
      <xdr:col>1</xdr:col>
      <xdr:colOff>1568905</xdr:colOff>
      <xdr:row>0</xdr:row>
      <xdr:rowOff>179002</xdr:rowOff>
    </xdr:from>
    <xdr:to>
      <xdr:col>3</xdr:col>
      <xdr:colOff>1648691</xdr:colOff>
      <xdr:row>0</xdr:row>
      <xdr:rowOff>535063</xdr:rowOff>
    </xdr:to>
    <xdr:sp macro="" textlink="">
      <xdr:nvSpPr>
        <xdr:cNvPr id="35" name="ZoneTexte 34">
          <a:extLst>
            <a:ext uri="{FF2B5EF4-FFF2-40B4-BE49-F238E27FC236}">
              <a16:creationId xmlns:a16="http://schemas.microsoft.com/office/drawing/2014/main" id="{5E3561E2-EBE3-4CF5-A8F0-1B872BCEA556}"/>
            </a:ext>
          </a:extLst>
        </xdr:cNvPr>
        <xdr:cNvSpPr txBox="1"/>
      </xdr:nvSpPr>
      <xdr:spPr>
        <a:xfrm>
          <a:off x="3641545" y="179002"/>
          <a:ext cx="4444522" cy="356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CENTRE DE CONTRÔLE DE LA BASE DE DONNEES</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xdr:txBody>
    </xdr:sp>
    <xdr:clientData/>
  </xdr:twoCellAnchor>
  <xdr:twoCellAnchor editAs="oneCell">
    <xdr:from>
      <xdr:col>0</xdr:col>
      <xdr:colOff>0</xdr:colOff>
      <xdr:row>0</xdr:row>
      <xdr:rowOff>243840</xdr:rowOff>
    </xdr:from>
    <xdr:to>
      <xdr:col>0</xdr:col>
      <xdr:colOff>2000271</xdr:colOff>
      <xdr:row>0</xdr:row>
      <xdr:rowOff>1463040</xdr:rowOff>
    </xdr:to>
    <xdr:pic>
      <xdr:nvPicPr>
        <xdr:cNvPr id="36" name="Image 35" descr="logo ARS IDF – sans fond">
          <a:extLst>
            <a:ext uri="{FF2B5EF4-FFF2-40B4-BE49-F238E27FC236}">
              <a16:creationId xmlns:a16="http://schemas.microsoft.com/office/drawing/2014/main" id="{DD7A8C0A-F070-4B4E-93C9-D76D77C39C16}"/>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0" y="243840"/>
          <a:ext cx="2000271"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1816608</xdr:colOff>
      <xdr:row>0</xdr:row>
      <xdr:rowOff>914400</xdr:rowOff>
    </xdr:from>
    <xdr:to>
      <xdr:col>3</xdr:col>
      <xdr:colOff>975360</xdr:colOff>
      <xdr:row>0</xdr:row>
      <xdr:rowOff>1518013</xdr:rowOff>
    </xdr:to>
    <xdr:sp macro="[0]!go_PhenixFormCancel" textlink="">
      <xdr:nvSpPr>
        <xdr:cNvPr id="37" name="Étoile à 5 branches 2">
          <a:extLst>
            <a:ext uri="{FF2B5EF4-FFF2-40B4-BE49-F238E27FC236}">
              <a16:creationId xmlns:a16="http://schemas.microsoft.com/office/drawing/2014/main" id="{84FCB57C-F2A3-487D-BAC4-D99544D766B8}"/>
            </a:ext>
          </a:extLst>
        </xdr:cNvPr>
        <xdr:cNvSpPr/>
      </xdr:nvSpPr>
      <xdr:spPr>
        <a:xfrm>
          <a:off x="6327648" y="914400"/>
          <a:ext cx="1085088" cy="603613"/>
        </a:xfrm>
        <a:prstGeom prst="roundRect">
          <a:avLst/>
        </a:prstGeom>
        <a:noFill/>
        <a:ln w="9525" cmpd="sng">
          <a:noFill/>
        </a:ln>
        <a:effectLst/>
        <a:scene3d>
          <a:camera prst="orthographicFront"/>
          <a:lightRig rig="threePt" dir="t"/>
        </a:scene3d>
        <a:sp3d>
          <a:bevelT/>
        </a:sp3d>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a:ln>
              <a:noFill/>
            </a:ln>
            <a:solidFill>
              <a:sysClr val="windowText" lastClr="000000"/>
            </a:solidFill>
            <a:effectLst/>
            <a:uLnTx/>
            <a:uFillTx/>
            <a:latin typeface="+mn-lt"/>
            <a:ea typeface="+mn-ea"/>
            <a:cs typeface="+mn-cs"/>
          </a:endParaRPr>
        </a:p>
      </xdr:txBody>
    </xdr:sp>
    <xdr:clientData/>
  </xdr:twoCellAnchor>
  <xdr:twoCellAnchor>
    <xdr:from>
      <xdr:col>3</xdr:col>
      <xdr:colOff>2090928</xdr:colOff>
      <xdr:row>0</xdr:row>
      <xdr:rowOff>807720</xdr:rowOff>
    </xdr:from>
    <xdr:to>
      <xdr:col>5</xdr:col>
      <xdr:colOff>33528</xdr:colOff>
      <xdr:row>0</xdr:row>
      <xdr:rowOff>1524000</xdr:rowOff>
    </xdr:to>
    <xdr:sp macro="" textlink="">
      <xdr:nvSpPr>
        <xdr:cNvPr id="38" name="Flèche : pentagone 37">
          <a:hlinkClick xmlns:r="http://schemas.openxmlformats.org/officeDocument/2006/relationships" r:id="rId9"/>
          <a:extLst>
            <a:ext uri="{FF2B5EF4-FFF2-40B4-BE49-F238E27FC236}">
              <a16:creationId xmlns:a16="http://schemas.microsoft.com/office/drawing/2014/main" id="{FCE7A9CF-58D7-4265-997F-098FC8D2DDE7}"/>
            </a:ext>
          </a:extLst>
        </xdr:cNvPr>
        <xdr:cNvSpPr/>
      </xdr:nvSpPr>
      <xdr:spPr>
        <a:xfrm>
          <a:off x="8528304" y="807720"/>
          <a:ext cx="2746248" cy="716280"/>
        </a:xfrm>
        <a:prstGeom prst="homePlate">
          <a:avLst/>
        </a:prstGeom>
        <a:solidFill>
          <a:schemeClr val="accent5">
            <a:lumMod val="50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Paramétrage</a:t>
          </a:r>
        </a:p>
      </xdr:txBody>
    </xdr:sp>
    <xdr:clientData/>
  </xdr:twoCellAnchor>
  <xdr:twoCellAnchor>
    <xdr:from>
      <xdr:col>5</xdr:col>
      <xdr:colOff>39209</xdr:colOff>
      <xdr:row>0</xdr:row>
      <xdr:rowOff>807720</xdr:rowOff>
    </xdr:from>
    <xdr:to>
      <xdr:col>6</xdr:col>
      <xdr:colOff>1420487</xdr:colOff>
      <xdr:row>0</xdr:row>
      <xdr:rowOff>1524896</xdr:rowOff>
    </xdr:to>
    <xdr:sp macro="" textlink="">
      <xdr:nvSpPr>
        <xdr:cNvPr id="39" name="Flèche : chevron 38">
          <a:hlinkClick xmlns:r="http://schemas.openxmlformats.org/officeDocument/2006/relationships" r:id="rId10"/>
          <a:extLst>
            <a:ext uri="{FF2B5EF4-FFF2-40B4-BE49-F238E27FC236}">
              <a16:creationId xmlns:a16="http://schemas.microsoft.com/office/drawing/2014/main" id="{4CA0A5E2-A721-4878-A1A5-B61E344DDB01}"/>
            </a:ext>
          </a:extLst>
        </xdr:cNvPr>
        <xdr:cNvSpPr/>
      </xdr:nvSpPr>
      <xdr:spPr>
        <a:xfrm>
          <a:off x="11280233" y="807720"/>
          <a:ext cx="2795550" cy="717176"/>
        </a:xfrm>
        <a:prstGeom prst="chevron">
          <a:avLst/>
        </a:prstGeom>
        <a:solidFill>
          <a:schemeClr val="accent5">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Base de données</a:t>
          </a:r>
        </a:p>
      </xdr:txBody>
    </xdr:sp>
    <xdr:clientData/>
  </xdr:twoCellAnchor>
  <xdr:twoCellAnchor>
    <xdr:from>
      <xdr:col>6</xdr:col>
      <xdr:colOff>1426168</xdr:colOff>
      <xdr:row>0</xdr:row>
      <xdr:rowOff>807720</xdr:rowOff>
    </xdr:from>
    <xdr:to>
      <xdr:col>10</xdr:col>
      <xdr:colOff>1082278</xdr:colOff>
      <xdr:row>0</xdr:row>
      <xdr:rowOff>1524896</xdr:rowOff>
    </xdr:to>
    <xdr:sp macro="" textlink="">
      <xdr:nvSpPr>
        <xdr:cNvPr id="40" name="Flèche : chevron 39">
          <a:hlinkClick xmlns:r="http://schemas.openxmlformats.org/officeDocument/2006/relationships" r:id="rId11"/>
          <a:extLst>
            <a:ext uri="{FF2B5EF4-FFF2-40B4-BE49-F238E27FC236}">
              <a16:creationId xmlns:a16="http://schemas.microsoft.com/office/drawing/2014/main" id="{9C6CD345-F848-4A72-A054-689092ED79D1}"/>
            </a:ext>
          </a:extLst>
        </xdr:cNvPr>
        <xdr:cNvSpPr/>
      </xdr:nvSpPr>
      <xdr:spPr>
        <a:xfrm>
          <a:off x="14081464" y="807720"/>
          <a:ext cx="2801646" cy="717176"/>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twoCellAnchor>
    <xdr:from>
      <xdr:col>10</xdr:col>
      <xdr:colOff>1087960</xdr:colOff>
      <xdr:row>0</xdr:row>
      <xdr:rowOff>807720</xdr:rowOff>
    </xdr:from>
    <xdr:to>
      <xdr:col>13</xdr:col>
      <xdr:colOff>1079350</xdr:colOff>
      <xdr:row>0</xdr:row>
      <xdr:rowOff>1524896</xdr:rowOff>
    </xdr:to>
    <xdr:sp macro="" textlink="">
      <xdr:nvSpPr>
        <xdr:cNvPr id="41" name="Flèche : chevron 40">
          <a:hlinkClick xmlns:r="http://schemas.openxmlformats.org/officeDocument/2006/relationships" r:id="rId12"/>
          <a:extLst>
            <a:ext uri="{FF2B5EF4-FFF2-40B4-BE49-F238E27FC236}">
              <a16:creationId xmlns:a16="http://schemas.microsoft.com/office/drawing/2014/main" id="{9F698EF2-9F9A-4DF1-ADD8-02D76943BF3D}"/>
            </a:ext>
          </a:extLst>
        </xdr:cNvPr>
        <xdr:cNvSpPr/>
      </xdr:nvSpPr>
      <xdr:spPr>
        <a:xfrm>
          <a:off x="16888792" y="807720"/>
          <a:ext cx="2795550" cy="717176"/>
        </a:xfrm>
        <a:prstGeom prst="chevron">
          <a:avLst/>
        </a:prstGeom>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Analyse des risques</a:t>
          </a:r>
        </a:p>
      </xdr:txBody>
    </xdr:sp>
    <xdr:clientData/>
  </xdr:twoCellAnchor>
  <xdr:twoCellAnchor>
    <xdr:from>
      <xdr:col>5</xdr:col>
      <xdr:colOff>905256</xdr:colOff>
      <xdr:row>0</xdr:row>
      <xdr:rowOff>0</xdr:rowOff>
    </xdr:from>
    <xdr:to>
      <xdr:col>8</xdr:col>
      <xdr:colOff>637864</xdr:colOff>
      <xdr:row>0</xdr:row>
      <xdr:rowOff>742603</xdr:rowOff>
    </xdr:to>
    <xdr:sp macro="" textlink="">
      <xdr:nvSpPr>
        <xdr:cNvPr id="42" name="ZoneTexte 41">
          <a:extLst>
            <a:ext uri="{FF2B5EF4-FFF2-40B4-BE49-F238E27FC236}">
              <a16:creationId xmlns:a16="http://schemas.microsoft.com/office/drawing/2014/main" id="{EEF5C29A-883A-4A21-A6D0-34BCA29EFEA8}"/>
            </a:ext>
          </a:extLst>
        </xdr:cNvPr>
        <xdr:cNvSpPr txBox="1"/>
      </xdr:nvSpPr>
      <xdr:spPr>
        <a:xfrm>
          <a:off x="12146280" y="0"/>
          <a:ext cx="3609664" cy="74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TABLEAU DE BORD </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a:p>
          <a:pPr algn="ctr"/>
          <a:r>
            <a:rPr kumimoji="0" lang="fr-FR" sz="1600" b="1" i="1" u="none" strike="noStrike" kern="0" cap="none" spc="0" normalizeH="0" baseline="0">
              <a:ln>
                <a:noFill/>
              </a:ln>
              <a:solidFill>
                <a:schemeClr val="tx1"/>
              </a:solidFill>
              <a:effectLst/>
              <a:uLnTx/>
              <a:uFillTx/>
              <a:latin typeface="+mn-lt"/>
              <a:ea typeface="+mn-ea"/>
              <a:cs typeface="+mn-cs"/>
            </a:rPr>
            <a:t>Navigation rapide entre les onglets </a:t>
          </a:r>
        </a:p>
      </xdr:txBody>
    </xdr:sp>
    <xdr:clientData/>
  </xdr:twoCellAnchor>
  <xdr:twoCellAnchor>
    <xdr:from>
      <xdr:col>17</xdr:col>
      <xdr:colOff>809106</xdr:colOff>
      <xdr:row>0</xdr:row>
      <xdr:rowOff>0</xdr:rowOff>
    </xdr:from>
    <xdr:to>
      <xdr:col>18</xdr:col>
      <xdr:colOff>639803</xdr:colOff>
      <xdr:row>0</xdr:row>
      <xdr:rowOff>1662545</xdr:rowOff>
    </xdr:to>
    <xdr:sp macro="" textlink="">
      <xdr:nvSpPr>
        <xdr:cNvPr id="45" name="Flèche : pentagone 44">
          <a:extLst>
            <a:ext uri="{FF2B5EF4-FFF2-40B4-BE49-F238E27FC236}">
              <a16:creationId xmlns:a16="http://schemas.microsoft.com/office/drawing/2014/main" id="{7914A527-9E00-457D-9499-99B5ACEA4FF0}"/>
            </a:ext>
          </a:extLst>
        </xdr:cNvPr>
        <xdr:cNvSpPr/>
      </xdr:nvSpPr>
      <xdr:spPr>
        <a:xfrm>
          <a:off x="25558866" y="0"/>
          <a:ext cx="661970" cy="1662545"/>
        </a:xfrm>
        <a:prstGeom prst="homePlate">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292608</xdr:colOff>
      <xdr:row>2</xdr:row>
      <xdr:rowOff>97536</xdr:rowOff>
    </xdr:from>
    <xdr:to>
      <xdr:col>0</xdr:col>
      <xdr:colOff>1770888</xdr:colOff>
      <xdr:row>4</xdr:row>
      <xdr:rowOff>432816</xdr:rowOff>
    </xdr:to>
    <xdr:sp macro="" textlink="">
      <xdr:nvSpPr>
        <xdr:cNvPr id="47" name="Rectangle : coins arrondis 46">
          <a:hlinkClick xmlns:r="http://schemas.openxmlformats.org/officeDocument/2006/relationships" r:id="rId13"/>
          <a:extLst>
            <a:ext uri="{FF2B5EF4-FFF2-40B4-BE49-F238E27FC236}">
              <a16:creationId xmlns:a16="http://schemas.microsoft.com/office/drawing/2014/main" id="{30CDBD01-F888-4437-9C65-AAABBE7A01B8}"/>
            </a:ext>
          </a:extLst>
        </xdr:cNvPr>
        <xdr:cNvSpPr/>
      </xdr:nvSpPr>
      <xdr:spPr>
        <a:xfrm>
          <a:off x="292608" y="2535936"/>
          <a:ext cx="1478280" cy="701040"/>
        </a:xfrm>
        <a:prstGeom prst="round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100" b="1"/>
            <a:t>Cliquez ici pour revenir</a:t>
          </a:r>
          <a:r>
            <a:rPr lang="fr-FR" sz="1100" b="1" baseline="0"/>
            <a:t> aux propos introductifs</a:t>
          </a:r>
          <a:endParaRPr lang="fr-FR"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29936</xdr:colOff>
      <xdr:row>20</xdr:row>
      <xdr:rowOff>2722</xdr:rowOff>
    </xdr:from>
    <xdr:to>
      <xdr:col>0</xdr:col>
      <xdr:colOff>1828800</xdr:colOff>
      <xdr:row>22</xdr:row>
      <xdr:rowOff>76200</xdr:rowOff>
    </xdr:to>
    <xdr:sp macro="[0]!CT_ZONE_2_Kiviat_Phenix" textlink="Zone2_phenix">
      <xdr:nvSpPr>
        <xdr:cNvPr id="2" name="Rectangle 1">
          <a:extLst>
            <a:ext uri="{FF2B5EF4-FFF2-40B4-BE49-F238E27FC236}">
              <a16:creationId xmlns:a16="http://schemas.microsoft.com/office/drawing/2014/main" id="{00000000-0008-0000-0200-000002000000}"/>
            </a:ext>
          </a:extLst>
        </xdr:cNvPr>
        <xdr:cNvSpPr/>
      </xdr:nvSpPr>
      <xdr:spPr>
        <a:xfrm>
          <a:off x="29936" y="4993822"/>
          <a:ext cx="1798864"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493E4880-B0C2-4F01-8D8D-45DAF10AA0F1}" type="TxLink">
            <a:rPr lang="en-US" sz="2000" b="1" i="0" u="none" strike="noStrike">
              <a:solidFill>
                <a:schemeClr val="bg1"/>
              </a:solidFill>
              <a:latin typeface="Calibri"/>
            </a:rPr>
            <a:pPr algn="ctr"/>
            <a:t>Lavage</a:t>
          </a:fld>
          <a:endParaRPr lang="fr-FR" sz="2000" b="1">
            <a:solidFill>
              <a:schemeClr val="bg1"/>
            </a:solidFill>
          </a:endParaRPr>
        </a:p>
      </xdr:txBody>
    </xdr:sp>
    <xdr:clientData/>
  </xdr:twoCellAnchor>
  <xdr:twoCellAnchor>
    <xdr:from>
      <xdr:col>0</xdr:col>
      <xdr:colOff>57150</xdr:colOff>
      <xdr:row>16</xdr:row>
      <xdr:rowOff>152400</xdr:rowOff>
    </xdr:from>
    <xdr:to>
      <xdr:col>0</xdr:col>
      <xdr:colOff>1856014</xdr:colOff>
      <xdr:row>19</xdr:row>
      <xdr:rowOff>35378</xdr:rowOff>
    </xdr:to>
    <xdr:sp macro="[0]!CT_ZONE_1_Kiviat_Phenix" textlink="Zone1_phenix">
      <xdr:nvSpPr>
        <xdr:cNvPr id="28" name="Rectangle 27">
          <a:extLst>
            <a:ext uri="{FF2B5EF4-FFF2-40B4-BE49-F238E27FC236}">
              <a16:creationId xmlns:a16="http://schemas.microsoft.com/office/drawing/2014/main" id="{00000000-0008-0000-0200-00001C000000}"/>
            </a:ext>
          </a:extLst>
        </xdr:cNvPr>
        <xdr:cNvSpPr/>
      </xdr:nvSpPr>
      <xdr:spPr>
        <a:xfrm>
          <a:off x="57150" y="4381500"/>
          <a:ext cx="1798864"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C690415F-5A51-49D1-A4DB-C81510A259EB}" type="TxLink">
            <a:rPr lang="en-US" sz="1800" b="1" i="0" u="none" strike="noStrike">
              <a:solidFill>
                <a:schemeClr val="bg1"/>
              </a:solidFill>
              <a:latin typeface="Calibri"/>
              <a:cs typeface="Calibri"/>
            </a:rPr>
            <a:pPr algn="ctr"/>
            <a:t>Prédésinfection</a:t>
          </a:fld>
          <a:endParaRPr lang="fr-FR" sz="3600" b="1">
            <a:solidFill>
              <a:schemeClr val="bg1"/>
            </a:solidFill>
          </a:endParaRPr>
        </a:p>
      </xdr:txBody>
    </xdr:sp>
    <xdr:clientData/>
  </xdr:twoCellAnchor>
  <xdr:twoCellAnchor>
    <xdr:from>
      <xdr:col>0</xdr:col>
      <xdr:colOff>38100</xdr:colOff>
      <xdr:row>23</xdr:row>
      <xdr:rowOff>38100</xdr:rowOff>
    </xdr:from>
    <xdr:to>
      <xdr:col>0</xdr:col>
      <xdr:colOff>1836964</xdr:colOff>
      <xdr:row>25</xdr:row>
      <xdr:rowOff>111578</xdr:rowOff>
    </xdr:to>
    <xdr:sp macro="[0]!CT_ZONE_3_Kiviat_Phenix" textlink="Zone3_phenix">
      <xdr:nvSpPr>
        <xdr:cNvPr id="51" name="Rectangle 50">
          <a:extLst>
            <a:ext uri="{FF2B5EF4-FFF2-40B4-BE49-F238E27FC236}">
              <a16:creationId xmlns:a16="http://schemas.microsoft.com/office/drawing/2014/main" id="{00000000-0008-0000-0200-000033000000}"/>
            </a:ext>
          </a:extLst>
        </xdr:cNvPr>
        <xdr:cNvSpPr/>
      </xdr:nvSpPr>
      <xdr:spPr>
        <a:xfrm>
          <a:off x="38100" y="5600700"/>
          <a:ext cx="1798864"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76183671-D7AF-48AA-B545-8C5F71FC69FE}" type="TxLink">
            <a:rPr lang="en-US" sz="2000" b="1" i="0" u="none" strike="noStrike">
              <a:solidFill>
                <a:schemeClr val="bg1"/>
              </a:solidFill>
              <a:latin typeface="Calibri"/>
              <a:cs typeface="Calibri"/>
            </a:rPr>
            <a:pPr algn="ctr"/>
            <a:t>Recomposition</a:t>
          </a:fld>
          <a:endParaRPr lang="fr-FR" sz="6000" b="1">
            <a:solidFill>
              <a:schemeClr val="bg1"/>
            </a:solidFill>
          </a:endParaRPr>
        </a:p>
      </xdr:txBody>
    </xdr:sp>
    <xdr:clientData/>
  </xdr:twoCellAnchor>
  <xdr:twoCellAnchor>
    <xdr:from>
      <xdr:col>1</xdr:col>
      <xdr:colOff>152400</xdr:colOff>
      <xdr:row>12</xdr:row>
      <xdr:rowOff>19051</xdr:rowOff>
    </xdr:from>
    <xdr:to>
      <xdr:col>15</xdr:col>
      <xdr:colOff>1085850</xdr:colOff>
      <xdr:row>51</xdr:row>
      <xdr:rowOff>152400</xdr:rowOff>
    </xdr:to>
    <xdr:graphicFrame macro="">
      <xdr:nvGraphicFramePr>
        <xdr:cNvPr id="52" name="Graphique 7" hidden="1">
          <a:extLst>
            <a:ext uri="{FF2B5EF4-FFF2-40B4-BE49-F238E27FC236}">
              <a16:creationId xmlns:a16="http://schemas.microsoft.com/office/drawing/2014/main" id="{00000000-0008-0000-02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247650</xdr:colOff>
      <xdr:row>12</xdr:row>
      <xdr:rowOff>76200</xdr:rowOff>
    </xdr:from>
    <xdr:to>
      <xdr:col>29</xdr:col>
      <xdr:colOff>147864</xdr:colOff>
      <xdr:row>56</xdr:row>
      <xdr:rowOff>19505</xdr:rowOff>
    </xdr:to>
    <xdr:graphicFrame macro="">
      <xdr:nvGraphicFramePr>
        <xdr:cNvPr id="53" name="Graphique 8" hidden="1">
          <a:extLst>
            <a:ext uri="{FF2B5EF4-FFF2-40B4-BE49-F238E27FC236}">
              <a16:creationId xmlns:a16="http://schemas.microsoft.com/office/drawing/2014/main" id="{00000000-0008-0000-02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177800</xdr:colOff>
      <xdr:row>9</xdr:row>
      <xdr:rowOff>136525</xdr:rowOff>
    </xdr:from>
    <xdr:to>
      <xdr:col>30</xdr:col>
      <xdr:colOff>135164</xdr:colOff>
      <xdr:row>52</xdr:row>
      <xdr:rowOff>181430</xdr:rowOff>
    </xdr:to>
    <xdr:graphicFrame macro="">
      <xdr:nvGraphicFramePr>
        <xdr:cNvPr id="54" name="Graphique 9" hidden="1">
          <a:extLst>
            <a:ext uri="{FF2B5EF4-FFF2-40B4-BE49-F238E27FC236}">
              <a16:creationId xmlns:a16="http://schemas.microsoft.com/office/drawing/2014/main" id="{00000000-0008-0000-02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26</xdr:row>
      <xdr:rowOff>114300</xdr:rowOff>
    </xdr:from>
    <xdr:to>
      <xdr:col>0</xdr:col>
      <xdr:colOff>1828800</xdr:colOff>
      <xdr:row>28</xdr:row>
      <xdr:rowOff>187778</xdr:rowOff>
    </xdr:to>
    <xdr:sp macro="[0]!CT_ZONE_4_Kiviat_Phenix" textlink="Zone4_phenix">
      <xdr:nvSpPr>
        <xdr:cNvPr id="55" name="Rectangle 54">
          <a:extLst>
            <a:ext uri="{FF2B5EF4-FFF2-40B4-BE49-F238E27FC236}">
              <a16:creationId xmlns:a16="http://schemas.microsoft.com/office/drawing/2014/main" id="{00000000-0008-0000-0200-000037000000}"/>
            </a:ext>
          </a:extLst>
        </xdr:cNvPr>
        <xdr:cNvSpPr/>
      </xdr:nvSpPr>
      <xdr:spPr>
        <a:xfrm>
          <a:off x="0" y="6248400"/>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361DFB18-B73A-4036-892C-9BE50CAFB030}" type="TxLink">
            <a:rPr lang="en-US" sz="1600" b="1" i="0" u="none" strike="noStrike">
              <a:solidFill>
                <a:schemeClr val="bg1"/>
              </a:solidFill>
              <a:latin typeface="Calibri"/>
              <a:cs typeface="Calibri"/>
            </a:rPr>
            <a:pPr algn="ctr"/>
            <a:t>Conditionnement</a:t>
          </a:fld>
          <a:endParaRPr lang="fr-FR" sz="4800" b="1">
            <a:solidFill>
              <a:schemeClr val="bg1"/>
            </a:solidFill>
          </a:endParaRPr>
        </a:p>
      </xdr:txBody>
    </xdr:sp>
    <xdr:clientData/>
  </xdr:twoCellAnchor>
  <xdr:twoCellAnchor>
    <xdr:from>
      <xdr:col>1</xdr:col>
      <xdr:colOff>247650</xdr:colOff>
      <xdr:row>12</xdr:row>
      <xdr:rowOff>19050</xdr:rowOff>
    </xdr:from>
    <xdr:to>
      <xdr:col>16</xdr:col>
      <xdr:colOff>147864</xdr:colOff>
      <xdr:row>56</xdr:row>
      <xdr:rowOff>19505</xdr:rowOff>
    </xdr:to>
    <xdr:graphicFrame macro="">
      <xdr:nvGraphicFramePr>
        <xdr:cNvPr id="33" name="Graphique 10" hidden="1">
          <a:extLst>
            <a:ext uri="{FF2B5EF4-FFF2-40B4-BE49-F238E27FC236}">
              <a16:creationId xmlns:a16="http://schemas.microsoft.com/office/drawing/2014/main" id="{00000000-0008-0000-0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361950</xdr:colOff>
      <xdr:row>12</xdr:row>
      <xdr:rowOff>95250</xdr:rowOff>
    </xdr:from>
    <xdr:to>
      <xdr:col>31</xdr:col>
      <xdr:colOff>586014</xdr:colOff>
      <xdr:row>56</xdr:row>
      <xdr:rowOff>95705</xdr:rowOff>
    </xdr:to>
    <xdr:graphicFrame macro="">
      <xdr:nvGraphicFramePr>
        <xdr:cNvPr id="37" name="Graphique 11" hidden="1">
          <a:extLst>
            <a:ext uri="{FF2B5EF4-FFF2-40B4-BE49-F238E27FC236}">
              <a16:creationId xmlns:a16="http://schemas.microsoft.com/office/drawing/2014/main" id="{00000000-0008-0000-0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482600</xdr:colOff>
      <xdr:row>9</xdr:row>
      <xdr:rowOff>73025</xdr:rowOff>
    </xdr:from>
    <xdr:to>
      <xdr:col>32</xdr:col>
      <xdr:colOff>709839</xdr:colOff>
      <xdr:row>52</xdr:row>
      <xdr:rowOff>136980</xdr:rowOff>
    </xdr:to>
    <xdr:graphicFrame macro="">
      <xdr:nvGraphicFramePr>
        <xdr:cNvPr id="39" name="Graphique 12" hidden="1">
          <a:extLst>
            <a:ext uri="{FF2B5EF4-FFF2-40B4-BE49-F238E27FC236}">
              <a16:creationId xmlns:a16="http://schemas.microsoft.com/office/drawing/2014/main" id="{00000000-0008-0000-0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47625</xdr:colOff>
      <xdr:row>30</xdr:row>
      <xdr:rowOff>38100</xdr:rowOff>
    </xdr:from>
    <xdr:to>
      <xdr:col>0</xdr:col>
      <xdr:colOff>1876425</xdr:colOff>
      <xdr:row>32</xdr:row>
      <xdr:rowOff>111578</xdr:rowOff>
    </xdr:to>
    <xdr:sp macro="[0]!CT_ZONE_5_Kiviat_Phenix" textlink="Zone5_phenix">
      <xdr:nvSpPr>
        <xdr:cNvPr id="56" name="Rectangle 55">
          <a:extLst>
            <a:ext uri="{FF2B5EF4-FFF2-40B4-BE49-F238E27FC236}">
              <a16:creationId xmlns:a16="http://schemas.microsoft.com/office/drawing/2014/main" id="{00000000-0008-0000-0200-000038000000}"/>
            </a:ext>
          </a:extLst>
        </xdr:cNvPr>
        <xdr:cNvSpPr/>
      </xdr:nvSpPr>
      <xdr:spPr>
        <a:xfrm>
          <a:off x="47625" y="6927850"/>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42244363-31C8-480A-82C8-662D7C39EC91}" type="TxLink">
            <a:rPr lang="en-US" sz="1800" b="1" i="0" u="none" strike="noStrike">
              <a:solidFill>
                <a:schemeClr val="bg1"/>
              </a:solidFill>
              <a:latin typeface="Calibri"/>
              <a:cs typeface="Calibri"/>
            </a:rPr>
            <a:pPr algn="ctr"/>
            <a:t>Stérilisation</a:t>
          </a:fld>
          <a:endParaRPr lang="fr-FR" sz="7200" b="1">
            <a:solidFill>
              <a:schemeClr val="bg1"/>
            </a:solidFill>
          </a:endParaRPr>
        </a:p>
      </xdr:txBody>
    </xdr:sp>
    <xdr:clientData/>
  </xdr:twoCellAnchor>
  <xdr:twoCellAnchor>
    <xdr:from>
      <xdr:col>0</xdr:col>
      <xdr:colOff>19050</xdr:colOff>
      <xdr:row>33</xdr:row>
      <xdr:rowOff>95250</xdr:rowOff>
    </xdr:from>
    <xdr:to>
      <xdr:col>0</xdr:col>
      <xdr:colOff>1847850</xdr:colOff>
      <xdr:row>35</xdr:row>
      <xdr:rowOff>168728</xdr:rowOff>
    </xdr:to>
    <xdr:sp macro="[0]!CT_ZONE_6_Kiviat_Phenix" textlink="Zone6_phenix">
      <xdr:nvSpPr>
        <xdr:cNvPr id="61" name="Rectangle 60">
          <a:extLst>
            <a:ext uri="{FF2B5EF4-FFF2-40B4-BE49-F238E27FC236}">
              <a16:creationId xmlns:a16="http://schemas.microsoft.com/office/drawing/2014/main" id="{00000000-0008-0000-0200-00003D000000}"/>
            </a:ext>
          </a:extLst>
        </xdr:cNvPr>
        <xdr:cNvSpPr/>
      </xdr:nvSpPr>
      <xdr:spPr>
        <a:xfrm>
          <a:off x="19050" y="7562850"/>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8F98A62D-6A4F-4C37-B740-2D0BF4C5DA28}" type="TxLink">
            <a:rPr lang="en-US" sz="2000" b="1" i="0" u="none" strike="noStrike">
              <a:solidFill>
                <a:schemeClr val="bg1"/>
              </a:solidFill>
              <a:latin typeface="Calibri"/>
              <a:cs typeface="Calibri"/>
            </a:rPr>
            <a:pPr algn="ctr"/>
            <a:t>Livraison</a:t>
          </a:fld>
          <a:endParaRPr lang="fr-FR" sz="8800" b="1">
            <a:solidFill>
              <a:schemeClr val="bg1"/>
            </a:solidFill>
          </a:endParaRPr>
        </a:p>
      </xdr:txBody>
    </xdr:sp>
    <xdr:clientData/>
  </xdr:twoCellAnchor>
  <xdr:twoCellAnchor>
    <xdr:from>
      <xdr:col>1</xdr:col>
      <xdr:colOff>12700</xdr:colOff>
      <xdr:row>10</xdr:row>
      <xdr:rowOff>63500</xdr:rowOff>
    </xdr:from>
    <xdr:to>
      <xdr:col>15</xdr:col>
      <xdr:colOff>1760764</xdr:colOff>
      <xdr:row>54</xdr:row>
      <xdr:rowOff>95705</xdr:rowOff>
    </xdr:to>
    <xdr:graphicFrame macro="">
      <xdr:nvGraphicFramePr>
        <xdr:cNvPr id="62" name="Graphique 13" hidden="1">
          <a:extLst>
            <a:ext uri="{FF2B5EF4-FFF2-40B4-BE49-F238E27FC236}">
              <a16:creationId xmlns:a16="http://schemas.microsoft.com/office/drawing/2014/main" id="{00000000-0008-0000-0200-00003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15</xdr:col>
      <xdr:colOff>304800</xdr:colOff>
      <xdr:row>9</xdr:row>
      <xdr:rowOff>19050</xdr:rowOff>
    </xdr:from>
    <xdr:to>
      <xdr:col>29</xdr:col>
      <xdr:colOff>205014</xdr:colOff>
      <xdr:row>52</xdr:row>
      <xdr:rowOff>76655</xdr:rowOff>
    </xdr:to>
    <xdr:graphicFrame macro="">
      <xdr:nvGraphicFramePr>
        <xdr:cNvPr id="63" name="Graphique 14" hidden="1">
          <a:extLst>
            <a:ext uri="{FF2B5EF4-FFF2-40B4-BE49-F238E27FC236}">
              <a16:creationId xmlns:a16="http://schemas.microsoft.com/office/drawing/2014/main" id="{00000000-0008-0000-0200-00003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142875</xdr:colOff>
      <xdr:row>9</xdr:row>
      <xdr:rowOff>53975</xdr:rowOff>
    </xdr:from>
    <xdr:to>
      <xdr:col>33</xdr:col>
      <xdr:colOff>370114</xdr:colOff>
      <xdr:row>52</xdr:row>
      <xdr:rowOff>111580</xdr:rowOff>
    </xdr:to>
    <xdr:graphicFrame macro="">
      <xdr:nvGraphicFramePr>
        <xdr:cNvPr id="64" name="Graphique 15" hidden="1">
          <a:extLst>
            <a:ext uri="{FF2B5EF4-FFF2-40B4-BE49-F238E27FC236}">
              <a16:creationId xmlns:a16="http://schemas.microsoft.com/office/drawing/2014/main" id="{00000000-0008-0000-02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13607</xdr:colOff>
      <xdr:row>36</xdr:row>
      <xdr:rowOff>95250</xdr:rowOff>
    </xdr:from>
    <xdr:to>
      <xdr:col>0</xdr:col>
      <xdr:colOff>1842407</xdr:colOff>
      <xdr:row>38</xdr:row>
      <xdr:rowOff>168728</xdr:rowOff>
    </xdr:to>
    <xdr:sp macro="[0]!CT_ZONE_7_Kiviat_Phenix" textlink="Zone7_phenix">
      <xdr:nvSpPr>
        <xdr:cNvPr id="46" name="Rectangle 45">
          <a:extLst>
            <a:ext uri="{FF2B5EF4-FFF2-40B4-BE49-F238E27FC236}">
              <a16:creationId xmlns:a16="http://schemas.microsoft.com/office/drawing/2014/main" id="{00000000-0008-0000-0200-00002E000000}"/>
            </a:ext>
          </a:extLst>
        </xdr:cNvPr>
        <xdr:cNvSpPr/>
      </xdr:nvSpPr>
      <xdr:spPr>
        <a:xfrm>
          <a:off x="13607" y="8123464"/>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852BA87-5B39-4088-8D04-EBEA686CC848}" type="TxLink">
            <a:rPr lang="en-US" sz="2000" b="1" i="0" u="none" strike="noStrike">
              <a:solidFill>
                <a:schemeClr val="bg1"/>
              </a:solidFill>
              <a:latin typeface="Calibri"/>
              <a:cs typeface="Calibri"/>
            </a:rPr>
            <a:pPr algn="ctr"/>
            <a:t>Management </a:t>
          </a:fld>
          <a:endParaRPr lang="fr-FR" sz="19900" b="1">
            <a:solidFill>
              <a:schemeClr val="bg1"/>
            </a:solidFill>
          </a:endParaRPr>
        </a:p>
      </xdr:txBody>
    </xdr:sp>
    <xdr:clientData/>
  </xdr:twoCellAnchor>
  <xdr:twoCellAnchor>
    <xdr:from>
      <xdr:col>0</xdr:col>
      <xdr:colOff>13608</xdr:colOff>
      <xdr:row>39</xdr:row>
      <xdr:rowOff>108857</xdr:rowOff>
    </xdr:from>
    <xdr:to>
      <xdr:col>0</xdr:col>
      <xdr:colOff>1842408</xdr:colOff>
      <xdr:row>41</xdr:row>
      <xdr:rowOff>182335</xdr:rowOff>
    </xdr:to>
    <xdr:sp macro="[0]!CT_ZONE_8_Kiviat_Phenix" textlink="Zone8_phenix">
      <xdr:nvSpPr>
        <xdr:cNvPr id="49" name="Rectangle 48">
          <a:extLst>
            <a:ext uri="{FF2B5EF4-FFF2-40B4-BE49-F238E27FC236}">
              <a16:creationId xmlns:a16="http://schemas.microsoft.com/office/drawing/2014/main" id="{00000000-0008-0000-0200-000031000000}"/>
            </a:ext>
          </a:extLst>
        </xdr:cNvPr>
        <xdr:cNvSpPr/>
      </xdr:nvSpPr>
      <xdr:spPr>
        <a:xfrm>
          <a:off x="13608" y="8708571"/>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96B22014-E871-439E-92D3-798ABA26BD67}" type="TxLink">
            <a:rPr lang="en-US" sz="2000" b="1" i="0" u="none" strike="noStrike">
              <a:solidFill>
                <a:schemeClr val="bg1"/>
              </a:solidFill>
              <a:latin typeface="Calibri"/>
              <a:cs typeface="Calibri"/>
            </a:rPr>
            <a:pPr algn="ctr"/>
            <a:t> </a:t>
          </a:fld>
          <a:endParaRPr lang="fr-FR" sz="19900" b="1">
            <a:solidFill>
              <a:schemeClr val="bg1"/>
            </a:solidFill>
          </a:endParaRPr>
        </a:p>
      </xdr:txBody>
    </xdr:sp>
    <xdr:clientData/>
  </xdr:twoCellAnchor>
  <xdr:twoCellAnchor>
    <xdr:from>
      <xdr:col>0</xdr:col>
      <xdr:colOff>13607</xdr:colOff>
      <xdr:row>42</xdr:row>
      <xdr:rowOff>136072</xdr:rowOff>
    </xdr:from>
    <xdr:to>
      <xdr:col>0</xdr:col>
      <xdr:colOff>1842407</xdr:colOff>
      <xdr:row>45</xdr:row>
      <xdr:rowOff>19050</xdr:rowOff>
    </xdr:to>
    <xdr:sp macro="[0]!CT_ZONE_9_Kiviat_Phenix" textlink="Zone9_phenix">
      <xdr:nvSpPr>
        <xdr:cNvPr id="65" name="Rectangle 64">
          <a:extLst>
            <a:ext uri="{FF2B5EF4-FFF2-40B4-BE49-F238E27FC236}">
              <a16:creationId xmlns:a16="http://schemas.microsoft.com/office/drawing/2014/main" id="{00000000-0008-0000-0200-000041000000}"/>
            </a:ext>
          </a:extLst>
        </xdr:cNvPr>
        <xdr:cNvSpPr/>
      </xdr:nvSpPr>
      <xdr:spPr>
        <a:xfrm>
          <a:off x="13607" y="9307286"/>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A1E3C3F2-93D1-4C45-9E0F-94A69259251A}" type="TxLink">
            <a:rPr lang="en-US" sz="2000" b="1" i="0" u="none" strike="noStrike">
              <a:solidFill>
                <a:schemeClr val="bg1"/>
              </a:solidFill>
              <a:latin typeface="Calibri"/>
              <a:cs typeface="Calibri"/>
            </a:rPr>
            <a:pPr algn="ctr"/>
            <a:t> </a:t>
          </a:fld>
          <a:endParaRPr lang="fr-FR" sz="19900" b="1">
            <a:solidFill>
              <a:schemeClr val="bg1"/>
            </a:solidFill>
          </a:endParaRPr>
        </a:p>
      </xdr:txBody>
    </xdr:sp>
    <xdr:clientData/>
  </xdr:twoCellAnchor>
  <xdr:twoCellAnchor>
    <xdr:from>
      <xdr:col>0</xdr:col>
      <xdr:colOff>0</xdr:colOff>
      <xdr:row>45</xdr:row>
      <xdr:rowOff>163285</xdr:rowOff>
    </xdr:from>
    <xdr:to>
      <xdr:col>0</xdr:col>
      <xdr:colOff>1828800</xdr:colOff>
      <xdr:row>48</xdr:row>
      <xdr:rowOff>46263</xdr:rowOff>
    </xdr:to>
    <xdr:sp macro="[0]!CT_ZONE_10_Kiviat_Phenix" textlink="Zone10_phenix">
      <xdr:nvSpPr>
        <xdr:cNvPr id="67" name="Rectangle 66">
          <a:extLst>
            <a:ext uri="{FF2B5EF4-FFF2-40B4-BE49-F238E27FC236}">
              <a16:creationId xmlns:a16="http://schemas.microsoft.com/office/drawing/2014/main" id="{00000000-0008-0000-0200-000043000000}"/>
            </a:ext>
          </a:extLst>
        </xdr:cNvPr>
        <xdr:cNvSpPr/>
      </xdr:nvSpPr>
      <xdr:spPr>
        <a:xfrm>
          <a:off x="0" y="9905999"/>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A2873AB-C6A9-4DE9-B4F3-4649702811DF}" type="TxLink">
            <a:rPr lang="en-US" sz="2000" b="1" i="0" u="none" strike="noStrike">
              <a:solidFill>
                <a:schemeClr val="bg1"/>
              </a:solidFill>
              <a:latin typeface="Calibri"/>
              <a:cs typeface="Calibri"/>
            </a:rPr>
            <a:pPr algn="ctr"/>
            <a:t> </a:t>
          </a:fld>
          <a:endParaRPr lang="fr-FR" sz="19900" b="1">
            <a:solidFill>
              <a:schemeClr val="bg1"/>
            </a:solidFill>
          </a:endParaRPr>
        </a:p>
      </xdr:txBody>
    </xdr:sp>
    <xdr:clientData/>
  </xdr:twoCellAnchor>
  <xdr:twoCellAnchor>
    <xdr:from>
      <xdr:col>0</xdr:col>
      <xdr:colOff>0</xdr:colOff>
      <xdr:row>49</xdr:row>
      <xdr:rowOff>27214</xdr:rowOff>
    </xdr:from>
    <xdr:to>
      <xdr:col>0</xdr:col>
      <xdr:colOff>1828800</xdr:colOff>
      <xdr:row>51</xdr:row>
      <xdr:rowOff>100692</xdr:rowOff>
    </xdr:to>
    <xdr:sp macro="[0]!CT_ZONE_11_Kiviat_Phenix" textlink="Zone11_phenix">
      <xdr:nvSpPr>
        <xdr:cNvPr id="68" name="Rectangle 67">
          <a:extLst>
            <a:ext uri="{FF2B5EF4-FFF2-40B4-BE49-F238E27FC236}">
              <a16:creationId xmlns:a16="http://schemas.microsoft.com/office/drawing/2014/main" id="{00000000-0008-0000-0200-000044000000}"/>
            </a:ext>
          </a:extLst>
        </xdr:cNvPr>
        <xdr:cNvSpPr/>
      </xdr:nvSpPr>
      <xdr:spPr>
        <a:xfrm>
          <a:off x="0" y="10531928"/>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D9A22E3C-D31E-4E7E-875B-C1E6BD985783}" type="TxLink">
            <a:rPr lang="en-US" sz="2000" b="1" i="0" u="none" strike="noStrike">
              <a:solidFill>
                <a:schemeClr val="bg1"/>
              </a:solidFill>
              <a:latin typeface="Calibri"/>
              <a:cs typeface="Calibri"/>
            </a:rPr>
            <a:pPr algn="ctr"/>
            <a:t> </a:t>
          </a:fld>
          <a:endParaRPr lang="fr-FR" sz="19900" b="1">
            <a:solidFill>
              <a:schemeClr val="bg1"/>
            </a:solidFill>
          </a:endParaRPr>
        </a:p>
      </xdr:txBody>
    </xdr:sp>
    <xdr:clientData/>
  </xdr:twoCellAnchor>
  <xdr:twoCellAnchor>
    <xdr:from>
      <xdr:col>0</xdr:col>
      <xdr:colOff>0</xdr:colOff>
      <xdr:row>52</xdr:row>
      <xdr:rowOff>81643</xdr:rowOff>
    </xdr:from>
    <xdr:to>
      <xdr:col>0</xdr:col>
      <xdr:colOff>1828800</xdr:colOff>
      <xdr:row>54</xdr:row>
      <xdr:rowOff>155121</xdr:rowOff>
    </xdr:to>
    <xdr:sp macro="[0]!CT_ZONE_12_Kiviat_Phenix" textlink="Zone12_phenix">
      <xdr:nvSpPr>
        <xdr:cNvPr id="69" name="Rectangle 68">
          <a:extLst>
            <a:ext uri="{FF2B5EF4-FFF2-40B4-BE49-F238E27FC236}">
              <a16:creationId xmlns:a16="http://schemas.microsoft.com/office/drawing/2014/main" id="{00000000-0008-0000-0200-000045000000}"/>
            </a:ext>
          </a:extLst>
        </xdr:cNvPr>
        <xdr:cNvSpPr/>
      </xdr:nvSpPr>
      <xdr:spPr>
        <a:xfrm>
          <a:off x="0" y="11157857"/>
          <a:ext cx="1828800" cy="4544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8512A30-4B3A-4F39-9823-DB055C17AED4}" type="TxLink">
            <a:rPr lang="en-US" sz="2000" b="1" i="0" u="none" strike="noStrike">
              <a:solidFill>
                <a:schemeClr val="bg1"/>
              </a:solidFill>
              <a:latin typeface="Calibri"/>
              <a:cs typeface="Calibri"/>
            </a:rPr>
            <a:pPr algn="ctr"/>
            <a:t> </a:t>
          </a:fld>
          <a:endParaRPr lang="fr-FR" sz="19900" b="1">
            <a:solidFill>
              <a:schemeClr val="bg1"/>
            </a:solidFill>
          </a:endParaRPr>
        </a:p>
      </xdr:txBody>
    </xdr:sp>
    <xdr:clientData/>
  </xdr:twoCellAnchor>
  <xdr:twoCellAnchor>
    <xdr:from>
      <xdr:col>1</xdr:col>
      <xdr:colOff>61229</xdr:colOff>
      <xdr:row>9</xdr:row>
      <xdr:rowOff>73477</xdr:rowOff>
    </xdr:from>
    <xdr:to>
      <xdr:col>8</xdr:col>
      <xdr:colOff>598713</xdr:colOff>
      <xdr:row>38</xdr:row>
      <xdr:rowOff>127906</xdr:rowOff>
    </xdr:to>
    <xdr:graphicFrame macro="">
      <xdr:nvGraphicFramePr>
        <xdr:cNvPr id="6" name="Graphique 19" hidden="1">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612321</xdr:colOff>
      <xdr:row>9</xdr:row>
      <xdr:rowOff>95250</xdr:rowOff>
    </xdr:from>
    <xdr:to>
      <xdr:col>16</xdr:col>
      <xdr:colOff>1503591</xdr:colOff>
      <xdr:row>38</xdr:row>
      <xdr:rowOff>138793</xdr:rowOff>
    </xdr:to>
    <xdr:graphicFrame macro="">
      <xdr:nvGraphicFramePr>
        <xdr:cNvPr id="75" name="Graphique 20" hidden="1">
          <a:extLst>
            <a:ext uri="{FF2B5EF4-FFF2-40B4-BE49-F238E27FC236}">
              <a16:creationId xmlns:a16="http://schemas.microsoft.com/office/drawing/2014/main" id="{00000000-0008-0000-0200-00004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1140279</xdr:colOff>
      <xdr:row>9</xdr:row>
      <xdr:rowOff>81643</xdr:rowOff>
    </xdr:from>
    <xdr:to>
      <xdr:col>26</xdr:col>
      <xdr:colOff>725263</xdr:colOff>
      <xdr:row>38</xdr:row>
      <xdr:rowOff>125186</xdr:rowOff>
    </xdr:to>
    <xdr:graphicFrame macro="">
      <xdr:nvGraphicFramePr>
        <xdr:cNvPr id="76" name="Graphique 21" hidden="1">
          <a:extLst>
            <a:ext uri="{FF2B5EF4-FFF2-40B4-BE49-F238E27FC236}">
              <a16:creationId xmlns:a16="http://schemas.microsoft.com/office/drawing/2014/main" id="{00000000-0008-0000-0200-00004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97518</xdr:colOff>
      <xdr:row>9</xdr:row>
      <xdr:rowOff>90715</xdr:rowOff>
    </xdr:from>
    <xdr:to>
      <xdr:col>8</xdr:col>
      <xdr:colOff>635002</xdr:colOff>
      <xdr:row>38</xdr:row>
      <xdr:rowOff>140608</xdr:rowOff>
    </xdr:to>
    <xdr:graphicFrame macro="">
      <xdr:nvGraphicFramePr>
        <xdr:cNvPr id="77" name="Graphique 22" hidden="1">
          <a:extLst>
            <a:ext uri="{FF2B5EF4-FFF2-40B4-BE49-F238E27FC236}">
              <a16:creationId xmlns:a16="http://schemas.microsoft.com/office/drawing/2014/main" id="{00000000-0008-0000-0200-00004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523875</xdr:colOff>
      <xdr:row>9</xdr:row>
      <xdr:rowOff>95250</xdr:rowOff>
    </xdr:from>
    <xdr:to>
      <xdr:col>16</xdr:col>
      <xdr:colOff>1415145</xdr:colOff>
      <xdr:row>38</xdr:row>
      <xdr:rowOff>145143</xdr:rowOff>
    </xdr:to>
    <xdr:graphicFrame macro="">
      <xdr:nvGraphicFramePr>
        <xdr:cNvPr id="78" name="Graphique 23" hidden="1">
          <a:extLst>
            <a:ext uri="{FF2B5EF4-FFF2-40B4-BE49-F238E27FC236}">
              <a16:creationId xmlns:a16="http://schemas.microsoft.com/office/drawing/2014/main" id="{00000000-0008-0000-0200-00004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1274536</xdr:colOff>
      <xdr:row>9</xdr:row>
      <xdr:rowOff>52161</xdr:rowOff>
    </xdr:from>
    <xdr:to>
      <xdr:col>27</xdr:col>
      <xdr:colOff>97520</xdr:colOff>
      <xdr:row>38</xdr:row>
      <xdr:rowOff>102054</xdr:rowOff>
    </xdr:to>
    <xdr:graphicFrame macro="">
      <xdr:nvGraphicFramePr>
        <xdr:cNvPr id="79" name="Graphique 24" hidden="1">
          <a:extLst>
            <a:ext uri="{FF2B5EF4-FFF2-40B4-BE49-F238E27FC236}">
              <a16:creationId xmlns:a16="http://schemas.microsoft.com/office/drawing/2014/main" id="{00000000-0008-0000-0200-00004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27201</xdr:colOff>
      <xdr:row>9</xdr:row>
      <xdr:rowOff>23116</xdr:rowOff>
    </xdr:from>
    <xdr:to>
      <xdr:col>10</xdr:col>
      <xdr:colOff>666419</xdr:colOff>
      <xdr:row>39</xdr:row>
      <xdr:rowOff>174625</xdr:rowOff>
    </xdr:to>
    <xdr:graphicFrame macro="">
      <xdr:nvGraphicFramePr>
        <xdr:cNvPr id="12" name="Graphique 1" hidden="1">
          <a:extLst>
            <a:ext uri="{FF2B5EF4-FFF2-40B4-BE49-F238E27FC236}">
              <a16:creationId xmlns:a16="http://schemas.microsoft.com/office/drawing/2014/main" id="{00000000-0008-0000-0200-00000C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9</xdr:col>
      <xdr:colOff>619115</xdr:colOff>
      <xdr:row>9</xdr:row>
      <xdr:rowOff>23801</xdr:rowOff>
    </xdr:from>
    <xdr:to>
      <xdr:col>18</xdr:col>
      <xdr:colOff>634438</xdr:colOff>
      <xdr:row>37</xdr:row>
      <xdr:rowOff>57146</xdr:rowOff>
    </xdr:to>
    <xdr:graphicFrame macro="">
      <xdr:nvGraphicFramePr>
        <xdr:cNvPr id="80" name="Graphique 2" hidden="1">
          <a:extLst>
            <a:ext uri="{FF2B5EF4-FFF2-40B4-BE49-F238E27FC236}">
              <a16:creationId xmlns:a16="http://schemas.microsoft.com/office/drawing/2014/main" id="{00000000-0008-0000-0200-000050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12</xdr:col>
      <xdr:colOff>24937</xdr:colOff>
      <xdr:row>9</xdr:row>
      <xdr:rowOff>87869</xdr:rowOff>
    </xdr:from>
    <xdr:to>
      <xdr:col>22</xdr:col>
      <xdr:colOff>447283</xdr:colOff>
      <xdr:row>40</xdr:row>
      <xdr:rowOff>174625</xdr:rowOff>
    </xdr:to>
    <xdr:graphicFrame macro="">
      <xdr:nvGraphicFramePr>
        <xdr:cNvPr id="81" name="Graphique 3" hidden="1">
          <a:extLst>
            <a:ext uri="{FF2B5EF4-FFF2-40B4-BE49-F238E27FC236}">
              <a16:creationId xmlns:a16="http://schemas.microsoft.com/office/drawing/2014/main" id="{00000000-0008-0000-0200-000051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11906</xdr:colOff>
      <xdr:row>9</xdr:row>
      <xdr:rowOff>11907</xdr:rowOff>
    </xdr:from>
    <xdr:to>
      <xdr:col>12</xdr:col>
      <xdr:colOff>235098</xdr:colOff>
      <xdr:row>44</xdr:row>
      <xdr:rowOff>0</xdr:rowOff>
    </xdr:to>
    <xdr:graphicFrame macro="">
      <xdr:nvGraphicFramePr>
        <xdr:cNvPr id="71" name="Graphique 4" hidden="1">
          <a:extLst>
            <a:ext uri="{FF2B5EF4-FFF2-40B4-BE49-F238E27FC236}">
              <a16:creationId xmlns:a16="http://schemas.microsoft.com/office/drawing/2014/main" id="{00000000-0008-0000-0200-000047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591343</xdr:colOff>
      <xdr:row>9</xdr:row>
      <xdr:rowOff>11907</xdr:rowOff>
    </xdr:from>
    <xdr:to>
      <xdr:col>18</xdr:col>
      <xdr:colOff>610634</xdr:colOff>
      <xdr:row>37</xdr:row>
      <xdr:rowOff>45252</xdr:rowOff>
    </xdr:to>
    <xdr:graphicFrame macro="">
      <xdr:nvGraphicFramePr>
        <xdr:cNvPr id="73" name="Graphique 5" hidden="1">
          <a:extLst>
            <a:ext uri="{FF2B5EF4-FFF2-40B4-BE49-F238E27FC236}">
              <a16:creationId xmlns:a16="http://schemas.microsoft.com/office/drawing/2014/main" id="{00000000-0008-0000-0200-00004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12</xdr:col>
      <xdr:colOff>257969</xdr:colOff>
      <xdr:row>9</xdr:row>
      <xdr:rowOff>39687</xdr:rowOff>
    </xdr:from>
    <xdr:to>
      <xdr:col>24</xdr:col>
      <xdr:colOff>151252</xdr:colOff>
      <xdr:row>43</xdr:row>
      <xdr:rowOff>142874</xdr:rowOff>
    </xdr:to>
    <xdr:graphicFrame macro="">
      <xdr:nvGraphicFramePr>
        <xdr:cNvPr id="74" name="Graphique 6" hidden="1">
          <a:extLst>
            <a:ext uri="{FF2B5EF4-FFF2-40B4-BE49-F238E27FC236}">
              <a16:creationId xmlns:a16="http://schemas.microsoft.com/office/drawing/2014/main" id="{00000000-0008-0000-0200-00004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57150</xdr:colOff>
      <xdr:row>8</xdr:row>
      <xdr:rowOff>171450</xdr:rowOff>
    </xdr:from>
    <xdr:to>
      <xdr:col>12</xdr:col>
      <xdr:colOff>738414</xdr:colOff>
      <xdr:row>52</xdr:row>
      <xdr:rowOff>38555</xdr:rowOff>
    </xdr:to>
    <xdr:graphicFrame macro="">
      <xdr:nvGraphicFramePr>
        <xdr:cNvPr id="84" name="Graphique 16">
          <a:extLst>
            <a:ext uri="{FF2B5EF4-FFF2-40B4-BE49-F238E27FC236}">
              <a16:creationId xmlns:a16="http://schemas.microsoft.com/office/drawing/2014/main" id="{00000000-0008-0000-0200-00005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12</xdr:col>
      <xdr:colOff>666750</xdr:colOff>
      <xdr:row>8</xdr:row>
      <xdr:rowOff>171450</xdr:rowOff>
    </xdr:from>
    <xdr:to>
      <xdr:col>25</xdr:col>
      <xdr:colOff>300264</xdr:colOff>
      <xdr:row>52</xdr:row>
      <xdr:rowOff>38555</xdr:rowOff>
    </xdr:to>
    <xdr:graphicFrame macro="">
      <xdr:nvGraphicFramePr>
        <xdr:cNvPr id="85" name="Graphique 17" hidden="1">
          <a:extLst>
            <a:ext uri="{FF2B5EF4-FFF2-40B4-BE49-F238E27FC236}">
              <a16:creationId xmlns:a16="http://schemas.microsoft.com/office/drawing/2014/main" id="{00000000-0008-0000-0200-00005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15</xdr:col>
      <xdr:colOff>1349375</xdr:colOff>
      <xdr:row>9</xdr:row>
      <xdr:rowOff>9525</xdr:rowOff>
    </xdr:from>
    <xdr:to>
      <xdr:col>29</xdr:col>
      <xdr:colOff>227239</xdr:colOff>
      <xdr:row>52</xdr:row>
      <xdr:rowOff>67130</xdr:rowOff>
    </xdr:to>
    <xdr:graphicFrame macro="">
      <xdr:nvGraphicFramePr>
        <xdr:cNvPr id="86" name="Graphique 18">
          <a:extLst>
            <a:ext uri="{FF2B5EF4-FFF2-40B4-BE49-F238E27FC236}">
              <a16:creationId xmlns:a16="http://schemas.microsoft.com/office/drawing/2014/main" id="{00000000-0008-0000-0200-00005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31750</xdr:colOff>
      <xdr:row>9</xdr:row>
      <xdr:rowOff>133804</xdr:rowOff>
    </xdr:from>
    <xdr:to>
      <xdr:col>8</xdr:col>
      <xdr:colOff>569234</xdr:colOff>
      <xdr:row>38</xdr:row>
      <xdr:rowOff>183697</xdr:rowOff>
    </xdr:to>
    <xdr:graphicFrame macro="">
      <xdr:nvGraphicFramePr>
        <xdr:cNvPr id="72" name="Graphique 25" hidden="1">
          <a:extLst>
            <a:ext uri="{FF2B5EF4-FFF2-40B4-BE49-F238E27FC236}">
              <a16:creationId xmlns:a16="http://schemas.microsoft.com/office/drawing/2014/main" id="{00000000-0008-0000-0200-00004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426357</xdr:colOff>
      <xdr:row>10</xdr:row>
      <xdr:rowOff>43089</xdr:rowOff>
    </xdr:from>
    <xdr:to>
      <xdr:col>16</xdr:col>
      <xdr:colOff>1317627</xdr:colOff>
      <xdr:row>39</xdr:row>
      <xdr:rowOff>92982</xdr:rowOff>
    </xdr:to>
    <xdr:graphicFrame macro="">
      <xdr:nvGraphicFramePr>
        <xdr:cNvPr id="82" name="Graphique 26" hidden="1">
          <a:extLst>
            <a:ext uri="{FF2B5EF4-FFF2-40B4-BE49-F238E27FC236}">
              <a16:creationId xmlns:a16="http://schemas.microsoft.com/office/drawing/2014/main" id="{00000000-0008-0000-0200-00005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16</xdr:col>
      <xdr:colOff>1177018</xdr:colOff>
      <xdr:row>10</xdr:row>
      <xdr:rowOff>0</xdr:rowOff>
    </xdr:from>
    <xdr:to>
      <xdr:col>27</xdr:col>
      <xdr:colOff>2</xdr:colOff>
      <xdr:row>39</xdr:row>
      <xdr:rowOff>49893</xdr:rowOff>
    </xdr:to>
    <xdr:graphicFrame macro="">
      <xdr:nvGraphicFramePr>
        <xdr:cNvPr id="83" name="Graphique 27" hidden="1">
          <a:extLst>
            <a:ext uri="{FF2B5EF4-FFF2-40B4-BE49-F238E27FC236}">
              <a16:creationId xmlns:a16="http://schemas.microsoft.com/office/drawing/2014/main" id="{00000000-0008-0000-0200-00005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0</xdr:colOff>
      <xdr:row>13</xdr:row>
      <xdr:rowOff>0</xdr:rowOff>
    </xdr:from>
    <xdr:to>
      <xdr:col>8</xdr:col>
      <xdr:colOff>537484</xdr:colOff>
      <xdr:row>42</xdr:row>
      <xdr:rowOff>176893</xdr:rowOff>
    </xdr:to>
    <xdr:graphicFrame macro="">
      <xdr:nvGraphicFramePr>
        <xdr:cNvPr id="87" name="Graphique 28" hidden="1">
          <a:extLst>
            <a:ext uri="{FF2B5EF4-FFF2-40B4-BE49-F238E27FC236}">
              <a16:creationId xmlns:a16="http://schemas.microsoft.com/office/drawing/2014/main" id="{00000000-0008-0000-0200-00005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346982</xdr:colOff>
      <xdr:row>13</xdr:row>
      <xdr:rowOff>83910</xdr:rowOff>
    </xdr:from>
    <xdr:to>
      <xdr:col>16</xdr:col>
      <xdr:colOff>1238252</xdr:colOff>
      <xdr:row>43</xdr:row>
      <xdr:rowOff>70303</xdr:rowOff>
    </xdr:to>
    <xdr:graphicFrame macro="">
      <xdr:nvGraphicFramePr>
        <xdr:cNvPr id="88" name="Graphique 29" hidden="1">
          <a:extLst>
            <a:ext uri="{FF2B5EF4-FFF2-40B4-BE49-F238E27FC236}">
              <a16:creationId xmlns:a16="http://schemas.microsoft.com/office/drawing/2014/main" id="{00000000-0008-0000-0200-00005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16</xdr:col>
      <xdr:colOff>1097643</xdr:colOff>
      <xdr:row>13</xdr:row>
      <xdr:rowOff>40821</xdr:rowOff>
    </xdr:from>
    <xdr:to>
      <xdr:col>26</xdr:col>
      <xdr:colOff>682627</xdr:colOff>
      <xdr:row>43</xdr:row>
      <xdr:rowOff>27214</xdr:rowOff>
    </xdr:to>
    <xdr:graphicFrame macro="">
      <xdr:nvGraphicFramePr>
        <xdr:cNvPr id="89" name="Graphique 30" hidden="1">
          <a:extLst>
            <a:ext uri="{FF2B5EF4-FFF2-40B4-BE49-F238E27FC236}">
              <a16:creationId xmlns:a16="http://schemas.microsoft.com/office/drawing/2014/main" id="{00000000-0008-0000-0200-00005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xdr:col>
      <xdr:colOff>0</xdr:colOff>
      <xdr:row>10</xdr:row>
      <xdr:rowOff>0</xdr:rowOff>
    </xdr:from>
    <xdr:to>
      <xdr:col>8</xdr:col>
      <xdr:colOff>537484</xdr:colOff>
      <xdr:row>39</xdr:row>
      <xdr:rowOff>49893</xdr:rowOff>
    </xdr:to>
    <xdr:graphicFrame macro="">
      <xdr:nvGraphicFramePr>
        <xdr:cNvPr id="57" name="Graphique 31" hidden="1">
          <a:extLst>
            <a:ext uri="{FF2B5EF4-FFF2-40B4-BE49-F238E27FC236}">
              <a16:creationId xmlns:a16="http://schemas.microsoft.com/office/drawing/2014/main" id="{00000000-0008-0000-02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8</xdr:col>
      <xdr:colOff>346982</xdr:colOff>
      <xdr:row>10</xdr:row>
      <xdr:rowOff>83910</xdr:rowOff>
    </xdr:from>
    <xdr:to>
      <xdr:col>16</xdr:col>
      <xdr:colOff>1238252</xdr:colOff>
      <xdr:row>39</xdr:row>
      <xdr:rowOff>133803</xdr:rowOff>
    </xdr:to>
    <xdr:graphicFrame macro="">
      <xdr:nvGraphicFramePr>
        <xdr:cNvPr id="58" name="Graphique 32" hidden="1">
          <a:extLst>
            <a:ext uri="{FF2B5EF4-FFF2-40B4-BE49-F238E27FC236}">
              <a16:creationId xmlns:a16="http://schemas.microsoft.com/office/drawing/2014/main" id="{00000000-0008-0000-02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16</xdr:col>
      <xdr:colOff>1097643</xdr:colOff>
      <xdr:row>10</xdr:row>
      <xdr:rowOff>40821</xdr:rowOff>
    </xdr:from>
    <xdr:to>
      <xdr:col>26</xdr:col>
      <xdr:colOff>682627</xdr:colOff>
      <xdr:row>39</xdr:row>
      <xdr:rowOff>90714</xdr:rowOff>
    </xdr:to>
    <xdr:graphicFrame macro="">
      <xdr:nvGraphicFramePr>
        <xdr:cNvPr id="59" name="Graphique 33" hidden="1">
          <a:extLst>
            <a:ext uri="{FF2B5EF4-FFF2-40B4-BE49-F238E27FC236}">
              <a16:creationId xmlns:a16="http://schemas.microsoft.com/office/drawing/2014/main" id="{00000000-0008-0000-02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152400</xdr:colOff>
      <xdr:row>10</xdr:row>
      <xdr:rowOff>152400</xdr:rowOff>
    </xdr:from>
    <xdr:to>
      <xdr:col>8</xdr:col>
      <xdr:colOff>689884</xdr:colOff>
      <xdr:row>40</xdr:row>
      <xdr:rowOff>11793</xdr:rowOff>
    </xdr:to>
    <xdr:graphicFrame macro="">
      <xdr:nvGraphicFramePr>
        <xdr:cNvPr id="90" name="Graphique 34" hidden="1">
          <a:extLst>
            <a:ext uri="{FF2B5EF4-FFF2-40B4-BE49-F238E27FC236}">
              <a16:creationId xmlns:a16="http://schemas.microsoft.com/office/drawing/2014/main" id="{00000000-0008-0000-0200-00005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8</xdr:col>
      <xdr:colOff>499382</xdr:colOff>
      <xdr:row>10</xdr:row>
      <xdr:rowOff>236310</xdr:rowOff>
    </xdr:from>
    <xdr:to>
      <xdr:col>16</xdr:col>
      <xdr:colOff>1390652</xdr:colOff>
      <xdr:row>40</xdr:row>
      <xdr:rowOff>95703</xdr:rowOff>
    </xdr:to>
    <xdr:graphicFrame macro="">
      <xdr:nvGraphicFramePr>
        <xdr:cNvPr id="91" name="Graphique 35" hidden="1">
          <a:extLst>
            <a:ext uri="{FF2B5EF4-FFF2-40B4-BE49-F238E27FC236}">
              <a16:creationId xmlns:a16="http://schemas.microsoft.com/office/drawing/2014/main" id="{00000000-0008-0000-0200-00005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16</xdr:col>
      <xdr:colOff>1250043</xdr:colOff>
      <xdr:row>10</xdr:row>
      <xdr:rowOff>193221</xdr:rowOff>
    </xdr:from>
    <xdr:to>
      <xdr:col>27</xdr:col>
      <xdr:colOff>73027</xdr:colOff>
      <xdr:row>40</xdr:row>
      <xdr:rowOff>52614</xdr:rowOff>
    </xdr:to>
    <xdr:graphicFrame macro="">
      <xdr:nvGraphicFramePr>
        <xdr:cNvPr id="92" name="Graphique 36" hidden="1">
          <a:extLst>
            <a:ext uri="{FF2B5EF4-FFF2-40B4-BE49-F238E27FC236}">
              <a16:creationId xmlns:a16="http://schemas.microsoft.com/office/drawing/2014/main" id="{00000000-0008-0000-0200-00005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editAs="oneCell">
    <xdr:from>
      <xdr:col>0</xdr:col>
      <xdr:colOff>0</xdr:colOff>
      <xdr:row>0</xdr:row>
      <xdr:rowOff>243840</xdr:rowOff>
    </xdr:from>
    <xdr:to>
      <xdr:col>0</xdr:col>
      <xdr:colOff>2000271</xdr:colOff>
      <xdr:row>0</xdr:row>
      <xdr:rowOff>1463040</xdr:rowOff>
    </xdr:to>
    <xdr:pic>
      <xdr:nvPicPr>
        <xdr:cNvPr id="100" name="Image 99" descr="logo ARS IDF – sans fond">
          <a:extLst>
            <a:ext uri="{FF2B5EF4-FFF2-40B4-BE49-F238E27FC236}">
              <a16:creationId xmlns:a16="http://schemas.microsoft.com/office/drawing/2014/main" id="{07A8DBDF-D24D-4CD9-AC6D-9E3C017DFC81}"/>
            </a:ext>
          </a:extLst>
        </xdr:cNvPr>
        <xdr:cNvPicPr>
          <a:picLocks noChangeAspect="1" noChangeArrowheads="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0" y="243840"/>
          <a:ext cx="2000271"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57912</xdr:colOff>
      <xdr:row>0</xdr:row>
      <xdr:rowOff>807720</xdr:rowOff>
    </xdr:from>
    <xdr:to>
      <xdr:col>10</xdr:col>
      <xdr:colOff>118872</xdr:colOff>
      <xdr:row>0</xdr:row>
      <xdr:rowOff>1524000</xdr:rowOff>
    </xdr:to>
    <xdr:sp macro="" textlink="">
      <xdr:nvSpPr>
        <xdr:cNvPr id="101" name="Flèche : pentagone 100">
          <a:hlinkClick xmlns:r="http://schemas.openxmlformats.org/officeDocument/2006/relationships" r:id="rId38"/>
          <a:extLst>
            <a:ext uri="{FF2B5EF4-FFF2-40B4-BE49-F238E27FC236}">
              <a16:creationId xmlns:a16="http://schemas.microsoft.com/office/drawing/2014/main" id="{2467CFE9-C9E6-4504-964B-99FBF835FF06}"/>
            </a:ext>
          </a:extLst>
        </xdr:cNvPr>
        <xdr:cNvSpPr/>
      </xdr:nvSpPr>
      <xdr:spPr>
        <a:xfrm>
          <a:off x="9552432" y="807720"/>
          <a:ext cx="2743200" cy="716280"/>
        </a:xfrm>
        <a:prstGeom prst="homePlate">
          <a:avLst/>
        </a:prstGeom>
        <a:solidFill>
          <a:schemeClr val="accent5">
            <a:lumMod val="50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Paramétrage</a:t>
          </a:r>
        </a:p>
      </xdr:txBody>
    </xdr:sp>
    <xdr:clientData/>
  </xdr:twoCellAnchor>
  <xdr:twoCellAnchor>
    <xdr:from>
      <xdr:col>10</xdr:col>
      <xdr:colOff>124553</xdr:colOff>
      <xdr:row>0</xdr:row>
      <xdr:rowOff>807720</xdr:rowOff>
    </xdr:from>
    <xdr:to>
      <xdr:col>14</xdr:col>
      <xdr:colOff>213360</xdr:colOff>
      <xdr:row>0</xdr:row>
      <xdr:rowOff>1524896</xdr:rowOff>
    </xdr:to>
    <xdr:sp macro="" textlink="">
      <xdr:nvSpPr>
        <xdr:cNvPr id="102" name="Flèche : chevron 101">
          <a:hlinkClick xmlns:r="http://schemas.openxmlformats.org/officeDocument/2006/relationships" r:id="rId39"/>
          <a:extLst>
            <a:ext uri="{FF2B5EF4-FFF2-40B4-BE49-F238E27FC236}">
              <a16:creationId xmlns:a16="http://schemas.microsoft.com/office/drawing/2014/main" id="{52675F13-5266-470D-AAFD-7D4283070B65}"/>
            </a:ext>
          </a:extLst>
        </xdr:cNvPr>
        <xdr:cNvSpPr/>
      </xdr:nvSpPr>
      <xdr:spPr>
        <a:xfrm>
          <a:off x="12301313" y="807720"/>
          <a:ext cx="2786287" cy="717176"/>
        </a:xfrm>
        <a:prstGeom prst="chevron">
          <a:avLst/>
        </a:prstGeom>
        <a:solidFill>
          <a:schemeClr val="accent5">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Base de données</a:t>
          </a:r>
        </a:p>
      </xdr:txBody>
    </xdr:sp>
    <xdr:clientData/>
  </xdr:twoCellAnchor>
  <xdr:twoCellAnchor>
    <xdr:from>
      <xdr:col>14</xdr:col>
      <xdr:colOff>213360</xdr:colOff>
      <xdr:row>0</xdr:row>
      <xdr:rowOff>807720</xdr:rowOff>
    </xdr:from>
    <xdr:to>
      <xdr:col>16</xdr:col>
      <xdr:colOff>186166</xdr:colOff>
      <xdr:row>0</xdr:row>
      <xdr:rowOff>1524896</xdr:rowOff>
    </xdr:to>
    <xdr:sp macro="" textlink="">
      <xdr:nvSpPr>
        <xdr:cNvPr id="103" name="Flèche : chevron 102">
          <a:hlinkClick xmlns:r="http://schemas.openxmlformats.org/officeDocument/2006/relationships" r:id="rId40"/>
          <a:extLst>
            <a:ext uri="{FF2B5EF4-FFF2-40B4-BE49-F238E27FC236}">
              <a16:creationId xmlns:a16="http://schemas.microsoft.com/office/drawing/2014/main" id="{EAFE914D-973C-4969-B60D-EF168028522C}"/>
            </a:ext>
          </a:extLst>
        </xdr:cNvPr>
        <xdr:cNvSpPr/>
      </xdr:nvSpPr>
      <xdr:spPr>
        <a:xfrm>
          <a:off x="15087600" y="807720"/>
          <a:ext cx="2822686" cy="717176"/>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twoCellAnchor>
    <xdr:from>
      <xdr:col>16</xdr:col>
      <xdr:colOff>191848</xdr:colOff>
      <xdr:row>0</xdr:row>
      <xdr:rowOff>807720</xdr:rowOff>
    </xdr:from>
    <xdr:to>
      <xdr:col>18</xdr:col>
      <xdr:colOff>167998</xdr:colOff>
      <xdr:row>0</xdr:row>
      <xdr:rowOff>1524896</xdr:rowOff>
    </xdr:to>
    <xdr:sp macro="" textlink="">
      <xdr:nvSpPr>
        <xdr:cNvPr id="104" name="Flèche : chevron 103">
          <a:hlinkClick xmlns:r="http://schemas.openxmlformats.org/officeDocument/2006/relationships" r:id="rId41"/>
          <a:extLst>
            <a:ext uri="{FF2B5EF4-FFF2-40B4-BE49-F238E27FC236}">
              <a16:creationId xmlns:a16="http://schemas.microsoft.com/office/drawing/2014/main" id="{4EDE1D6A-B6B0-4E8B-A19E-F505F646895B}"/>
            </a:ext>
          </a:extLst>
        </xdr:cNvPr>
        <xdr:cNvSpPr/>
      </xdr:nvSpPr>
      <xdr:spPr>
        <a:xfrm>
          <a:off x="17915968" y="807720"/>
          <a:ext cx="2780310" cy="717176"/>
        </a:xfrm>
        <a:prstGeom prst="chevron">
          <a:avLst/>
        </a:prstGeom>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Analyse des risques</a:t>
          </a:r>
        </a:p>
      </xdr:txBody>
    </xdr:sp>
    <xdr:clientData/>
  </xdr:twoCellAnchor>
  <xdr:twoCellAnchor>
    <xdr:from>
      <xdr:col>10</xdr:col>
      <xdr:colOff>996696</xdr:colOff>
      <xdr:row>0</xdr:row>
      <xdr:rowOff>0</xdr:rowOff>
    </xdr:from>
    <xdr:to>
      <xdr:col>15</xdr:col>
      <xdr:colOff>1073728</xdr:colOff>
      <xdr:row>0</xdr:row>
      <xdr:rowOff>742603</xdr:rowOff>
    </xdr:to>
    <xdr:sp macro="" textlink="">
      <xdr:nvSpPr>
        <xdr:cNvPr id="105" name="ZoneTexte 104">
          <a:extLst>
            <a:ext uri="{FF2B5EF4-FFF2-40B4-BE49-F238E27FC236}">
              <a16:creationId xmlns:a16="http://schemas.microsoft.com/office/drawing/2014/main" id="{470C8832-4986-47C5-83D5-F3077C3CDEE2}"/>
            </a:ext>
          </a:extLst>
        </xdr:cNvPr>
        <xdr:cNvSpPr txBox="1"/>
      </xdr:nvSpPr>
      <xdr:spPr>
        <a:xfrm>
          <a:off x="13173456" y="0"/>
          <a:ext cx="3612712" cy="742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TABLEAU DE BORD </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a:p>
          <a:pPr algn="ctr"/>
          <a:r>
            <a:rPr kumimoji="0" lang="fr-FR" sz="1600" b="1" i="1" u="none" strike="noStrike" kern="0" cap="none" spc="0" normalizeH="0" baseline="0">
              <a:ln>
                <a:noFill/>
              </a:ln>
              <a:solidFill>
                <a:schemeClr val="tx1"/>
              </a:solidFill>
              <a:effectLst/>
              <a:uLnTx/>
              <a:uFillTx/>
              <a:latin typeface="+mn-lt"/>
              <a:ea typeface="+mn-ea"/>
              <a:cs typeface="+mn-cs"/>
            </a:rPr>
            <a:t>Navigation rapide entre les onglets </a:t>
          </a:r>
        </a:p>
      </xdr:txBody>
    </xdr:sp>
    <xdr:clientData/>
  </xdr:twoCellAnchor>
  <xdr:twoCellAnchor>
    <xdr:from>
      <xdr:col>0</xdr:col>
      <xdr:colOff>243840</xdr:colOff>
      <xdr:row>2</xdr:row>
      <xdr:rowOff>0</xdr:rowOff>
    </xdr:from>
    <xdr:to>
      <xdr:col>0</xdr:col>
      <xdr:colOff>1722120</xdr:colOff>
      <xdr:row>5</xdr:row>
      <xdr:rowOff>152400</xdr:rowOff>
    </xdr:to>
    <xdr:sp macro="" textlink="">
      <xdr:nvSpPr>
        <xdr:cNvPr id="106" name="Rectangle : coins arrondis 105">
          <a:hlinkClick xmlns:r="http://schemas.openxmlformats.org/officeDocument/2006/relationships" r:id="rId42"/>
          <a:extLst>
            <a:ext uri="{FF2B5EF4-FFF2-40B4-BE49-F238E27FC236}">
              <a16:creationId xmlns:a16="http://schemas.microsoft.com/office/drawing/2014/main" id="{71BE40A5-1D14-4C4A-9D61-F1F56EEEBEE6}"/>
            </a:ext>
          </a:extLst>
        </xdr:cNvPr>
        <xdr:cNvSpPr/>
      </xdr:nvSpPr>
      <xdr:spPr>
        <a:xfrm>
          <a:off x="243840" y="1859280"/>
          <a:ext cx="1478280" cy="701040"/>
        </a:xfrm>
        <a:prstGeom prst="round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100" b="1"/>
            <a:t>Cliquez ici pour revenir</a:t>
          </a:r>
          <a:r>
            <a:rPr lang="fr-FR" sz="1100" b="1" baseline="0"/>
            <a:t> aux propos introductifs</a:t>
          </a:r>
          <a:endParaRPr lang="fr-F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243840</xdr:rowOff>
    </xdr:from>
    <xdr:to>
      <xdr:col>0</xdr:col>
      <xdr:colOff>2000271</xdr:colOff>
      <xdr:row>0</xdr:row>
      <xdr:rowOff>1463040</xdr:rowOff>
    </xdr:to>
    <xdr:pic>
      <xdr:nvPicPr>
        <xdr:cNvPr id="2" name="Image 1" descr="logo ARS IDF – sans fond">
          <a:extLst>
            <a:ext uri="{FF2B5EF4-FFF2-40B4-BE49-F238E27FC236}">
              <a16:creationId xmlns:a16="http://schemas.microsoft.com/office/drawing/2014/main" id="{B14D30EF-30CF-4F08-81B1-E5AE6FBB1D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43840"/>
          <a:ext cx="2000271"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188976</xdr:colOff>
      <xdr:row>0</xdr:row>
      <xdr:rowOff>762000</xdr:rowOff>
    </xdr:from>
    <xdr:to>
      <xdr:col>3</xdr:col>
      <xdr:colOff>2161032</xdr:colOff>
      <xdr:row>0</xdr:row>
      <xdr:rowOff>1527048</xdr:rowOff>
    </xdr:to>
    <xdr:sp macro="" textlink="">
      <xdr:nvSpPr>
        <xdr:cNvPr id="11" name="Flèche : pentagone 10">
          <a:hlinkClick xmlns:r="http://schemas.openxmlformats.org/officeDocument/2006/relationships" r:id="rId2"/>
          <a:extLst>
            <a:ext uri="{FF2B5EF4-FFF2-40B4-BE49-F238E27FC236}">
              <a16:creationId xmlns:a16="http://schemas.microsoft.com/office/drawing/2014/main" id="{5988FBDD-FEC5-4EFE-87DC-AA947AFF71D9}"/>
            </a:ext>
          </a:extLst>
        </xdr:cNvPr>
        <xdr:cNvSpPr/>
      </xdr:nvSpPr>
      <xdr:spPr>
        <a:xfrm>
          <a:off x="3069336" y="762000"/>
          <a:ext cx="2749296" cy="765048"/>
        </a:xfrm>
        <a:prstGeom prst="homePlate">
          <a:avLst/>
        </a:prstGeom>
        <a:solidFill>
          <a:schemeClr val="accent5">
            <a:lumMod val="50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Paramétrage</a:t>
          </a:r>
        </a:p>
      </xdr:txBody>
    </xdr:sp>
    <xdr:clientData/>
  </xdr:twoCellAnchor>
  <xdr:twoCellAnchor>
    <xdr:from>
      <xdr:col>3</xdr:col>
      <xdr:colOff>2166713</xdr:colOff>
      <xdr:row>0</xdr:row>
      <xdr:rowOff>762000</xdr:rowOff>
    </xdr:from>
    <xdr:to>
      <xdr:col>5</xdr:col>
      <xdr:colOff>61079</xdr:colOff>
      <xdr:row>0</xdr:row>
      <xdr:rowOff>1527944</xdr:rowOff>
    </xdr:to>
    <xdr:sp macro="" textlink="">
      <xdr:nvSpPr>
        <xdr:cNvPr id="12" name="Flèche : chevron 11">
          <a:hlinkClick xmlns:r="http://schemas.openxmlformats.org/officeDocument/2006/relationships" r:id="rId3"/>
          <a:extLst>
            <a:ext uri="{FF2B5EF4-FFF2-40B4-BE49-F238E27FC236}">
              <a16:creationId xmlns:a16="http://schemas.microsoft.com/office/drawing/2014/main" id="{1856AB5D-FBA7-4651-80CC-468A4D9C10C3}"/>
            </a:ext>
          </a:extLst>
        </xdr:cNvPr>
        <xdr:cNvSpPr/>
      </xdr:nvSpPr>
      <xdr:spPr>
        <a:xfrm>
          <a:off x="5824313" y="762000"/>
          <a:ext cx="2801646" cy="765944"/>
        </a:xfrm>
        <a:prstGeom prst="chevron">
          <a:avLst/>
        </a:prstGeom>
        <a:solidFill>
          <a:schemeClr val="accent5">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Base de données</a:t>
          </a:r>
        </a:p>
      </xdr:txBody>
    </xdr:sp>
    <xdr:clientData/>
  </xdr:twoCellAnchor>
  <xdr:twoCellAnchor>
    <xdr:from>
      <xdr:col>5</xdr:col>
      <xdr:colOff>66760</xdr:colOff>
      <xdr:row>0</xdr:row>
      <xdr:rowOff>762000</xdr:rowOff>
    </xdr:from>
    <xdr:to>
      <xdr:col>6</xdr:col>
      <xdr:colOff>433054</xdr:colOff>
      <xdr:row>0</xdr:row>
      <xdr:rowOff>1527944</xdr:rowOff>
    </xdr:to>
    <xdr:sp macro="" textlink="">
      <xdr:nvSpPr>
        <xdr:cNvPr id="13" name="Flèche : chevron 12">
          <a:hlinkClick xmlns:r="http://schemas.openxmlformats.org/officeDocument/2006/relationships" r:id="rId4"/>
          <a:extLst>
            <a:ext uri="{FF2B5EF4-FFF2-40B4-BE49-F238E27FC236}">
              <a16:creationId xmlns:a16="http://schemas.microsoft.com/office/drawing/2014/main" id="{E9216F53-3F65-436F-9432-3716A5043985}"/>
            </a:ext>
          </a:extLst>
        </xdr:cNvPr>
        <xdr:cNvSpPr/>
      </xdr:nvSpPr>
      <xdr:spPr>
        <a:xfrm>
          <a:off x="8631640" y="762000"/>
          <a:ext cx="2819934" cy="765944"/>
        </a:xfrm>
        <a:prstGeom prst="chevron">
          <a:avLst/>
        </a:prstGeom>
        <a:solidFill>
          <a:schemeClr val="accent1">
            <a:lumMod val="75000"/>
          </a:schemeClr>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Synthèse et graphiques</a:t>
          </a:r>
        </a:p>
      </xdr:txBody>
    </xdr:sp>
    <xdr:clientData/>
  </xdr:twoCellAnchor>
  <xdr:twoCellAnchor>
    <xdr:from>
      <xdr:col>6</xdr:col>
      <xdr:colOff>438736</xdr:colOff>
      <xdr:row>0</xdr:row>
      <xdr:rowOff>762000</xdr:rowOff>
    </xdr:from>
    <xdr:to>
      <xdr:col>7</xdr:col>
      <xdr:colOff>780646</xdr:colOff>
      <xdr:row>0</xdr:row>
      <xdr:rowOff>1527944</xdr:rowOff>
    </xdr:to>
    <xdr:sp macro="" textlink="">
      <xdr:nvSpPr>
        <xdr:cNvPr id="14" name="Flèche : chevron 13">
          <a:hlinkClick xmlns:r="http://schemas.openxmlformats.org/officeDocument/2006/relationships" r:id="rId5"/>
          <a:extLst>
            <a:ext uri="{FF2B5EF4-FFF2-40B4-BE49-F238E27FC236}">
              <a16:creationId xmlns:a16="http://schemas.microsoft.com/office/drawing/2014/main" id="{82ED8AAE-5C4B-433C-9BB8-52255577E48F}"/>
            </a:ext>
          </a:extLst>
        </xdr:cNvPr>
        <xdr:cNvSpPr/>
      </xdr:nvSpPr>
      <xdr:spPr>
        <a:xfrm>
          <a:off x="11457256" y="762000"/>
          <a:ext cx="2795550" cy="765944"/>
        </a:xfrm>
        <a:prstGeom prst="chevron">
          <a:avLst/>
        </a:prstGeom>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bg1"/>
              </a:solidFill>
              <a:latin typeface="+mn-lt"/>
            </a:rPr>
            <a:t>Analyse des risques</a:t>
          </a:r>
        </a:p>
      </xdr:txBody>
    </xdr:sp>
    <xdr:clientData/>
  </xdr:twoCellAnchor>
  <xdr:twoCellAnchor>
    <xdr:from>
      <xdr:col>4</xdr:col>
      <xdr:colOff>454152</xdr:colOff>
      <xdr:row>0</xdr:row>
      <xdr:rowOff>0</xdr:rowOff>
    </xdr:from>
    <xdr:to>
      <xdr:col>5</xdr:col>
      <xdr:colOff>1637608</xdr:colOff>
      <xdr:row>0</xdr:row>
      <xdr:rowOff>791371</xdr:rowOff>
    </xdr:to>
    <xdr:sp macro="" textlink="">
      <xdr:nvSpPr>
        <xdr:cNvPr id="15" name="ZoneTexte 14">
          <a:extLst>
            <a:ext uri="{FF2B5EF4-FFF2-40B4-BE49-F238E27FC236}">
              <a16:creationId xmlns:a16="http://schemas.microsoft.com/office/drawing/2014/main" id="{1DD4E66B-5BD9-483F-BB93-7FE753F5AB0A}"/>
            </a:ext>
          </a:extLst>
        </xdr:cNvPr>
        <xdr:cNvSpPr txBox="1"/>
      </xdr:nvSpPr>
      <xdr:spPr>
        <a:xfrm>
          <a:off x="6574536" y="0"/>
          <a:ext cx="3646240" cy="79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0" lang="fr-FR" sz="1600" b="1" i="0" u="none" strike="noStrike" kern="0" cap="none" spc="0" normalizeH="0" baseline="0">
              <a:ln>
                <a:noFill/>
              </a:ln>
              <a:solidFill>
                <a:schemeClr val="tx1"/>
              </a:solidFill>
              <a:effectLst/>
              <a:uLnTx/>
              <a:uFillTx/>
              <a:latin typeface="+mn-lt"/>
              <a:ea typeface="+mn-ea"/>
              <a:cs typeface="+mn-cs"/>
            </a:rPr>
            <a:t>TABLEAU DE BORD </a:t>
          </a:r>
        </a:p>
        <a:p>
          <a:pPr algn="ctr"/>
          <a:endParaRPr kumimoji="0" lang="fr-FR" sz="1000" b="1" i="0" u="none" strike="noStrike" kern="0" cap="none" spc="0" normalizeH="0" baseline="0">
            <a:ln>
              <a:noFill/>
            </a:ln>
            <a:solidFill>
              <a:schemeClr val="tx1"/>
            </a:solidFill>
            <a:effectLst/>
            <a:uLnTx/>
            <a:uFillTx/>
            <a:latin typeface="+mn-lt"/>
            <a:ea typeface="+mn-ea"/>
            <a:cs typeface="+mn-cs"/>
          </a:endParaRPr>
        </a:p>
        <a:p>
          <a:pPr algn="ctr"/>
          <a:r>
            <a:rPr kumimoji="0" lang="fr-FR" sz="1600" b="1" i="1" u="none" strike="noStrike" kern="0" cap="none" spc="0" normalizeH="0" baseline="0">
              <a:ln>
                <a:noFill/>
              </a:ln>
              <a:solidFill>
                <a:schemeClr val="tx1"/>
              </a:solidFill>
              <a:effectLst/>
              <a:uLnTx/>
              <a:uFillTx/>
              <a:latin typeface="+mn-lt"/>
              <a:ea typeface="+mn-ea"/>
              <a:cs typeface="+mn-cs"/>
            </a:rPr>
            <a:t>Navigation rapide entre les onglets </a:t>
          </a:r>
        </a:p>
      </xdr:txBody>
    </xdr:sp>
    <xdr:clientData/>
  </xdr:twoCellAnchor>
  <xdr:twoCellAnchor>
    <xdr:from>
      <xdr:col>8</xdr:col>
      <xdr:colOff>731520</xdr:colOff>
      <xdr:row>0</xdr:row>
      <xdr:rowOff>0</xdr:rowOff>
    </xdr:from>
    <xdr:to>
      <xdr:col>9</xdr:col>
      <xdr:colOff>623177</xdr:colOff>
      <xdr:row>0</xdr:row>
      <xdr:rowOff>1662545</xdr:rowOff>
    </xdr:to>
    <xdr:sp macro="" textlink="">
      <xdr:nvSpPr>
        <xdr:cNvPr id="16" name="Flèche : pentagone 15">
          <a:extLst>
            <a:ext uri="{FF2B5EF4-FFF2-40B4-BE49-F238E27FC236}">
              <a16:creationId xmlns:a16="http://schemas.microsoft.com/office/drawing/2014/main" id="{A3C3D7E6-E7D1-4ABF-8DD8-C247C99342EE}"/>
            </a:ext>
          </a:extLst>
        </xdr:cNvPr>
        <xdr:cNvSpPr/>
      </xdr:nvSpPr>
      <xdr:spPr>
        <a:xfrm>
          <a:off x="22265640" y="0"/>
          <a:ext cx="668897" cy="1662545"/>
        </a:xfrm>
        <a:prstGeom prst="homePlate">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350520</xdr:colOff>
      <xdr:row>4</xdr:row>
      <xdr:rowOff>91440</xdr:rowOff>
    </xdr:from>
    <xdr:to>
      <xdr:col>0</xdr:col>
      <xdr:colOff>1828800</xdr:colOff>
      <xdr:row>5</xdr:row>
      <xdr:rowOff>259080</xdr:rowOff>
    </xdr:to>
    <xdr:sp macro="" textlink="">
      <xdr:nvSpPr>
        <xdr:cNvPr id="17" name="Rectangle : coins arrondis 16">
          <a:hlinkClick xmlns:r="http://schemas.openxmlformats.org/officeDocument/2006/relationships" r:id="rId6"/>
          <a:extLst>
            <a:ext uri="{FF2B5EF4-FFF2-40B4-BE49-F238E27FC236}">
              <a16:creationId xmlns:a16="http://schemas.microsoft.com/office/drawing/2014/main" id="{B7193BB7-94BD-4298-8A68-33970A451A7F}"/>
            </a:ext>
          </a:extLst>
        </xdr:cNvPr>
        <xdr:cNvSpPr/>
      </xdr:nvSpPr>
      <xdr:spPr>
        <a:xfrm>
          <a:off x="350520" y="2316480"/>
          <a:ext cx="1478280" cy="701040"/>
        </a:xfrm>
        <a:prstGeom prst="round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100" b="1"/>
            <a:t>Cliquez ici pour revenir</a:t>
          </a:r>
          <a:r>
            <a:rPr lang="fr-FR" sz="1100" b="1" baseline="0"/>
            <a:t> aux propos introductifs</a:t>
          </a:r>
          <a:endParaRPr lang="fr-FR"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752475</xdr:colOff>
      <xdr:row>30</xdr:row>
      <xdr:rowOff>180975</xdr:rowOff>
    </xdr:from>
    <xdr:to>
      <xdr:col>8</xdr:col>
      <xdr:colOff>9525</xdr:colOff>
      <xdr:row>40</xdr:row>
      <xdr:rowOff>161925</xdr:rowOff>
    </xdr:to>
    <xdr:sp macro="[0]!Phenix_Search_And_Highlight_The_Werewolf_algorithme4" textlink="">
      <xdr:nvSpPr>
        <xdr:cNvPr id="3" name="Rectangle 2">
          <a:extLst>
            <a:ext uri="{FF2B5EF4-FFF2-40B4-BE49-F238E27FC236}">
              <a16:creationId xmlns:a16="http://schemas.microsoft.com/office/drawing/2014/main" id="{00000000-0008-0000-0300-000003000000}"/>
            </a:ext>
          </a:extLst>
        </xdr:cNvPr>
        <xdr:cNvSpPr/>
      </xdr:nvSpPr>
      <xdr:spPr>
        <a:xfrm>
          <a:off x="752475" y="6619875"/>
          <a:ext cx="6105525" cy="2238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428625</xdr:colOff>
      <xdr:row>5</xdr:row>
      <xdr:rowOff>142875</xdr:rowOff>
    </xdr:from>
    <xdr:to>
      <xdr:col>7</xdr:col>
      <xdr:colOff>276225</xdr:colOff>
      <xdr:row>11</xdr:row>
      <xdr:rowOff>19050</xdr:rowOff>
    </xdr:to>
    <xdr:sp macro="[0]!Phenix_Search_And_Highlight_The_Werewolf_algorithme1" textlink="">
      <xdr:nvSpPr>
        <xdr:cNvPr id="4" name="Rectangle 3">
          <a:extLst>
            <a:ext uri="{FF2B5EF4-FFF2-40B4-BE49-F238E27FC236}">
              <a16:creationId xmlns:a16="http://schemas.microsoft.com/office/drawing/2014/main" id="{00000000-0008-0000-0300-000004000000}"/>
            </a:ext>
          </a:extLst>
        </xdr:cNvPr>
        <xdr:cNvSpPr/>
      </xdr:nvSpPr>
      <xdr:spPr>
        <a:xfrm>
          <a:off x="1190625" y="1095375"/>
          <a:ext cx="5172075" cy="1238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409575</xdr:colOff>
      <xdr:row>11</xdr:row>
      <xdr:rowOff>171450</xdr:rowOff>
    </xdr:from>
    <xdr:to>
      <xdr:col>7</xdr:col>
      <xdr:colOff>314325</xdr:colOff>
      <xdr:row>21</xdr:row>
      <xdr:rowOff>57150</xdr:rowOff>
    </xdr:to>
    <xdr:sp macro="[0]!Phenix_Search_And_Highlight_The_Werewolf_algorithme2" textlink="">
      <xdr:nvSpPr>
        <xdr:cNvPr id="5" name="Rectangle 4">
          <a:extLst>
            <a:ext uri="{FF2B5EF4-FFF2-40B4-BE49-F238E27FC236}">
              <a16:creationId xmlns:a16="http://schemas.microsoft.com/office/drawing/2014/main" id="{00000000-0008-0000-0300-000005000000}"/>
            </a:ext>
          </a:extLst>
        </xdr:cNvPr>
        <xdr:cNvSpPr/>
      </xdr:nvSpPr>
      <xdr:spPr>
        <a:xfrm>
          <a:off x="1171575" y="2486025"/>
          <a:ext cx="5229225" cy="2047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542925</xdr:colOff>
      <xdr:row>21</xdr:row>
      <xdr:rowOff>123825</xdr:rowOff>
    </xdr:from>
    <xdr:to>
      <xdr:col>7</xdr:col>
      <xdr:colOff>266700</xdr:colOff>
      <xdr:row>30</xdr:row>
      <xdr:rowOff>28575</xdr:rowOff>
    </xdr:to>
    <xdr:sp macro="" textlink="">
      <xdr:nvSpPr>
        <xdr:cNvPr id="6" name="Rectangle 5">
          <a:extLst>
            <a:ext uri="{FF2B5EF4-FFF2-40B4-BE49-F238E27FC236}">
              <a16:creationId xmlns:a16="http://schemas.microsoft.com/office/drawing/2014/main" id="{00000000-0008-0000-0300-000006000000}"/>
            </a:ext>
          </a:extLst>
        </xdr:cNvPr>
        <xdr:cNvSpPr/>
      </xdr:nvSpPr>
      <xdr:spPr>
        <a:xfrm>
          <a:off x="1304925" y="4600575"/>
          <a:ext cx="5048250" cy="1866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xdr:col>
      <xdr:colOff>466725</xdr:colOff>
      <xdr:row>21</xdr:row>
      <xdr:rowOff>133350</xdr:rowOff>
    </xdr:from>
    <xdr:to>
      <xdr:col>7</xdr:col>
      <xdr:colOff>352425</xdr:colOff>
      <xdr:row>29</xdr:row>
      <xdr:rowOff>180975</xdr:rowOff>
    </xdr:to>
    <xdr:sp macro="[0]!Phenix_Search_And_Highlight_The_Werewolf_algorithme3" textlink="">
      <xdr:nvSpPr>
        <xdr:cNvPr id="7" name="Rectangle 6">
          <a:extLst>
            <a:ext uri="{FF2B5EF4-FFF2-40B4-BE49-F238E27FC236}">
              <a16:creationId xmlns:a16="http://schemas.microsoft.com/office/drawing/2014/main" id="{00000000-0008-0000-0300-000007000000}"/>
            </a:ext>
          </a:extLst>
        </xdr:cNvPr>
        <xdr:cNvSpPr/>
      </xdr:nvSpPr>
      <xdr:spPr>
        <a:xfrm>
          <a:off x="1228725" y="4610100"/>
          <a:ext cx="5210175" cy="1819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redissi/AppData/Local/Microsoft/Windows/INetCache/Content.Outlook/0H02RL9W/Copie%20de%20Cartographie%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ode d'emploi"/>
      <sheetName val="Base de données"/>
      <sheetName val="Paramétrage"/>
      <sheetName val="Graphiques"/>
      <sheetName val="Criticité résiduelle maitrise"/>
      <sheetName val="Feuil1"/>
      <sheetName val="Feuil2"/>
      <sheetName val="Feuil3"/>
      <sheetName val="Filtre"/>
      <sheetName val="Filtre (2)"/>
      <sheetName val="Par secteur"/>
      <sheetName val="Matrice de criticité"/>
      <sheetName val="Tri par criticité totale"/>
      <sheetName val="Tri par criticité résiduelle 1"/>
      <sheetName val="Tri par criticité résiduelle 2"/>
      <sheetName val="Matrice AMDEC"/>
      <sheetName val="Acteur professionnel"/>
      <sheetName val="Maitrise du risque"/>
      <sheetName val="Criticité forte"/>
      <sheetName val="Copie de Cartographie 3"/>
    </sheetNames>
    <definedNames>
      <definedName name="grimaldi"/>
      <definedName name="Module3.MetLimage"/>
      <definedName name="Retour_base_de_donnees"/>
    </definedNames>
    <sheetDataSet>
      <sheetData sheetId="0"/>
      <sheetData sheetId="1"/>
      <sheetData sheetId="2"/>
      <sheetData sheetId="3">
        <row r="7">
          <cell r="C7" t="str">
            <v>Pré-désinfection</v>
          </cell>
        </row>
        <row r="8">
          <cell r="C8" t="str">
            <v>Lavage</v>
          </cell>
        </row>
        <row r="9">
          <cell r="C9" t="str">
            <v>Recomposition</v>
          </cell>
        </row>
        <row r="10">
          <cell r="C10" t="str">
            <v>Conditionnement</v>
          </cell>
        </row>
        <row r="11">
          <cell r="C11" t="str">
            <v>Stérilisation</v>
          </cell>
        </row>
        <row r="12">
          <cell r="C12" t="str">
            <v>Livraison</v>
          </cell>
        </row>
        <row r="13">
          <cell r="C13">
            <v>0</v>
          </cell>
        </row>
        <row r="14">
          <cell r="C14">
            <v>0</v>
          </cell>
        </row>
        <row r="15">
          <cell r="C15">
            <v>0</v>
          </cell>
        </row>
        <row r="16">
          <cell r="C16">
            <v>0</v>
          </cell>
        </row>
        <row r="17">
          <cell r="C17">
            <v>0</v>
          </cell>
        </row>
        <row r="18">
          <cell r="C18">
            <v>0</v>
          </cell>
        </row>
        <row r="19">
          <cell r="C19">
            <v>0</v>
          </cell>
        </row>
      </sheetData>
      <sheetData sheetId="4">
        <row r="2">
          <cell r="Q2" t="str">
            <v>Pré-désinfection</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6C483-F4BD-4BF7-B28E-D95AB40FAA78}">
  <dimension ref="A1:X1"/>
  <sheetViews>
    <sheetView zoomScale="55" zoomScaleNormal="55" workbookViewId="0">
      <pane ySplit="1" topLeftCell="A2" activePane="bottomLeft" state="frozen"/>
      <selection pane="bottomLeft"/>
    </sheetView>
  </sheetViews>
  <sheetFormatPr baseColWidth="10" defaultColWidth="10.6640625" defaultRowHeight="14.4" x14ac:dyDescent="0.3"/>
  <cols>
    <col min="1" max="1" width="28.5546875" style="131" customWidth="1"/>
    <col min="2" max="16384" width="10.6640625" style="132"/>
  </cols>
  <sheetData>
    <row r="1" spans="2:24" ht="133.5" customHeight="1" x14ac:dyDescent="0.3">
      <c r="B1" s="131"/>
      <c r="C1" s="131"/>
      <c r="D1" s="131"/>
      <c r="E1" s="131"/>
      <c r="F1" s="131"/>
      <c r="G1" s="131"/>
      <c r="H1" s="131"/>
      <c r="I1" s="131"/>
      <c r="J1" s="131"/>
      <c r="K1" s="131"/>
      <c r="L1" s="131"/>
      <c r="M1" s="131"/>
      <c r="N1" s="131"/>
      <c r="O1" s="131"/>
      <c r="P1" s="131"/>
      <c r="Q1" s="131"/>
      <c r="R1" s="131"/>
      <c r="S1" s="131"/>
      <c r="T1" s="131"/>
      <c r="U1" s="131"/>
      <c r="V1" s="131"/>
      <c r="W1" s="131"/>
      <c r="X1" s="131"/>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dimension ref="A1:Q408"/>
  <sheetViews>
    <sheetView showGridLines="0" tabSelected="1" zoomScale="45" zoomScaleNormal="45" workbookViewId="0">
      <pane xSplit="1" ySplit="1" topLeftCell="I2" activePane="bottomRight" state="frozen"/>
      <selection pane="topRight" activeCell="B1" sqref="B1"/>
      <selection pane="bottomLeft" activeCell="A2" sqref="A2"/>
      <selection pane="bottomRight" activeCell="V81" sqref="V81"/>
    </sheetView>
  </sheetViews>
  <sheetFormatPr baseColWidth="10" defaultColWidth="11.44140625" defaultRowHeight="14.4" x14ac:dyDescent="0.3"/>
  <cols>
    <col min="1" max="1" width="28.5546875" style="119" customWidth="1"/>
    <col min="2" max="2" width="19.88671875" style="13" customWidth="1"/>
    <col min="3" max="3" width="43.5546875" style="13" customWidth="1"/>
    <col min="4" max="4" width="40.6640625" style="13" customWidth="1"/>
    <col min="5" max="5" width="30.6640625" style="13" customWidth="1"/>
    <col min="6" max="6" width="32.88671875" style="13" customWidth="1"/>
    <col min="7" max="15" width="30.6640625" style="13" customWidth="1"/>
    <col min="16" max="16384" width="11.44140625" style="13"/>
  </cols>
  <sheetData>
    <row r="1" spans="1:10" s="133" customFormat="1" ht="132.44999999999999" customHeight="1" x14ac:dyDescent="0.3">
      <c r="A1" s="118"/>
      <c r="B1" s="119"/>
      <c r="C1" s="119"/>
      <c r="D1" s="119"/>
      <c r="E1" s="119"/>
      <c r="F1" s="119"/>
      <c r="G1" s="119"/>
      <c r="H1" s="119"/>
      <c r="I1" s="119"/>
      <c r="J1" s="119"/>
    </row>
    <row r="2" spans="1:10" x14ac:dyDescent="0.3">
      <c r="A2" s="118"/>
      <c r="C2"/>
      <c r="D2"/>
      <c r="E2"/>
      <c r="F2"/>
    </row>
    <row r="3" spans="1:10" x14ac:dyDescent="0.3">
      <c r="A3" s="118"/>
      <c r="C3" s="142" t="s">
        <v>25</v>
      </c>
      <c r="D3" s="142"/>
      <c r="E3" s="142"/>
      <c r="F3" s="142"/>
    </row>
    <row r="4" spans="1:10" x14ac:dyDescent="0.3">
      <c r="A4" s="118"/>
      <c r="C4" s="142"/>
      <c r="D4" s="142"/>
      <c r="E4" s="142"/>
      <c r="F4" s="142"/>
    </row>
    <row r="5" spans="1:10" ht="15" thickBot="1" x14ac:dyDescent="0.35">
      <c r="A5" s="118"/>
    </row>
    <row r="6" spans="1:10" ht="50.25" customHeight="1" thickBot="1" x14ac:dyDescent="0.35">
      <c r="C6" s="50" t="s">
        <v>0</v>
      </c>
      <c r="D6" s="54" t="s">
        <v>3</v>
      </c>
      <c r="E6" s="55" t="s">
        <v>26</v>
      </c>
      <c r="F6" s="56" t="s">
        <v>27</v>
      </c>
    </row>
    <row r="7" spans="1:10" ht="15" thickBot="1" x14ac:dyDescent="0.35">
      <c r="C7" s="36" t="s">
        <v>70</v>
      </c>
      <c r="D7" s="58" t="s">
        <v>259</v>
      </c>
      <c r="E7" s="59" t="s">
        <v>62</v>
      </c>
      <c r="F7" s="95" t="s">
        <v>64</v>
      </c>
    </row>
    <row r="8" spans="1:10" ht="15" thickBot="1" x14ac:dyDescent="0.35">
      <c r="C8" s="36" t="s">
        <v>71</v>
      </c>
      <c r="D8" s="57" t="s">
        <v>61</v>
      </c>
      <c r="E8" s="60" t="s">
        <v>63</v>
      </c>
      <c r="F8" s="96" t="s">
        <v>65</v>
      </c>
    </row>
    <row r="9" spans="1:10" ht="15" thickBot="1" x14ac:dyDescent="0.35">
      <c r="C9" s="36" t="s">
        <v>72</v>
      </c>
      <c r="D9" s="57" t="s">
        <v>258</v>
      </c>
      <c r="E9" s="60"/>
      <c r="F9" s="96" t="s">
        <v>66</v>
      </c>
    </row>
    <row r="10" spans="1:10" ht="15" thickBot="1" x14ac:dyDescent="0.35">
      <c r="C10" s="36" t="s">
        <v>73</v>
      </c>
      <c r="D10" s="57" t="s">
        <v>76</v>
      </c>
      <c r="E10" s="21"/>
      <c r="F10" s="96" t="s">
        <v>67</v>
      </c>
    </row>
    <row r="11" spans="1:10" ht="15" thickBot="1" x14ac:dyDescent="0.35">
      <c r="C11" s="36" t="s">
        <v>74</v>
      </c>
      <c r="D11" s="57" t="s">
        <v>173</v>
      </c>
      <c r="E11" s="21"/>
      <c r="F11" s="23" t="s">
        <v>68</v>
      </c>
    </row>
    <row r="12" spans="1:10" ht="15" thickBot="1" x14ac:dyDescent="0.35">
      <c r="C12" s="36" t="s">
        <v>75</v>
      </c>
      <c r="D12" s="57" t="s">
        <v>256</v>
      </c>
      <c r="E12" s="21"/>
      <c r="F12" s="23" t="s">
        <v>254</v>
      </c>
    </row>
    <row r="13" spans="1:10" ht="15" thickBot="1" x14ac:dyDescent="0.35">
      <c r="C13" s="36" t="s">
        <v>261</v>
      </c>
      <c r="D13" s="57" t="s">
        <v>257</v>
      </c>
      <c r="E13" s="21"/>
      <c r="F13" s="23" t="s">
        <v>255</v>
      </c>
      <c r="I13" s="15"/>
    </row>
    <row r="14" spans="1:10" ht="15" thickBot="1" x14ac:dyDescent="0.35">
      <c r="C14" s="36"/>
      <c r="D14" s="57" t="s">
        <v>260</v>
      </c>
      <c r="E14" s="21"/>
      <c r="F14" s="23"/>
    </row>
    <row r="15" spans="1:10" ht="15" thickBot="1" x14ac:dyDescent="0.35">
      <c r="C15" s="36"/>
      <c r="D15" s="16"/>
      <c r="E15" s="21"/>
      <c r="F15" s="23"/>
    </row>
    <row r="16" spans="1:10" ht="15" thickBot="1" x14ac:dyDescent="0.35">
      <c r="C16" s="36"/>
      <c r="D16" s="16"/>
      <c r="E16" s="21"/>
      <c r="F16" s="23"/>
    </row>
    <row r="17" spans="1:15" ht="15" thickBot="1" x14ac:dyDescent="0.35">
      <c r="C17" s="36"/>
      <c r="D17" s="16"/>
      <c r="E17" s="21"/>
      <c r="F17" s="23"/>
    </row>
    <row r="18" spans="1:15" ht="15" thickBot="1" x14ac:dyDescent="0.35">
      <c r="C18" s="36"/>
      <c r="D18" s="53"/>
      <c r="E18" s="24"/>
      <c r="F18" s="25"/>
    </row>
    <row r="19" spans="1:15" x14ac:dyDescent="0.3">
      <c r="C19"/>
      <c r="D19"/>
      <c r="E19"/>
      <c r="F19"/>
    </row>
    <row r="22" spans="1:15" x14ac:dyDescent="0.3">
      <c r="C22" s="142" t="s">
        <v>60</v>
      </c>
      <c r="D22" s="142"/>
      <c r="E22" s="142"/>
      <c r="F22" s="142"/>
      <c r="G22"/>
    </row>
    <row r="23" spans="1:15" x14ac:dyDescent="0.3">
      <c r="C23" s="142"/>
      <c r="D23" s="142"/>
      <c r="E23" s="142"/>
      <c r="F23" s="142"/>
      <c r="G23"/>
    </row>
    <row r="24" spans="1:15" ht="23.25" customHeight="1" thickBot="1" x14ac:dyDescent="0.35">
      <c r="B24" s="17" t="s">
        <v>39</v>
      </c>
    </row>
    <row r="25" spans="1:15" s="52" customFormat="1" ht="26.4" thickBot="1" x14ac:dyDescent="0.35">
      <c r="A25" s="120"/>
      <c r="B25" s="67" t="s">
        <v>0</v>
      </c>
      <c r="C25" s="68" t="str">
        <f>IF(ISBLANK(C7)=TRUE,"",C7)</f>
        <v>Prédésinfection</v>
      </c>
      <c r="D25" s="68" t="str">
        <f>IF(ISBLANK(C8)=TRUE,"",C8)</f>
        <v>Lavage</v>
      </c>
      <c r="E25" s="68" t="str">
        <f>IF(ISBLANK(C9)=TRUE,"",C9)</f>
        <v>Recomposition</v>
      </c>
      <c r="F25" s="68" t="str">
        <f>IF(ISBLANK(C10)=TRUE,"",C10)</f>
        <v>Conditionnement</v>
      </c>
      <c r="G25" s="68" t="str">
        <f>IF(ISBLANK(C11)=TRUE,"",C11)</f>
        <v>Stérilisation</v>
      </c>
      <c r="H25" s="69" t="str">
        <f>IF(ISBLANK(C12)=TRUE,"",C12)</f>
        <v>Livraison</v>
      </c>
      <c r="I25" s="51" t="str">
        <f>IF(ISBLANK(C13)=TRUE,"",C13)</f>
        <v xml:space="preserve">Management </v>
      </c>
      <c r="J25" s="51" t="str">
        <f>IF(ISBLANK(C14)=TRUE,"",C14)</f>
        <v/>
      </c>
      <c r="K25" s="51" t="str">
        <f>IF(ISBLANK(C15)=TRUE,"",C15)</f>
        <v/>
      </c>
      <c r="L25" s="51" t="str">
        <f>IF(ISBLANK(C16)=TRUE,"",C16)</f>
        <v/>
      </c>
      <c r="M25" s="51" t="str">
        <f>IF(ISBLANK(C17)=TRUE,"",C17)</f>
        <v/>
      </c>
      <c r="N25" s="51" t="str">
        <f>IF(ISBLANK(C18)=TRUE,"",C18)</f>
        <v/>
      </c>
      <c r="O25" s="51" t="str">
        <f>IF(ISBLANK(C19)=TRUE,"",C19)</f>
        <v/>
      </c>
    </row>
    <row r="26" spans="1:15" x14ac:dyDescent="0.3">
      <c r="B26" s="151" t="s">
        <v>1</v>
      </c>
      <c r="C26" s="18" t="s">
        <v>77</v>
      </c>
      <c r="D26" s="21" t="s">
        <v>78</v>
      </c>
      <c r="E26" s="21" t="s">
        <v>79</v>
      </c>
      <c r="F26" s="19" t="s">
        <v>80</v>
      </c>
      <c r="G26" s="21" t="s">
        <v>81</v>
      </c>
      <c r="H26" s="19" t="s">
        <v>82</v>
      </c>
      <c r="I26" s="19" t="s">
        <v>262</v>
      </c>
      <c r="J26" s="19"/>
      <c r="K26" s="19"/>
      <c r="L26" s="19"/>
      <c r="M26" s="19"/>
      <c r="N26" s="19"/>
      <c r="O26" s="20"/>
    </row>
    <row r="27" spans="1:15" x14ac:dyDescent="0.3">
      <c r="B27" s="152"/>
      <c r="C27" s="18" t="s">
        <v>83</v>
      </c>
      <c r="D27" s="21" t="s">
        <v>83</v>
      </c>
      <c r="E27" s="19" t="s">
        <v>84</v>
      </c>
      <c r="F27" s="21" t="s">
        <v>85</v>
      </c>
      <c r="G27" s="19" t="s">
        <v>86</v>
      </c>
      <c r="H27" s="21" t="s">
        <v>87</v>
      </c>
      <c r="I27" s="21" t="s">
        <v>263</v>
      </c>
      <c r="J27" s="21"/>
      <c r="K27" s="21"/>
      <c r="L27" s="21"/>
      <c r="M27" s="21"/>
      <c r="N27" s="21"/>
      <c r="O27" s="23"/>
    </row>
    <row r="28" spans="1:15" ht="28.8" x14ac:dyDescent="0.3">
      <c r="B28" s="152"/>
      <c r="C28" s="18" t="s">
        <v>78</v>
      </c>
      <c r="D28" s="21" t="s">
        <v>88</v>
      </c>
      <c r="E28" s="21" t="s">
        <v>89</v>
      </c>
      <c r="F28" s="14" t="s">
        <v>90</v>
      </c>
      <c r="G28" s="22" t="s">
        <v>91</v>
      </c>
      <c r="H28" s="21" t="s">
        <v>92</v>
      </c>
      <c r="I28" s="21"/>
      <c r="J28" s="21"/>
      <c r="K28" s="21"/>
      <c r="L28" s="21"/>
      <c r="M28" s="21"/>
      <c r="N28" s="21"/>
      <c r="O28" s="23"/>
    </row>
    <row r="29" spans="1:15" s="40" customFormat="1" x14ac:dyDescent="0.3">
      <c r="A29" s="121"/>
      <c r="B29" s="152"/>
      <c r="C29" s="37"/>
      <c r="D29" s="19" t="s">
        <v>93</v>
      </c>
      <c r="E29" s="14" t="s">
        <v>94</v>
      </c>
      <c r="F29" s="21" t="s">
        <v>78</v>
      </c>
      <c r="G29" s="14" t="s">
        <v>95</v>
      </c>
      <c r="H29" s="14" t="s">
        <v>83</v>
      </c>
      <c r="I29" s="14"/>
      <c r="J29" s="14"/>
      <c r="K29" s="14"/>
      <c r="L29" s="14"/>
      <c r="M29" s="14"/>
      <c r="N29" s="14"/>
      <c r="O29" s="38"/>
    </row>
    <row r="30" spans="1:15" x14ac:dyDescent="0.3">
      <c r="B30" s="152"/>
      <c r="C30" s="37"/>
      <c r="D30" s="21" t="s">
        <v>96</v>
      </c>
      <c r="E30" s="21" t="s">
        <v>78</v>
      </c>
      <c r="F30" s="21"/>
      <c r="G30" s="21" t="s">
        <v>97</v>
      </c>
      <c r="H30" s="21" t="s">
        <v>78</v>
      </c>
      <c r="I30" s="21"/>
      <c r="J30" s="21"/>
      <c r="K30" s="21"/>
      <c r="L30" s="21"/>
      <c r="M30" s="21"/>
      <c r="N30" s="21"/>
      <c r="O30" s="23"/>
    </row>
    <row r="31" spans="1:15" s="27" customFormat="1" x14ac:dyDescent="0.3">
      <c r="A31" s="122"/>
      <c r="B31" s="152"/>
      <c r="C31" s="37"/>
      <c r="D31" s="21" t="s">
        <v>98</v>
      </c>
      <c r="E31" s="21" t="s">
        <v>83</v>
      </c>
      <c r="F31" s="21"/>
      <c r="G31" s="21" t="s">
        <v>99</v>
      </c>
      <c r="H31" s="21"/>
      <c r="I31" s="21"/>
      <c r="J31" s="21"/>
      <c r="K31" s="21"/>
      <c r="L31" s="21"/>
      <c r="M31" s="21"/>
      <c r="N31" s="21"/>
      <c r="O31" s="23"/>
    </row>
    <row r="32" spans="1:15" x14ac:dyDescent="0.3">
      <c r="B32" s="152"/>
      <c r="C32" s="37"/>
      <c r="D32" s="21" t="s">
        <v>100</v>
      </c>
      <c r="E32" s="39"/>
      <c r="F32" s="21"/>
      <c r="G32" s="21" t="s">
        <v>83</v>
      </c>
      <c r="H32" s="21"/>
      <c r="I32" s="21"/>
      <c r="J32" s="21"/>
      <c r="K32" s="21"/>
      <c r="L32" s="21"/>
      <c r="M32" s="21"/>
      <c r="N32" s="21"/>
      <c r="O32" s="23"/>
    </row>
    <row r="33" spans="2:15" x14ac:dyDescent="0.3">
      <c r="B33" s="152"/>
      <c r="C33" s="37"/>
      <c r="D33" s="21" t="s">
        <v>101</v>
      </c>
      <c r="E33" s="21"/>
      <c r="F33" s="21"/>
      <c r="G33" s="39" t="s">
        <v>78</v>
      </c>
      <c r="H33" s="21"/>
      <c r="I33" s="21"/>
      <c r="J33" s="21"/>
      <c r="K33" s="21"/>
      <c r="L33" s="21"/>
      <c r="M33" s="21"/>
      <c r="N33" s="21"/>
      <c r="O33" s="23"/>
    </row>
    <row r="34" spans="2:15" x14ac:dyDescent="0.3">
      <c r="B34" s="152"/>
      <c r="C34" s="37"/>
      <c r="D34" s="21" t="s">
        <v>102</v>
      </c>
      <c r="E34" s="21"/>
      <c r="F34" s="21"/>
      <c r="G34" s="21"/>
      <c r="H34" s="21"/>
      <c r="I34" s="21"/>
      <c r="J34" s="21"/>
      <c r="K34" s="21"/>
      <c r="L34" s="21"/>
      <c r="M34" s="21"/>
      <c r="N34" s="21"/>
      <c r="O34" s="23"/>
    </row>
    <row r="35" spans="2:15" x14ac:dyDescent="0.3">
      <c r="B35" s="152"/>
      <c r="C35" s="37"/>
      <c r="D35" s="21"/>
      <c r="E35" s="21"/>
      <c r="F35" s="21"/>
      <c r="G35" s="21"/>
      <c r="H35" s="21"/>
      <c r="I35" s="21"/>
      <c r="J35" s="21"/>
      <c r="K35" s="21"/>
      <c r="L35" s="21"/>
      <c r="M35" s="21"/>
      <c r="N35" s="21"/>
      <c r="O35" s="23"/>
    </row>
    <row r="36" spans="2:15" x14ac:dyDescent="0.3">
      <c r="B36" s="152"/>
      <c r="C36" s="37"/>
      <c r="D36" s="21"/>
      <c r="E36" s="21"/>
      <c r="F36" s="21"/>
      <c r="G36" s="21"/>
      <c r="H36" s="21"/>
      <c r="I36" s="21"/>
      <c r="J36" s="21"/>
      <c r="K36" s="21"/>
      <c r="L36" s="21"/>
      <c r="M36" s="21"/>
      <c r="N36" s="21"/>
      <c r="O36" s="23"/>
    </row>
    <row r="37" spans="2:15" x14ac:dyDescent="0.3">
      <c r="B37" s="152"/>
      <c r="C37" s="37"/>
      <c r="D37" s="21"/>
      <c r="E37" s="21"/>
      <c r="F37" s="21"/>
      <c r="G37" s="21"/>
      <c r="H37" s="21"/>
      <c r="I37" s="21"/>
      <c r="J37" s="21"/>
      <c r="K37" s="21"/>
      <c r="L37" s="21"/>
      <c r="M37" s="21"/>
      <c r="N37" s="21"/>
      <c r="O37" s="23"/>
    </row>
    <row r="38" spans="2:15" x14ac:dyDescent="0.3">
      <c r="B38" s="152"/>
      <c r="C38" s="37"/>
      <c r="D38" s="21"/>
      <c r="E38" s="21"/>
      <c r="F38" s="21"/>
      <c r="G38" s="21"/>
      <c r="H38" s="21"/>
      <c r="I38" s="21"/>
      <c r="J38" s="21"/>
      <c r="K38" s="21"/>
      <c r="L38" s="21"/>
      <c r="M38" s="21"/>
      <c r="N38" s="21"/>
      <c r="O38" s="23"/>
    </row>
    <row r="39" spans="2:15" x14ac:dyDescent="0.3">
      <c r="B39" s="152"/>
      <c r="C39" s="37"/>
      <c r="D39" s="21"/>
      <c r="E39" s="21"/>
      <c r="F39" s="21"/>
      <c r="G39" s="21"/>
      <c r="H39" s="21"/>
      <c r="I39" s="21"/>
      <c r="J39" s="21"/>
      <c r="K39" s="21"/>
      <c r="L39" s="21"/>
      <c r="M39" s="21"/>
      <c r="N39" s="21"/>
      <c r="O39" s="23"/>
    </row>
    <row r="40" spans="2:15" x14ac:dyDescent="0.3">
      <c r="B40" s="152"/>
      <c r="C40" s="37"/>
      <c r="D40" s="21"/>
      <c r="E40" s="21"/>
      <c r="F40" s="21"/>
      <c r="G40" s="21"/>
      <c r="H40" s="21"/>
      <c r="I40" s="21"/>
      <c r="J40" s="21"/>
      <c r="K40" s="21"/>
      <c r="L40" s="21"/>
      <c r="M40" s="21"/>
      <c r="N40" s="21"/>
      <c r="O40" s="23"/>
    </row>
    <row r="41" spans="2:15" x14ac:dyDescent="0.3">
      <c r="B41" s="152"/>
      <c r="C41" s="37"/>
      <c r="D41" s="21"/>
      <c r="E41" s="21"/>
      <c r="F41" s="21"/>
      <c r="G41" s="21"/>
      <c r="H41" s="21"/>
      <c r="I41" s="21"/>
      <c r="J41" s="21"/>
      <c r="K41" s="21"/>
      <c r="L41" s="21"/>
      <c r="M41" s="21"/>
      <c r="N41" s="21"/>
      <c r="O41" s="23"/>
    </row>
    <row r="42" spans="2:15" x14ac:dyDescent="0.3">
      <c r="B42" s="152"/>
      <c r="C42" s="37"/>
      <c r="D42" s="21"/>
      <c r="E42" s="21"/>
      <c r="F42" s="21"/>
      <c r="G42" s="21"/>
      <c r="H42" s="21"/>
      <c r="I42" s="21"/>
      <c r="J42" s="21"/>
      <c r="K42" s="21"/>
      <c r="L42" s="21"/>
      <c r="M42" s="21"/>
      <c r="N42" s="21"/>
      <c r="O42" s="23"/>
    </row>
    <row r="43" spans="2:15" x14ac:dyDescent="0.3">
      <c r="B43" s="152"/>
      <c r="C43" s="37"/>
      <c r="D43" s="21"/>
      <c r="E43" s="21"/>
      <c r="F43" s="21"/>
      <c r="G43" s="21"/>
      <c r="H43" s="21"/>
      <c r="I43" s="21"/>
      <c r="J43" s="21"/>
      <c r="K43" s="21"/>
      <c r="L43" s="21"/>
      <c r="M43" s="21"/>
      <c r="N43" s="21"/>
      <c r="O43" s="23"/>
    </row>
    <row r="44" spans="2:15" x14ac:dyDescent="0.3">
      <c r="B44" s="152"/>
      <c r="C44" s="37"/>
      <c r="D44" s="21"/>
      <c r="E44" s="21"/>
      <c r="F44" s="21"/>
      <c r="G44" s="21"/>
      <c r="H44" s="21"/>
      <c r="I44" s="21"/>
      <c r="J44" s="21"/>
      <c r="K44" s="21"/>
      <c r="L44" s="21"/>
      <c r="M44" s="21"/>
      <c r="N44" s="21"/>
      <c r="O44" s="23"/>
    </row>
    <row r="45" spans="2:15" x14ac:dyDescent="0.3">
      <c r="B45" s="152"/>
      <c r="C45" s="37"/>
      <c r="D45" s="21"/>
      <c r="E45" s="21"/>
      <c r="F45" s="21"/>
      <c r="G45" s="21"/>
      <c r="H45" s="21"/>
      <c r="I45" s="21"/>
      <c r="J45" s="21"/>
      <c r="K45" s="21"/>
      <c r="L45" s="21"/>
      <c r="M45" s="21"/>
      <c r="N45" s="21"/>
      <c r="O45" s="23"/>
    </row>
    <row r="46" spans="2:15" ht="15" thickBot="1" x14ac:dyDescent="0.35">
      <c r="B46" s="153"/>
      <c r="C46" s="37"/>
      <c r="D46" s="21"/>
      <c r="E46" s="21"/>
      <c r="F46" s="21"/>
      <c r="G46" s="21"/>
      <c r="H46" s="21"/>
      <c r="I46" s="21"/>
      <c r="J46" s="24"/>
      <c r="K46" s="24"/>
      <c r="L46" s="24"/>
      <c r="M46" s="24"/>
      <c r="N46" s="24"/>
      <c r="O46" s="25"/>
    </row>
    <row r="48" spans="2:15" x14ac:dyDescent="0.3">
      <c r="C48" s="142" t="s">
        <v>28</v>
      </c>
      <c r="D48" s="142"/>
      <c r="E48" s="142"/>
      <c r="F48" s="142"/>
    </row>
    <row r="49" spans="1:15" x14ac:dyDescent="0.3">
      <c r="C49" s="142"/>
      <c r="D49" s="142"/>
      <c r="E49" s="142"/>
      <c r="F49" s="142"/>
    </row>
    <row r="50" spans="1:15" ht="15" thickBot="1" x14ac:dyDescent="0.35"/>
    <row r="51" spans="1:15" ht="24" thickBot="1" x14ac:dyDescent="0.5">
      <c r="C51" s="154" t="s">
        <v>29</v>
      </c>
      <c r="D51" s="155"/>
      <c r="E51" s="155"/>
      <c r="F51" s="155"/>
      <c r="G51" s="156"/>
      <c r="H51" s="166" t="str">
        <f>C25</f>
        <v>Prédésinfection</v>
      </c>
      <c r="I51" s="167"/>
      <c r="J51" s="167"/>
      <c r="K51" s="167"/>
      <c r="L51" s="167"/>
      <c r="M51" s="167"/>
      <c r="N51" s="167"/>
      <c r="O51" s="168"/>
    </row>
    <row r="52" spans="1:15" s="45" customFormat="1" ht="47.4" thickBot="1" x14ac:dyDescent="0.5">
      <c r="A52" s="123"/>
      <c r="B52" s="46" t="s">
        <v>1</v>
      </c>
      <c r="C52" s="47" t="str">
        <f>$C26</f>
        <v>Pré-tri</v>
      </c>
      <c r="D52" s="47" t="str">
        <f>$C27</f>
        <v>Traçabilité</v>
      </c>
      <c r="E52" s="47" t="str">
        <f>$C28</f>
        <v>Prise de poste</v>
      </c>
      <c r="F52" s="47">
        <f>$C29</f>
        <v>0</v>
      </c>
      <c r="G52" s="47">
        <f>$C30</f>
        <v>0</v>
      </c>
      <c r="H52" s="47">
        <f>$C31</f>
        <v>0</v>
      </c>
      <c r="I52" s="47">
        <f>$C32</f>
        <v>0</v>
      </c>
      <c r="J52" s="47">
        <f>$C33</f>
        <v>0</v>
      </c>
      <c r="K52" s="47">
        <f>$C34</f>
        <v>0</v>
      </c>
      <c r="L52" s="47">
        <f>$C35</f>
        <v>0</v>
      </c>
      <c r="M52" s="47">
        <f>$C36</f>
        <v>0</v>
      </c>
      <c r="N52" s="47">
        <f>$C37</f>
        <v>0</v>
      </c>
      <c r="O52" s="47">
        <f>$C38</f>
        <v>0</v>
      </c>
    </row>
    <row r="53" spans="1:15" ht="28.8" x14ac:dyDescent="0.3">
      <c r="B53" s="160" t="s">
        <v>30</v>
      </c>
      <c r="C53" s="103" t="s">
        <v>107</v>
      </c>
      <c r="D53" s="102" t="s">
        <v>103</v>
      </c>
      <c r="E53" s="21" t="s">
        <v>104</v>
      </c>
      <c r="F53" s="19"/>
      <c r="G53" s="19"/>
      <c r="H53" s="19"/>
      <c r="I53" s="19"/>
      <c r="J53" s="19"/>
      <c r="K53" s="19"/>
      <c r="L53" s="19"/>
      <c r="M53" s="19"/>
      <c r="N53" s="19"/>
      <c r="O53" s="19"/>
    </row>
    <row r="54" spans="1:15" ht="51.75" customHeight="1" x14ac:dyDescent="0.3">
      <c r="B54" s="161"/>
      <c r="C54" s="21" t="s">
        <v>108</v>
      </c>
      <c r="D54" s="41" t="s">
        <v>105</v>
      </c>
      <c r="E54" s="21" t="s">
        <v>106</v>
      </c>
      <c r="F54" s="21"/>
      <c r="G54" s="19"/>
      <c r="H54" s="19"/>
      <c r="I54" s="19"/>
      <c r="J54" s="19"/>
      <c r="K54" s="19"/>
      <c r="L54" s="19"/>
      <c r="M54" s="19"/>
      <c r="N54" s="19"/>
      <c r="O54" s="19"/>
    </row>
    <row r="55" spans="1:15" x14ac:dyDescent="0.3">
      <c r="B55" s="161"/>
      <c r="C55" s="16" t="s">
        <v>110</v>
      </c>
      <c r="D55" s="21"/>
      <c r="E55" s="21" t="s">
        <v>109</v>
      </c>
      <c r="F55" s="26"/>
      <c r="G55" s="19"/>
      <c r="H55" s="19"/>
      <c r="I55" s="19"/>
      <c r="J55" s="19"/>
      <c r="K55" s="19"/>
      <c r="L55" s="19"/>
      <c r="M55" s="19"/>
      <c r="N55" s="19"/>
      <c r="O55" s="19"/>
    </row>
    <row r="56" spans="1:15" x14ac:dyDescent="0.3">
      <c r="B56" s="161"/>
      <c r="C56" s="16" t="s">
        <v>111</v>
      </c>
      <c r="D56" s="21"/>
      <c r="E56" s="21"/>
      <c r="F56" s="21"/>
      <c r="G56" s="19"/>
      <c r="H56" s="97"/>
      <c r="I56" s="19"/>
      <c r="J56" s="19"/>
      <c r="K56" s="19"/>
      <c r="L56" s="19"/>
      <c r="M56" s="19"/>
      <c r="N56" s="19"/>
      <c r="O56" s="19"/>
    </row>
    <row r="57" spans="1:15" ht="30" customHeight="1" x14ac:dyDescent="0.3">
      <c r="B57" s="161"/>
      <c r="C57" s="16" t="s">
        <v>112</v>
      </c>
      <c r="D57" s="21"/>
      <c r="E57" s="21"/>
      <c r="F57" s="21"/>
      <c r="G57" s="26"/>
      <c r="H57" s="19"/>
      <c r="I57" s="19"/>
      <c r="J57" s="19"/>
      <c r="K57" s="19"/>
      <c r="L57" s="19"/>
      <c r="M57" s="19"/>
      <c r="N57" s="19"/>
      <c r="O57" s="19"/>
    </row>
    <row r="58" spans="1:15" ht="27.75" customHeight="1" x14ac:dyDescent="0.3">
      <c r="B58" s="161"/>
      <c r="C58" s="16" t="s">
        <v>113</v>
      </c>
      <c r="D58" s="21"/>
      <c r="E58" s="21"/>
      <c r="F58" s="21"/>
      <c r="G58" s="26"/>
      <c r="H58" s="26"/>
      <c r="I58" s="19"/>
      <c r="J58" s="19"/>
      <c r="K58" s="19"/>
      <c r="L58" s="19"/>
      <c r="M58" s="19"/>
      <c r="N58" s="19"/>
      <c r="O58" s="19"/>
    </row>
    <row r="59" spans="1:15" ht="36.75" customHeight="1" x14ac:dyDescent="0.3">
      <c r="B59" s="161"/>
      <c r="C59" s="101"/>
      <c r="D59" s="21"/>
      <c r="E59" s="21"/>
      <c r="F59" s="21"/>
      <c r="G59" s="26"/>
      <c r="H59" s="26"/>
      <c r="I59" s="19"/>
      <c r="J59" s="19"/>
      <c r="K59" s="19"/>
      <c r="L59" s="19"/>
      <c r="M59" s="19"/>
      <c r="N59" s="19"/>
      <c r="O59" s="19"/>
    </row>
    <row r="60" spans="1:15" ht="47.25" customHeight="1" x14ac:dyDescent="0.3">
      <c r="B60" s="161"/>
      <c r="C60" s="101"/>
      <c r="D60" s="21"/>
      <c r="E60" s="21"/>
      <c r="F60" s="21"/>
      <c r="G60" s="26"/>
      <c r="H60" s="26"/>
      <c r="I60" s="19"/>
      <c r="J60" s="19"/>
      <c r="K60" s="19"/>
      <c r="L60" s="19"/>
      <c r="M60" s="19"/>
      <c r="N60" s="19"/>
      <c r="O60" s="19"/>
    </row>
    <row r="61" spans="1:15" x14ac:dyDescent="0.3">
      <c r="B61" s="161"/>
      <c r="C61" s="101"/>
      <c r="D61" s="21"/>
      <c r="E61" s="21"/>
      <c r="F61" s="21"/>
      <c r="G61" s="26"/>
      <c r="H61" s="26"/>
      <c r="I61" s="19"/>
      <c r="J61" s="19"/>
      <c r="K61" s="19"/>
      <c r="L61" s="19"/>
      <c r="M61" s="19"/>
      <c r="N61" s="19"/>
      <c r="O61" s="19"/>
    </row>
    <row r="62" spans="1:15" x14ac:dyDescent="0.3">
      <c r="B62" s="161"/>
      <c r="C62" s="101"/>
      <c r="D62" s="21"/>
      <c r="E62" s="21"/>
      <c r="F62" s="21"/>
      <c r="G62" s="26"/>
      <c r="H62" s="26"/>
      <c r="I62" s="19"/>
      <c r="J62" s="19"/>
      <c r="K62" s="19"/>
      <c r="L62" s="19"/>
      <c r="M62" s="19"/>
      <c r="N62" s="19"/>
      <c r="O62" s="19"/>
    </row>
    <row r="63" spans="1:15" x14ac:dyDescent="0.3">
      <c r="B63" s="161"/>
      <c r="C63" s="101"/>
      <c r="D63" s="21"/>
      <c r="E63" s="21"/>
      <c r="F63" s="21"/>
      <c r="G63" s="26"/>
      <c r="H63" s="26"/>
      <c r="I63" s="19"/>
      <c r="J63" s="19"/>
      <c r="K63" s="19"/>
      <c r="L63" s="19"/>
      <c r="M63" s="19"/>
      <c r="N63" s="19"/>
      <c r="O63" s="19"/>
    </row>
    <row r="64" spans="1:15" x14ac:dyDescent="0.3">
      <c r="B64" s="161"/>
      <c r="C64" s="101"/>
      <c r="D64" s="21"/>
      <c r="E64" s="21"/>
      <c r="F64" s="21"/>
      <c r="G64" s="26"/>
      <c r="H64" s="26"/>
      <c r="I64" s="26"/>
      <c r="J64" s="19"/>
      <c r="K64" s="19"/>
      <c r="L64" s="19"/>
      <c r="M64" s="19"/>
      <c r="N64" s="19"/>
      <c r="O64" s="19"/>
    </row>
    <row r="65" spans="1:17" x14ac:dyDescent="0.3">
      <c r="B65" s="161"/>
      <c r="C65" s="101"/>
      <c r="D65" s="21"/>
      <c r="E65" s="21"/>
      <c r="F65" s="21"/>
      <c r="G65" s="26"/>
      <c r="H65" s="26"/>
      <c r="I65" s="26"/>
      <c r="J65" s="19"/>
      <c r="K65" s="19"/>
      <c r="L65" s="19"/>
      <c r="M65" s="19"/>
      <c r="N65" s="26"/>
      <c r="O65" s="19"/>
    </row>
    <row r="66" spans="1:17" x14ac:dyDescent="0.3">
      <c r="B66" s="161"/>
      <c r="C66" s="101"/>
      <c r="D66" s="21"/>
      <c r="E66" s="21"/>
      <c r="F66" s="21"/>
      <c r="G66" s="26"/>
      <c r="H66" s="26"/>
      <c r="I66" s="26"/>
      <c r="J66" s="19"/>
      <c r="K66" s="19"/>
      <c r="L66" s="26"/>
      <c r="M66" s="19"/>
      <c r="N66" s="26"/>
      <c r="O66" s="19"/>
    </row>
    <row r="67" spans="1:17" x14ac:dyDescent="0.3">
      <c r="B67" s="161"/>
      <c r="C67" s="101"/>
      <c r="D67" s="21"/>
      <c r="E67" s="21"/>
      <c r="F67" s="21"/>
      <c r="G67" s="26"/>
      <c r="H67" s="26"/>
      <c r="I67" s="26"/>
      <c r="J67" s="19"/>
      <c r="K67" s="19"/>
      <c r="L67" s="26"/>
      <c r="M67" s="26"/>
      <c r="N67" s="26"/>
      <c r="O67" s="19"/>
    </row>
    <row r="68" spans="1:17" x14ac:dyDescent="0.3">
      <c r="B68" s="161"/>
      <c r="C68" s="101"/>
      <c r="D68" s="21"/>
      <c r="E68" s="21"/>
      <c r="F68" s="21"/>
      <c r="G68" s="26"/>
      <c r="H68" s="26"/>
      <c r="I68" s="26"/>
      <c r="J68" s="19"/>
      <c r="K68" s="19"/>
      <c r="L68" s="26"/>
      <c r="M68" s="26"/>
      <c r="N68" s="26"/>
      <c r="O68" s="19"/>
    </row>
    <row r="69" spans="1:17" x14ac:dyDescent="0.3">
      <c r="B69" s="161"/>
      <c r="C69" s="101"/>
      <c r="D69" s="21"/>
      <c r="E69" s="21"/>
      <c r="F69" s="21"/>
      <c r="G69" s="26"/>
      <c r="H69" s="26"/>
      <c r="I69" s="26"/>
      <c r="J69" s="19"/>
      <c r="K69" s="19"/>
      <c r="L69" s="26"/>
      <c r="M69" s="26"/>
      <c r="N69" s="26"/>
      <c r="O69" s="26"/>
    </row>
    <row r="70" spans="1:17" x14ac:dyDescent="0.3">
      <c r="B70" s="161"/>
      <c r="C70" s="101"/>
      <c r="D70" s="21"/>
      <c r="E70" s="21"/>
      <c r="F70" s="21"/>
      <c r="G70" s="26"/>
      <c r="H70" s="26"/>
      <c r="I70" s="26"/>
      <c r="J70" s="19"/>
      <c r="K70" s="19"/>
      <c r="L70" s="26"/>
      <c r="M70" s="26"/>
      <c r="N70" s="26"/>
      <c r="O70" s="26"/>
    </row>
    <row r="71" spans="1:17" x14ac:dyDescent="0.3">
      <c r="B71" s="161"/>
      <c r="C71" s="101"/>
      <c r="D71" s="21"/>
      <c r="E71" s="21"/>
      <c r="F71" s="21"/>
      <c r="G71" s="26"/>
      <c r="H71" s="26"/>
      <c r="I71" s="26"/>
      <c r="J71" s="19"/>
      <c r="K71" s="19"/>
      <c r="L71" s="26"/>
      <c r="M71" s="26"/>
      <c r="N71" s="26"/>
      <c r="O71" s="26"/>
    </row>
    <row r="72" spans="1:17" ht="15" thickBot="1" x14ac:dyDescent="0.35">
      <c r="B72" s="162"/>
      <c r="C72" s="101"/>
      <c r="D72" s="21"/>
      <c r="E72" s="21"/>
      <c r="F72" s="21"/>
      <c r="G72" s="26"/>
      <c r="H72" s="26"/>
      <c r="I72" s="26"/>
      <c r="J72" s="19"/>
      <c r="K72" s="19"/>
      <c r="L72" s="26"/>
      <c r="M72" s="26"/>
      <c r="N72" s="26"/>
      <c r="O72" s="26"/>
    </row>
    <row r="79" spans="1:17" ht="29.4" thickBot="1" x14ac:dyDescent="0.6">
      <c r="C79" s="176" t="s">
        <v>29</v>
      </c>
      <c r="D79" s="176"/>
      <c r="E79" s="176"/>
      <c r="F79" s="176"/>
      <c r="G79" s="176"/>
      <c r="H79" s="177" t="str">
        <f>C8</f>
        <v>Lavage</v>
      </c>
      <c r="I79" s="177"/>
      <c r="J79" s="177"/>
      <c r="K79" s="177"/>
      <c r="L79" s="177"/>
      <c r="M79" s="177"/>
      <c r="N79" s="177"/>
      <c r="O79" s="177"/>
    </row>
    <row r="80" spans="1:17" s="45" customFormat="1" ht="70.8" thickBot="1" x14ac:dyDescent="0.5">
      <c r="A80" s="123"/>
      <c r="B80" s="43" t="s">
        <v>1</v>
      </c>
      <c r="C80" s="42" t="str">
        <f>$D26</f>
        <v>Prise de poste</v>
      </c>
      <c r="D80" s="42" t="str">
        <f>$D27</f>
        <v>Traçabilité</v>
      </c>
      <c r="E80" s="42" t="str">
        <f>$D28</f>
        <v>Vérification du matériel</v>
      </c>
      <c r="F80" s="42" t="str">
        <f>$D29</f>
        <v>Lavage manuel</v>
      </c>
      <c r="G80" s="42" t="str">
        <f>$D30</f>
        <v>Préparation d'une embase de lavage</v>
      </c>
      <c r="H80" s="42" t="str">
        <f>$D31</f>
        <v>Mise en laveur-désinfecteur</v>
      </c>
      <c r="I80" s="42" t="str">
        <f>$D32</f>
        <v>Validation des cycles de laveur-désinfecteur</v>
      </c>
      <c r="J80" s="42" t="str">
        <f>$D33</f>
        <v>Déchargement laveur-désinfecteur</v>
      </c>
      <c r="K80" s="42" t="str">
        <f>$D34</f>
        <v>Arrivée des armoires sales</v>
      </c>
      <c r="L80" s="42">
        <f>$D35</f>
        <v>0</v>
      </c>
      <c r="M80" s="42">
        <f>$D36</f>
        <v>0</v>
      </c>
      <c r="N80" s="42">
        <f>$D37</f>
        <v>0</v>
      </c>
      <c r="O80" s="42">
        <f>$D38</f>
        <v>0</v>
      </c>
      <c r="Q80" s="45">
        <f>(20*13)-COUNTBLANK(C81:O100)</f>
        <v>58</v>
      </c>
    </row>
    <row r="81" spans="2:15" ht="60" customHeight="1" x14ac:dyDescent="0.3">
      <c r="B81" s="146" t="s">
        <v>30</v>
      </c>
      <c r="C81" s="16" t="s">
        <v>114</v>
      </c>
      <c r="D81" s="21" t="s">
        <v>115</v>
      </c>
      <c r="E81" s="21" t="s">
        <v>116</v>
      </c>
      <c r="F81" s="103" t="s">
        <v>117</v>
      </c>
      <c r="G81" s="21" t="s">
        <v>118</v>
      </c>
      <c r="H81" s="41" t="s">
        <v>119</v>
      </c>
      <c r="I81" s="21" t="s">
        <v>120</v>
      </c>
      <c r="J81" s="41" t="s">
        <v>121</v>
      </c>
      <c r="K81" s="21" t="s">
        <v>122</v>
      </c>
      <c r="L81" s="26"/>
      <c r="M81" s="26"/>
      <c r="N81" s="26"/>
      <c r="O81" s="26"/>
    </row>
    <row r="82" spans="2:15" ht="96.75" customHeight="1" x14ac:dyDescent="0.3">
      <c r="B82" s="147"/>
      <c r="C82" s="21" t="s">
        <v>130</v>
      </c>
      <c r="D82" s="21" t="s">
        <v>123</v>
      </c>
      <c r="E82" s="21" t="s">
        <v>124</v>
      </c>
      <c r="F82" s="103" t="s">
        <v>125</v>
      </c>
      <c r="G82" s="41" t="s">
        <v>126</v>
      </c>
      <c r="H82" s="41" t="s">
        <v>127</v>
      </c>
      <c r="I82" s="21" t="s">
        <v>128</v>
      </c>
      <c r="J82" s="21"/>
      <c r="K82" s="21" t="s">
        <v>129</v>
      </c>
      <c r="L82" s="26"/>
      <c r="M82" s="26"/>
      <c r="N82" s="26"/>
      <c r="O82" s="26"/>
    </row>
    <row r="83" spans="2:15" ht="43.2" x14ac:dyDescent="0.3">
      <c r="B83" s="147"/>
      <c r="C83" s="21" t="s">
        <v>137</v>
      </c>
      <c r="D83" s="21" t="s">
        <v>131</v>
      </c>
      <c r="E83" s="21" t="s">
        <v>132</v>
      </c>
      <c r="F83" s="103" t="s">
        <v>133</v>
      </c>
      <c r="G83" s="21" t="s">
        <v>134</v>
      </c>
      <c r="H83" s="41" t="s">
        <v>135</v>
      </c>
      <c r="I83" s="26"/>
      <c r="J83" s="70"/>
      <c r="K83" s="21" t="s">
        <v>136</v>
      </c>
      <c r="L83" s="26"/>
      <c r="M83" s="26"/>
      <c r="N83" s="26"/>
      <c r="O83" s="26"/>
    </row>
    <row r="84" spans="2:15" ht="57.6" x14ac:dyDescent="0.3">
      <c r="B84" s="147"/>
      <c r="C84" s="21" t="s">
        <v>144</v>
      </c>
      <c r="D84" s="21" t="s">
        <v>138</v>
      </c>
      <c r="E84" s="21" t="s">
        <v>139</v>
      </c>
      <c r="F84" s="103" t="s">
        <v>140</v>
      </c>
      <c r="G84" s="21" t="s">
        <v>141</v>
      </c>
      <c r="H84" s="41" t="s">
        <v>142</v>
      </c>
      <c r="I84" s="26"/>
      <c r="J84" s="70"/>
      <c r="K84" s="21" t="s">
        <v>143</v>
      </c>
      <c r="L84" s="26"/>
      <c r="M84" s="26"/>
      <c r="N84" s="26"/>
      <c r="O84" s="26"/>
    </row>
    <row r="85" spans="2:15" ht="57" customHeight="1" x14ac:dyDescent="0.3">
      <c r="B85" s="147"/>
      <c r="C85" s="21" t="s">
        <v>149</v>
      </c>
      <c r="D85" s="21" t="s">
        <v>145</v>
      </c>
      <c r="E85" s="21" t="s">
        <v>146</v>
      </c>
      <c r="F85" s="103" t="s">
        <v>147</v>
      </c>
      <c r="G85" s="21"/>
      <c r="H85" s="41" t="s">
        <v>148</v>
      </c>
      <c r="I85" s="26"/>
      <c r="J85" s="70"/>
      <c r="K85" s="21"/>
      <c r="L85" s="26"/>
      <c r="M85" s="26"/>
      <c r="N85" s="26"/>
      <c r="O85" s="26"/>
    </row>
    <row r="86" spans="2:15" ht="57.6" x14ac:dyDescent="0.3">
      <c r="B86" s="147"/>
      <c r="C86" s="16" t="s">
        <v>154</v>
      </c>
      <c r="D86" s="21" t="s">
        <v>150</v>
      </c>
      <c r="E86" s="21" t="s">
        <v>151</v>
      </c>
      <c r="F86" s="21" t="s">
        <v>152</v>
      </c>
      <c r="G86" s="21"/>
      <c r="H86" s="41" t="s">
        <v>153</v>
      </c>
      <c r="I86" s="26"/>
      <c r="J86" s="70"/>
      <c r="K86" s="21"/>
      <c r="L86" s="26"/>
      <c r="M86" s="26"/>
      <c r="N86" s="26"/>
      <c r="O86" s="26"/>
    </row>
    <row r="87" spans="2:15" ht="30" customHeight="1" x14ac:dyDescent="0.3">
      <c r="B87" s="147"/>
      <c r="C87" s="16" t="s">
        <v>158</v>
      </c>
      <c r="D87" s="21" t="s">
        <v>155</v>
      </c>
      <c r="E87" s="41" t="s">
        <v>156</v>
      </c>
      <c r="F87" s="26"/>
      <c r="G87" s="21"/>
      <c r="H87" s="41" t="s">
        <v>157</v>
      </c>
      <c r="I87" s="26"/>
      <c r="J87" s="70"/>
      <c r="K87" s="21"/>
      <c r="L87" s="26"/>
      <c r="M87" s="26"/>
      <c r="N87" s="26"/>
      <c r="O87" s="26"/>
    </row>
    <row r="88" spans="2:15" ht="43.2" x14ac:dyDescent="0.3">
      <c r="B88" s="147"/>
      <c r="C88" s="16" t="s">
        <v>161</v>
      </c>
      <c r="D88" s="21" t="s">
        <v>159</v>
      </c>
      <c r="E88" s="41" t="s">
        <v>160</v>
      </c>
      <c r="F88" s="26"/>
      <c r="G88" s="21"/>
      <c r="H88" s="41"/>
      <c r="I88" s="26"/>
      <c r="J88" s="70"/>
      <c r="K88" s="21"/>
      <c r="L88" s="26"/>
      <c r="M88" s="26"/>
      <c r="N88" s="26"/>
      <c r="O88" s="26"/>
    </row>
    <row r="89" spans="2:15" ht="28.8" x14ac:dyDescent="0.3">
      <c r="B89" s="147"/>
      <c r="C89" s="16"/>
      <c r="D89" s="21" t="s">
        <v>162</v>
      </c>
      <c r="E89" s="41" t="s">
        <v>163</v>
      </c>
      <c r="F89" s="26"/>
      <c r="G89" s="21"/>
      <c r="H89" s="26"/>
      <c r="I89" s="26"/>
      <c r="J89" s="70"/>
      <c r="K89" s="21"/>
      <c r="L89" s="26"/>
      <c r="M89" s="26"/>
      <c r="N89" s="26"/>
      <c r="O89" s="26"/>
    </row>
    <row r="90" spans="2:15" ht="43.2" x14ac:dyDescent="0.3">
      <c r="B90" s="147"/>
      <c r="C90" s="16"/>
      <c r="D90" s="21" t="s">
        <v>164</v>
      </c>
      <c r="E90" s="41" t="s">
        <v>165</v>
      </c>
      <c r="F90" s="26"/>
      <c r="G90" s="21"/>
      <c r="H90" s="26"/>
      <c r="I90" s="26"/>
      <c r="J90" s="70"/>
      <c r="K90" s="21"/>
      <c r="L90" s="26"/>
      <c r="M90" s="26"/>
      <c r="N90" s="26"/>
      <c r="O90" s="26"/>
    </row>
    <row r="91" spans="2:15" ht="28.8" x14ac:dyDescent="0.3">
      <c r="B91" s="147"/>
      <c r="C91" s="16"/>
      <c r="D91" s="21" t="s">
        <v>166</v>
      </c>
      <c r="E91" s="41" t="s">
        <v>167</v>
      </c>
      <c r="F91" s="26"/>
      <c r="G91" s="21"/>
      <c r="H91" s="26"/>
      <c r="I91" s="26"/>
      <c r="J91" s="70"/>
      <c r="K91" s="21"/>
      <c r="L91" s="26"/>
      <c r="M91" s="26"/>
      <c r="N91" s="26"/>
      <c r="O91" s="26"/>
    </row>
    <row r="92" spans="2:15" ht="43.2" x14ac:dyDescent="0.3">
      <c r="B92" s="147"/>
      <c r="C92" s="16"/>
      <c r="D92" s="21" t="s">
        <v>168</v>
      </c>
      <c r="E92" s="41" t="s">
        <v>169</v>
      </c>
      <c r="F92" s="26"/>
      <c r="G92" s="21"/>
      <c r="H92" s="26"/>
      <c r="I92" s="26"/>
      <c r="J92" s="70"/>
      <c r="K92" s="21"/>
      <c r="L92" s="26"/>
      <c r="M92" s="26"/>
      <c r="N92" s="26"/>
      <c r="O92" s="26"/>
    </row>
    <row r="93" spans="2:15" ht="43.2" x14ac:dyDescent="0.3">
      <c r="B93" s="147"/>
      <c r="C93" s="16"/>
      <c r="D93" s="21" t="s">
        <v>170</v>
      </c>
      <c r="E93" s="41" t="s">
        <v>171</v>
      </c>
      <c r="F93" s="26"/>
      <c r="G93" s="21"/>
      <c r="H93" s="26"/>
      <c r="I93" s="26"/>
      <c r="J93" s="70"/>
      <c r="K93" s="21"/>
      <c r="L93" s="26"/>
      <c r="M93" s="26"/>
      <c r="N93" s="26"/>
      <c r="O93" s="26"/>
    </row>
    <row r="94" spans="2:15" x14ac:dyDescent="0.3">
      <c r="B94" s="147"/>
      <c r="C94" s="16"/>
      <c r="D94" s="21"/>
      <c r="E94" s="21"/>
      <c r="F94" s="26"/>
      <c r="G94" s="21"/>
      <c r="H94" s="26"/>
      <c r="I94" s="26"/>
      <c r="J94" s="70"/>
      <c r="K94" s="21"/>
      <c r="L94" s="26"/>
      <c r="M94" s="26"/>
      <c r="N94" s="26"/>
      <c r="O94" s="26"/>
    </row>
    <row r="95" spans="2:15" x14ac:dyDescent="0.3">
      <c r="B95" s="147"/>
      <c r="C95" s="16"/>
      <c r="D95" s="21"/>
      <c r="E95" s="21"/>
      <c r="F95" s="26"/>
      <c r="G95" s="21"/>
      <c r="H95" s="26"/>
      <c r="I95" s="26"/>
      <c r="J95" s="70"/>
      <c r="K95" s="21"/>
      <c r="L95" s="26"/>
      <c r="M95" s="26"/>
      <c r="N95" s="26"/>
      <c r="O95" s="26"/>
    </row>
    <row r="96" spans="2:15" x14ac:dyDescent="0.3">
      <c r="B96" s="147"/>
      <c r="C96" s="16"/>
      <c r="D96" s="21"/>
      <c r="E96" s="21"/>
      <c r="F96" s="26"/>
      <c r="G96" s="21"/>
      <c r="H96" s="26"/>
      <c r="I96" s="26"/>
      <c r="J96" s="70"/>
      <c r="K96" s="21"/>
      <c r="L96" s="26"/>
      <c r="M96" s="26"/>
      <c r="N96" s="26"/>
      <c r="O96" s="26"/>
    </row>
    <row r="97" spans="1:17" x14ac:dyDescent="0.3">
      <c r="B97" s="147"/>
      <c r="C97" s="16"/>
      <c r="D97" s="21"/>
      <c r="E97" s="21"/>
      <c r="F97" s="26"/>
      <c r="G97" s="21"/>
      <c r="H97" s="26"/>
      <c r="I97" s="26"/>
      <c r="J97" s="70"/>
      <c r="K97" s="21"/>
      <c r="L97" s="26"/>
      <c r="M97" s="26"/>
      <c r="N97" s="26"/>
      <c r="O97" s="26"/>
    </row>
    <row r="98" spans="1:17" x14ac:dyDescent="0.3">
      <c r="B98" s="147"/>
      <c r="C98" s="16"/>
      <c r="D98" s="21"/>
      <c r="E98" s="21"/>
      <c r="F98" s="26"/>
      <c r="G98" s="21"/>
      <c r="H98" s="26"/>
      <c r="I98" s="26"/>
      <c r="J98" s="70"/>
      <c r="K98" s="21"/>
      <c r="L98" s="26"/>
      <c r="M98" s="26"/>
      <c r="N98" s="26"/>
      <c r="O98" s="26"/>
    </row>
    <row r="99" spans="1:17" x14ac:dyDescent="0.3">
      <c r="B99" s="147"/>
      <c r="C99" s="16"/>
      <c r="D99" s="21"/>
      <c r="E99" s="21"/>
      <c r="F99" s="26"/>
      <c r="G99" s="21"/>
      <c r="H99" s="26"/>
      <c r="I99" s="26"/>
      <c r="J99" s="70"/>
      <c r="K99" s="21"/>
      <c r="L99" s="26"/>
      <c r="M99" s="26"/>
      <c r="N99" s="26"/>
      <c r="O99" s="26"/>
    </row>
    <row r="100" spans="1:17" ht="15" thickBot="1" x14ac:dyDescent="0.35">
      <c r="B100" s="148"/>
      <c r="C100" s="16"/>
      <c r="D100" s="21"/>
      <c r="E100" s="21"/>
      <c r="F100" s="26"/>
      <c r="G100" s="21"/>
      <c r="H100" s="26"/>
      <c r="I100" s="26"/>
      <c r="J100" s="70"/>
      <c r="K100" s="21"/>
      <c r="L100" s="26"/>
      <c r="M100" s="26"/>
      <c r="N100" s="26"/>
      <c r="O100" s="26"/>
    </row>
    <row r="107" spans="1:17" ht="28.8" x14ac:dyDescent="0.55000000000000004">
      <c r="B107" s="27"/>
      <c r="C107" s="149" t="s">
        <v>40</v>
      </c>
      <c r="D107" s="150"/>
      <c r="E107" s="150"/>
      <c r="F107" s="150"/>
      <c r="G107" s="150"/>
      <c r="H107" s="169" t="str">
        <f>E25</f>
        <v>Recomposition</v>
      </c>
      <c r="I107" s="170"/>
      <c r="J107" s="170"/>
      <c r="K107" s="170"/>
      <c r="L107" s="170"/>
      <c r="M107" s="170"/>
      <c r="N107" s="170"/>
      <c r="O107" s="170"/>
    </row>
    <row r="108" spans="1:17" s="45" customFormat="1" ht="46.8" x14ac:dyDescent="0.45">
      <c r="A108" s="123"/>
      <c r="B108" s="48" t="s">
        <v>1</v>
      </c>
      <c r="C108" s="44" t="str">
        <f>E26</f>
        <v>Prise en charge des embases</v>
      </c>
      <c r="D108" s="44" t="str">
        <f>E27</f>
        <v>Identification des boites</v>
      </c>
      <c r="E108" s="44" t="str">
        <f>E28</f>
        <v>Remontage en fonction du listing</v>
      </c>
      <c r="F108" s="44" t="str">
        <f>E29</f>
        <v>Verification des instruments</v>
      </c>
      <c r="G108" s="44" t="str">
        <f>E30</f>
        <v>Prise de poste</v>
      </c>
      <c r="H108" s="44" t="str">
        <f>E31</f>
        <v>Traçabilité</v>
      </c>
      <c r="I108" s="44">
        <f>F31</f>
        <v>0</v>
      </c>
      <c r="J108" s="44">
        <f>E33</f>
        <v>0</v>
      </c>
      <c r="K108" s="44">
        <f>E34</f>
        <v>0</v>
      </c>
      <c r="L108" s="44">
        <f>E35</f>
        <v>0</v>
      </c>
      <c r="M108" s="44">
        <f>E36</f>
        <v>0</v>
      </c>
      <c r="N108" s="44">
        <f>E37</f>
        <v>0</v>
      </c>
      <c r="O108" s="44">
        <f>E38</f>
        <v>0</v>
      </c>
      <c r="Q108" s="45">
        <f>(20*13)-COUNTBLANK(C109:O128)</f>
        <v>33</v>
      </c>
    </row>
    <row r="109" spans="1:17" ht="43.2" x14ac:dyDescent="0.3">
      <c r="B109" s="174" t="s">
        <v>30</v>
      </c>
      <c r="C109" s="21" t="s">
        <v>174</v>
      </c>
      <c r="D109" s="21" t="s">
        <v>175</v>
      </c>
      <c r="E109" s="21" t="s">
        <v>176</v>
      </c>
      <c r="F109" s="21" t="s">
        <v>177</v>
      </c>
      <c r="G109" s="21" t="s">
        <v>178</v>
      </c>
      <c r="H109" s="21" t="s">
        <v>179</v>
      </c>
      <c r="I109" s="21"/>
      <c r="J109" s="21"/>
      <c r="K109" s="21"/>
      <c r="L109" s="21"/>
      <c r="M109" s="21"/>
      <c r="N109" s="21"/>
      <c r="O109" s="21"/>
    </row>
    <row r="110" spans="1:17" ht="43.2" x14ac:dyDescent="0.3">
      <c r="B110" s="174"/>
      <c r="C110" s="21" t="s">
        <v>180</v>
      </c>
      <c r="D110" s="21" t="s">
        <v>181</v>
      </c>
      <c r="E110" s="21" t="s">
        <v>182</v>
      </c>
      <c r="F110" s="21" t="s">
        <v>183</v>
      </c>
      <c r="G110" s="21" t="s">
        <v>184</v>
      </c>
      <c r="H110" s="21" t="s">
        <v>185</v>
      </c>
      <c r="I110" s="21"/>
      <c r="J110" s="21"/>
      <c r="K110" s="21"/>
      <c r="L110" s="21"/>
      <c r="M110" s="21"/>
      <c r="N110" s="21"/>
      <c r="O110" s="21"/>
    </row>
    <row r="111" spans="1:17" ht="43.2" x14ac:dyDescent="0.3">
      <c r="B111" s="174"/>
      <c r="C111" s="26"/>
      <c r="D111" s="21" t="s">
        <v>186</v>
      </c>
      <c r="E111" s="21" t="s">
        <v>187</v>
      </c>
      <c r="F111" s="21" t="s">
        <v>188</v>
      </c>
      <c r="G111" s="21" t="s">
        <v>189</v>
      </c>
      <c r="H111" s="21" t="s">
        <v>190</v>
      </c>
      <c r="I111" s="21"/>
      <c r="J111" s="21"/>
      <c r="K111" s="21"/>
      <c r="L111" s="21"/>
      <c r="M111" s="21"/>
      <c r="N111" s="21"/>
      <c r="O111" s="21"/>
    </row>
    <row r="112" spans="1:17" ht="57.6" x14ac:dyDescent="0.3">
      <c r="B112" s="174"/>
      <c r="C112" s="26"/>
      <c r="D112" s="21" t="s">
        <v>191</v>
      </c>
      <c r="E112" s="21" t="s">
        <v>192</v>
      </c>
      <c r="F112" s="21" t="s">
        <v>193</v>
      </c>
      <c r="G112" s="21" t="s">
        <v>194</v>
      </c>
      <c r="H112" s="21" t="s">
        <v>159</v>
      </c>
      <c r="I112" s="21"/>
      <c r="J112" s="21"/>
      <c r="K112" s="21"/>
      <c r="L112" s="21"/>
      <c r="M112" s="21"/>
      <c r="N112" s="21"/>
      <c r="O112" s="21"/>
    </row>
    <row r="113" spans="2:15" ht="43.2" x14ac:dyDescent="0.3">
      <c r="B113" s="174"/>
      <c r="C113" s="26"/>
      <c r="D113" s="21" t="s">
        <v>195</v>
      </c>
      <c r="E113" s="21" t="s">
        <v>196</v>
      </c>
      <c r="F113" s="21" t="s">
        <v>197</v>
      </c>
      <c r="G113" s="21" t="s">
        <v>198</v>
      </c>
      <c r="H113" s="21" t="s">
        <v>199</v>
      </c>
      <c r="I113" s="21"/>
      <c r="J113" s="21"/>
      <c r="K113" s="21"/>
      <c r="L113" s="21"/>
      <c r="M113" s="21"/>
      <c r="N113" s="21"/>
      <c r="O113" s="21"/>
    </row>
    <row r="114" spans="2:15" ht="43.2" x14ac:dyDescent="0.3">
      <c r="B114" s="174"/>
      <c r="C114" s="26"/>
      <c r="D114" s="21"/>
      <c r="E114" s="21"/>
      <c r="F114" s="39" t="s">
        <v>200</v>
      </c>
      <c r="G114" s="21" t="s">
        <v>158</v>
      </c>
      <c r="H114" s="21"/>
      <c r="I114" s="21"/>
      <c r="J114" s="21"/>
      <c r="K114" s="21"/>
      <c r="L114" s="21"/>
      <c r="M114" s="21"/>
      <c r="N114" s="21"/>
      <c r="O114" s="21"/>
    </row>
    <row r="115" spans="2:15" ht="43.2" x14ac:dyDescent="0.3">
      <c r="B115" s="174"/>
      <c r="C115" s="26"/>
      <c r="D115" s="21"/>
      <c r="E115" s="21"/>
      <c r="F115" s="21" t="s">
        <v>201</v>
      </c>
      <c r="G115" s="21" t="s">
        <v>202</v>
      </c>
      <c r="H115" s="21"/>
      <c r="I115" s="21"/>
      <c r="J115" s="21"/>
      <c r="K115" s="21"/>
      <c r="L115" s="21"/>
      <c r="M115" s="21"/>
      <c r="N115" s="21"/>
      <c r="O115" s="21"/>
    </row>
    <row r="116" spans="2:15" ht="28.8" x14ac:dyDescent="0.3">
      <c r="B116" s="174"/>
      <c r="C116" s="26"/>
      <c r="D116" s="21"/>
      <c r="E116" s="21"/>
      <c r="F116" s="21" t="s">
        <v>203</v>
      </c>
      <c r="G116" s="21"/>
      <c r="H116" s="21"/>
      <c r="I116" s="21"/>
      <c r="J116" s="21"/>
      <c r="K116" s="21"/>
      <c r="L116" s="21"/>
      <c r="M116" s="21"/>
      <c r="N116" s="21"/>
      <c r="O116" s="21"/>
    </row>
    <row r="117" spans="2:15" ht="28.8" x14ac:dyDescent="0.3">
      <c r="B117" s="174"/>
      <c r="C117" s="26"/>
      <c r="D117" s="21"/>
      <c r="E117" s="21"/>
      <c r="F117" s="21" t="s">
        <v>172</v>
      </c>
      <c r="G117" s="21"/>
      <c r="H117" s="21"/>
      <c r="I117" s="21"/>
      <c r="J117" s="21"/>
      <c r="K117" s="21"/>
      <c r="L117" s="21"/>
      <c r="M117" s="21"/>
      <c r="N117" s="21"/>
      <c r="O117" s="21"/>
    </row>
    <row r="118" spans="2:15" x14ac:dyDescent="0.3">
      <c r="B118" s="174"/>
      <c r="C118" s="26"/>
      <c r="D118" s="21"/>
      <c r="E118" s="21"/>
      <c r="F118" s="21"/>
      <c r="G118" s="21"/>
      <c r="H118" s="21"/>
      <c r="I118" s="21"/>
      <c r="J118" s="21"/>
      <c r="K118" s="21"/>
      <c r="L118" s="21"/>
      <c r="M118" s="21"/>
      <c r="N118" s="21"/>
      <c r="O118" s="21"/>
    </row>
    <row r="119" spans="2:15" x14ac:dyDescent="0.3">
      <c r="B119" s="174"/>
      <c r="C119" s="26"/>
      <c r="D119" s="21"/>
      <c r="E119" s="21"/>
      <c r="F119" s="21"/>
      <c r="G119" s="21"/>
      <c r="H119" s="21"/>
      <c r="I119" s="21"/>
      <c r="J119" s="21"/>
      <c r="K119" s="21"/>
      <c r="L119" s="21"/>
      <c r="M119" s="21"/>
      <c r="N119" s="21"/>
      <c r="O119" s="21"/>
    </row>
    <row r="120" spans="2:15" x14ac:dyDescent="0.3">
      <c r="B120" s="174"/>
      <c r="C120" s="26"/>
      <c r="D120" s="21"/>
      <c r="E120" s="21"/>
      <c r="F120" s="21"/>
      <c r="G120" s="21"/>
      <c r="H120" s="21"/>
      <c r="I120" s="21"/>
      <c r="J120" s="21"/>
      <c r="K120" s="21"/>
      <c r="L120" s="21"/>
      <c r="M120" s="21"/>
      <c r="N120" s="21"/>
      <c r="O120" s="21"/>
    </row>
    <row r="121" spans="2:15" x14ac:dyDescent="0.3">
      <c r="B121" s="174"/>
      <c r="C121" s="26"/>
      <c r="D121" s="21"/>
      <c r="E121" s="21"/>
      <c r="F121" s="21"/>
      <c r="G121" s="21"/>
      <c r="H121" s="21"/>
      <c r="I121" s="21"/>
      <c r="J121" s="21"/>
      <c r="K121" s="21"/>
      <c r="L121" s="21"/>
      <c r="M121" s="21"/>
      <c r="N121" s="21"/>
      <c r="O121" s="21"/>
    </row>
    <row r="122" spans="2:15" x14ac:dyDescent="0.3">
      <c r="B122" s="174"/>
      <c r="C122" s="26"/>
      <c r="D122" s="21"/>
      <c r="E122" s="21"/>
      <c r="F122" s="21"/>
      <c r="G122" s="21"/>
      <c r="H122" s="21"/>
      <c r="I122" s="21"/>
      <c r="J122" s="21"/>
      <c r="K122" s="21"/>
      <c r="L122" s="21"/>
      <c r="M122" s="21"/>
      <c r="N122" s="21"/>
      <c r="O122" s="21"/>
    </row>
    <row r="123" spans="2:15" x14ac:dyDescent="0.3">
      <c r="B123" s="174"/>
      <c r="C123" s="26"/>
      <c r="D123" s="21"/>
      <c r="E123" s="21"/>
      <c r="F123" s="21"/>
      <c r="G123" s="21"/>
      <c r="H123" s="21"/>
      <c r="I123" s="21"/>
      <c r="J123" s="21"/>
      <c r="K123" s="21"/>
      <c r="L123" s="21"/>
      <c r="M123" s="21"/>
      <c r="N123" s="21"/>
      <c r="O123" s="21"/>
    </row>
    <row r="124" spans="2:15" x14ac:dyDescent="0.3">
      <c r="B124" s="174"/>
      <c r="C124" s="26"/>
      <c r="D124" s="21"/>
      <c r="E124" s="21"/>
      <c r="F124" s="21"/>
      <c r="G124" s="21"/>
      <c r="H124" s="21"/>
      <c r="I124" s="21"/>
      <c r="J124" s="21"/>
      <c r="K124" s="21"/>
      <c r="L124" s="21"/>
      <c r="M124" s="21"/>
      <c r="N124" s="21"/>
      <c r="O124" s="21"/>
    </row>
    <row r="125" spans="2:15" x14ac:dyDescent="0.3">
      <c r="B125" s="174"/>
      <c r="C125" s="26"/>
      <c r="D125" s="21"/>
      <c r="E125" s="21"/>
      <c r="F125" s="21"/>
      <c r="G125" s="21"/>
      <c r="H125" s="21"/>
      <c r="I125" s="21"/>
      <c r="J125" s="21"/>
      <c r="K125" s="21"/>
      <c r="L125" s="21"/>
      <c r="M125" s="21"/>
      <c r="N125" s="21"/>
      <c r="O125" s="21"/>
    </row>
    <row r="126" spans="2:15" x14ac:dyDescent="0.3">
      <c r="B126" s="174"/>
      <c r="C126" s="26"/>
      <c r="D126" s="21"/>
      <c r="E126" s="21"/>
      <c r="F126" s="21"/>
      <c r="G126" s="21"/>
      <c r="H126" s="21"/>
      <c r="I126" s="21"/>
      <c r="J126" s="21"/>
      <c r="K126" s="21"/>
      <c r="L126" s="21"/>
      <c r="M126" s="21"/>
      <c r="N126" s="21"/>
      <c r="O126" s="21"/>
    </row>
    <row r="127" spans="2:15" x14ac:dyDescent="0.3">
      <c r="B127" s="174"/>
      <c r="C127" s="26"/>
      <c r="D127" s="21"/>
      <c r="E127" s="21"/>
      <c r="F127" s="21"/>
      <c r="G127" s="21"/>
      <c r="H127" s="21"/>
      <c r="I127" s="21"/>
      <c r="J127" s="21"/>
      <c r="K127" s="21"/>
      <c r="L127" s="21"/>
      <c r="M127" s="21"/>
      <c r="N127" s="21"/>
      <c r="O127" s="21"/>
    </row>
    <row r="128" spans="2:15" x14ac:dyDescent="0.3">
      <c r="B128" s="174"/>
      <c r="C128" s="26"/>
      <c r="D128" s="21"/>
      <c r="E128" s="21"/>
      <c r="F128" s="21"/>
      <c r="G128" s="21"/>
      <c r="H128" s="21"/>
      <c r="I128" s="21"/>
      <c r="J128" s="21"/>
      <c r="K128" s="21"/>
      <c r="L128" s="21"/>
      <c r="M128" s="21"/>
      <c r="N128" s="21"/>
      <c r="O128" s="21"/>
    </row>
    <row r="129" spans="1:17" x14ac:dyDescent="0.3">
      <c r="B129" s="28"/>
      <c r="C129" s="27">
        <v>2</v>
      </c>
      <c r="D129" s="22">
        <v>5</v>
      </c>
      <c r="E129" s="22">
        <v>5</v>
      </c>
      <c r="F129" s="22">
        <v>8</v>
      </c>
      <c r="G129" s="22">
        <v>7</v>
      </c>
      <c r="H129" s="22">
        <v>5</v>
      </c>
      <c r="I129" s="22"/>
      <c r="J129" s="22"/>
      <c r="K129" s="22"/>
      <c r="L129" s="22"/>
      <c r="M129" s="22"/>
      <c r="N129" s="22"/>
      <c r="O129" s="22"/>
    </row>
    <row r="135" spans="1:17" ht="31.2" x14ac:dyDescent="0.6">
      <c r="C135" s="157" t="s">
        <v>40</v>
      </c>
      <c r="D135" s="158"/>
      <c r="E135" s="158"/>
      <c r="F135" s="158"/>
      <c r="G135" s="159"/>
      <c r="H135" s="175" t="str">
        <f>C10</f>
        <v>Conditionnement</v>
      </c>
      <c r="I135" s="175"/>
      <c r="J135" s="175"/>
      <c r="K135" s="175"/>
      <c r="L135" s="175"/>
      <c r="M135" s="175"/>
      <c r="N135" s="175"/>
      <c r="O135" s="175"/>
    </row>
    <row r="136" spans="1:17" s="45" customFormat="1" ht="46.8" x14ac:dyDescent="0.45">
      <c r="A136" s="123"/>
      <c r="B136" s="48" t="s">
        <v>1</v>
      </c>
      <c r="C136" s="44" t="str">
        <f>F26</f>
        <v>Vérification des conteneurs</v>
      </c>
      <c r="D136" s="44" t="str">
        <f>F27</f>
        <v>Emballage sous sachet</v>
      </c>
      <c r="E136" s="44" t="str">
        <f>F28</f>
        <v>Pliage SMS</v>
      </c>
      <c r="F136" s="44" t="str">
        <f>F29</f>
        <v>Prise de poste</v>
      </c>
      <c r="G136" s="44">
        <f>F30</f>
        <v>0</v>
      </c>
      <c r="H136" s="44">
        <f>F31</f>
        <v>0</v>
      </c>
      <c r="I136" s="44">
        <f>F32</f>
        <v>0</v>
      </c>
      <c r="J136" s="44">
        <f>F33</f>
        <v>0</v>
      </c>
      <c r="K136" s="44">
        <f>F34</f>
        <v>0</v>
      </c>
      <c r="L136" s="44">
        <f>F35</f>
        <v>0</v>
      </c>
      <c r="M136" s="44">
        <f>F36</f>
        <v>0</v>
      </c>
      <c r="N136" s="44">
        <f>F37</f>
        <v>0</v>
      </c>
      <c r="O136" s="44">
        <f>F38</f>
        <v>0</v>
      </c>
      <c r="Q136" s="45">
        <f>(20*13)-COUNTBLANK(C137:O156)</f>
        <v>22</v>
      </c>
    </row>
    <row r="137" spans="1:17" ht="44.25" customHeight="1" x14ac:dyDescent="0.3">
      <c r="B137" s="143" t="s">
        <v>30</v>
      </c>
      <c r="C137" s="21" t="s">
        <v>204</v>
      </c>
      <c r="D137" s="21" t="s">
        <v>205</v>
      </c>
      <c r="E137" s="21" t="s">
        <v>206</v>
      </c>
      <c r="F137" s="21" t="s">
        <v>207</v>
      </c>
      <c r="G137" s="35"/>
      <c r="H137" s="21"/>
      <c r="I137" s="21"/>
      <c r="J137" s="21"/>
      <c r="K137" s="21"/>
      <c r="L137" s="21"/>
      <c r="M137" s="21"/>
      <c r="N137" s="21"/>
      <c r="O137" s="21"/>
    </row>
    <row r="138" spans="1:17" ht="74.25" customHeight="1" x14ac:dyDescent="0.3">
      <c r="B138" s="143"/>
      <c r="C138" s="21" t="s">
        <v>208</v>
      </c>
      <c r="D138" s="21" t="s">
        <v>209</v>
      </c>
      <c r="E138" s="21" t="s">
        <v>210</v>
      </c>
      <c r="F138" s="21" t="s">
        <v>194</v>
      </c>
      <c r="G138" s="21"/>
      <c r="H138" s="21"/>
      <c r="I138" s="21"/>
      <c r="J138" s="21"/>
      <c r="K138" s="21"/>
      <c r="L138" s="21"/>
      <c r="M138" s="21"/>
      <c r="N138" s="21"/>
      <c r="O138" s="21"/>
    </row>
    <row r="139" spans="1:17" ht="57.6" x14ac:dyDescent="0.3">
      <c r="B139" s="143"/>
      <c r="C139" s="21" t="s">
        <v>211</v>
      </c>
      <c r="D139" s="21" t="s">
        <v>212</v>
      </c>
      <c r="E139" s="21" t="s">
        <v>213</v>
      </c>
      <c r="F139" s="21" t="s">
        <v>158</v>
      </c>
      <c r="G139" s="21"/>
      <c r="H139" s="21"/>
      <c r="I139" s="21"/>
      <c r="J139" s="21"/>
      <c r="K139" s="21"/>
      <c r="L139" s="21"/>
      <c r="M139" s="21"/>
      <c r="N139" s="21"/>
      <c r="O139" s="21"/>
    </row>
    <row r="140" spans="1:17" ht="57.6" x14ac:dyDescent="0.3">
      <c r="B140" s="143"/>
      <c r="C140" s="21"/>
      <c r="D140" s="21" t="s">
        <v>214</v>
      </c>
      <c r="E140" s="21" t="s">
        <v>215</v>
      </c>
      <c r="F140" s="21" t="s">
        <v>216</v>
      </c>
      <c r="G140" s="21"/>
      <c r="H140" s="21"/>
      <c r="I140" s="21"/>
      <c r="J140" s="21"/>
      <c r="K140" s="21"/>
      <c r="L140" s="21"/>
      <c r="M140" s="21"/>
      <c r="N140" s="21"/>
      <c r="O140" s="21"/>
    </row>
    <row r="141" spans="1:17" ht="49.65" customHeight="1" x14ac:dyDescent="0.3">
      <c r="B141" s="143"/>
      <c r="C141" s="21"/>
      <c r="D141" s="21" t="s">
        <v>217</v>
      </c>
      <c r="E141" s="21" t="s">
        <v>218</v>
      </c>
      <c r="F141" s="21" t="s">
        <v>202</v>
      </c>
      <c r="G141" s="21"/>
      <c r="H141" s="21"/>
      <c r="I141" s="21"/>
      <c r="J141" s="21"/>
      <c r="K141" s="21"/>
      <c r="L141" s="21"/>
      <c r="M141" s="21"/>
      <c r="N141" s="21"/>
      <c r="O141" s="21"/>
    </row>
    <row r="142" spans="1:17" ht="43.2" x14ac:dyDescent="0.3">
      <c r="B142" s="143"/>
      <c r="C142" s="21"/>
      <c r="D142" s="21" t="s">
        <v>219</v>
      </c>
      <c r="E142" s="21" t="s">
        <v>220</v>
      </c>
      <c r="F142" s="21"/>
      <c r="G142" s="21"/>
      <c r="H142" s="21"/>
      <c r="I142" s="21"/>
      <c r="J142" s="21"/>
      <c r="K142" s="21"/>
      <c r="L142" s="21"/>
      <c r="M142" s="21"/>
      <c r="N142" s="21"/>
      <c r="O142" s="21"/>
    </row>
    <row r="143" spans="1:17" ht="28.8" x14ac:dyDescent="0.3">
      <c r="B143" s="143"/>
      <c r="C143" s="26"/>
      <c r="D143" s="21"/>
      <c r="E143" s="21" t="s">
        <v>221</v>
      </c>
      <c r="F143" s="21"/>
      <c r="G143" s="21"/>
      <c r="H143" s="21"/>
      <c r="I143" s="21"/>
      <c r="J143" s="21"/>
      <c r="K143" s="21"/>
      <c r="L143" s="21"/>
      <c r="M143" s="21"/>
      <c r="N143" s="21"/>
      <c r="O143" s="21"/>
    </row>
    <row r="144" spans="1:17" ht="43.2" x14ac:dyDescent="0.3">
      <c r="B144" s="143"/>
      <c r="C144" s="26"/>
      <c r="D144" s="21"/>
      <c r="E144" s="21" t="s">
        <v>222</v>
      </c>
      <c r="F144" s="21"/>
      <c r="G144" s="21"/>
      <c r="H144" s="21"/>
      <c r="I144" s="21"/>
      <c r="J144" s="21"/>
      <c r="K144" s="21"/>
      <c r="L144" s="21"/>
      <c r="M144" s="21"/>
      <c r="N144" s="21"/>
      <c r="O144" s="21"/>
    </row>
    <row r="145" spans="2:15" x14ac:dyDescent="0.3">
      <c r="B145" s="143"/>
      <c r="C145" s="26"/>
      <c r="D145" s="21"/>
      <c r="E145" s="21"/>
      <c r="F145" s="21"/>
      <c r="G145" s="21"/>
      <c r="H145" s="21"/>
      <c r="I145" s="21"/>
      <c r="J145" s="21"/>
      <c r="K145" s="21"/>
      <c r="L145" s="21"/>
      <c r="M145" s="21"/>
      <c r="N145" s="21"/>
      <c r="O145" s="21"/>
    </row>
    <row r="146" spans="2:15" x14ac:dyDescent="0.3">
      <c r="B146" s="143"/>
      <c r="C146" s="26"/>
      <c r="D146" s="21"/>
      <c r="E146" s="21"/>
      <c r="F146" s="21"/>
      <c r="G146" s="21"/>
      <c r="H146" s="21"/>
      <c r="I146" s="21"/>
      <c r="J146" s="21"/>
      <c r="K146" s="21"/>
      <c r="L146" s="21"/>
      <c r="M146" s="21"/>
      <c r="N146" s="21"/>
      <c r="O146" s="21"/>
    </row>
    <row r="147" spans="2:15" x14ac:dyDescent="0.3">
      <c r="B147" s="143"/>
      <c r="C147" s="26"/>
      <c r="D147" s="21"/>
      <c r="E147" s="21"/>
      <c r="F147" s="21"/>
      <c r="G147" s="21"/>
      <c r="H147" s="21"/>
      <c r="I147" s="21"/>
      <c r="J147" s="21"/>
      <c r="K147" s="21"/>
      <c r="L147" s="21"/>
      <c r="M147" s="21"/>
      <c r="N147" s="21"/>
      <c r="O147" s="21"/>
    </row>
    <row r="148" spans="2:15" x14ac:dyDescent="0.3">
      <c r="B148" s="143"/>
      <c r="C148" s="26"/>
      <c r="D148" s="21"/>
      <c r="E148" s="21"/>
      <c r="F148" s="21"/>
      <c r="G148" s="21"/>
      <c r="H148" s="21"/>
      <c r="I148" s="21"/>
      <c r="J148" s="21"/>
      <c r="K148" s="21"/>
      <c r="L148" s="21"/>
      <c r="M148" s="21"/>
      <c r="N148" s="21"/>
      <c r="O148" s="21"/>
    </row>
    <row r="149" spans="2:15" x14ac:dyDescent="0.3">
      <c r="B149" s="143"/>
      <c r="C149" s="26"/>
      <c r="D149" s="21"/>
      <c r="E149" s="21"/>
      <c r="F149" s="21"/>
      <c r="G149" s="21"/>
      <c r="H149" s="21"/>
      <c r="I149" s="21"/>
      <c r="J149" s="21"/>
      <c r="K149" s="21"/>
      <c r="L149" s="21"/>
      <c r="M149" s="21"/>
      <c r="N149" s="21"/>
      <c r="O149" s="21"/>
    </row>
    <row r="150" spans="2:15" x14ac:dyDescent="0.3">
      <c r="B150" s="143"/>
      <c r="C150" s="26"/>
      <c r="D150" s="21"/>
      <c r="E150" s="21"/>
      <c r="F150" s="21"/>
      <c r="G150" s="21"/>
      <c r="H150" s="21"/>
      <c r="I150" s="21"/>
      <c r="J150" s="21"/>
      <c r="K150" s="21"/>
      <c r="L150" s="21"/>
      <c r="M150" s="21"/>
      <c r="N150" s="21"/>
      <c r="O150" s="21"/>
    </row>
    <row r="151" spans="2:15" x14ac:dyDescent="0.3">
      <c r="B151" s="143"/>
      <c r="C151" s="26"/>
      <c r="D151" s="21"/>
      <c r="E151" s="21"/>
      <c r="F151" s="21"/>
      <c r="G151" s="21"/>
      <c r="H151" s="21"/>
      <c r="I151" s="21"/>
      <c r="J151" s="21"/>
      <c r="K151" s="21"/>
      <c r="L151" s="21"/>
      <c r="M151" s="21"/>
      <c r="N151" s="21"/>
      <c r="O151" s="21"/>
    </row>
    <row r="152" spans="2:15" x14ac:dyDescent="0.3">
      <c r="B152" s="143"/>
      <c r="C152" s="26"/>
      <c r="D152" s="21"/>
      <c r="E152" s="21"/>
      <c r="F152" s="21"/>
      <c r="G152" s="21"/>
      <c r="H152" s="21"/>
      <c r="I152" s="21"/>
      <c r="J152" s="21"/>
      <c r="K152" s="21"/>
      <c r="L152" s="21"/>
      <c r="M152" s="21"/>
      <c r="N152" s="21"/>
      <c r="O152" s="21"/>
    </row>
    <row r="153" spans="2:15" x14ac:dyDescent="0.3">
      <c r="B153" s="143"/>
      <c r="C153" s="26"/>
      <c r="D153" s="21"/>
      <c r="E153" s="21"/>
      <c r="F153" s="21"/>
      <c r="G153" s="21"/>
      <c r="H153" s="21"/>
      <c r="I153" s="21"/>
      <c r="J153" s="21"/>
      <c r="K153" s="21"/>
      <c r="L153" s="21"/>
      <c r="M153" s="21"/>
      <c r="N153" s="21"/>
      <c r="O153" s="21"/>
    </row>
    <row r="154" spans="2:15" x14ac:dyDescent="0.3">
      <c r="B154" s="143"/>
      <c r="C154" s="26"/>
      <c r="D154" s="21"/>
      <c r="E154" s="21"/>
      <c r="F154" s="21"/>
      <c r="G154" s="21"/>
      <c r="H154" s="21"/>
      <c r="I154" s="21"/>
      <c r="J154" s="21"/>
      <c r="K154" s="21"/>
      <c r="L154" s="21"/>
      <c r="M154" s="21"/>
      <c r="N154" s="21"/>
      <c r="O154" s="21"/>
    </row>
    <row r="155" spans="2:15" x14ac:dyDescent="0.3">
      <c r="B155" s="143"/>
      <c r="C155" s="26"/>
      <c r="D155" s="21"/>
      <c r="E155" s="21"/>
      <c r="F155" s="21"/>
      <c r="G155" s="21"/>
      <c r="H155" s="21"/>
      <c r="I155" s="21"/>
      <c r="J155" s="21"/>
      <c r="K155" s="21"/>
      <c r="L155" s="21"/>
      <c r="M155" s="21"/>
      <c r="N155" s="21"/>
      <c r="O155" s="21"/>
    </row>
    <row r="156" spans="2:15" x14ac:dyDescent="0.3">
      <c r="B156" s="143"/>
      <c r="C156" s="26"/>
      <c r="D156" s="21"/>
      <c r="E156" s="21"/>
      <c r="F156" s="21"/>
      <c r="G156" s="21"/>
      <c r="H156" s="21"/>
      <c r="I156" s="21"/>
      <c r="J156" s="21"/>
      <c r="K156" s="21"/>
      <c r="L156" s="21"/>
      <c r="M156" s="21"/>
      <c r="N156" s="21"/>
      <c r="O156" s="21"/>
    </row>
    <row r="163" spans="1:17" ht="28.8" x14ac:dyDescent="0.55000000000000004">
      <c r="C163" s="172" t="s">
        <v>29</v>
      </c>
      <c r="D163" s="172"/>
      <c r="E163" s="172"/>
      <c r="F163" s="172"/>
      <c r="G163" s="172"/>
      <c r="H163" s="173" t="str">
        <f>C11</f>
        <v>Stérilisation</v>
      </c>
      <c r="I163" s="173"/>
      <c r="J163" s="173"/>
      <c r="K163" s="173"/>
      <c r="L163" s="173"/>
      <c r="M163" s="173"/>
      <c r="N163" s="173"/>
      <c r="O163" s="173"/>
    </row>
    <row r="164" spans="1:17" s="45" customFormat="1" ht="46.8" x14ac:dyDescent="0.45">
      <c r="A164" s="123"/>
      <c r="B164" s="48" t="s">
        <v>1</v>
      </c>
      <c r="C164" s="44" t="str">
        <f>$G26</f>
        <v>Préparation d'embase d'autoclave</v>
      </c>
      <c r="D164" s="44" t="str">
        <f>$G27</f>
        <v>Chargement en autoclave</v>
      </c>
      <c r="E164" s="44" t="str">
        <f>$G28</f>
        <v>Cycle d'autoclave</v>
      </c>
      <c r="F164" s="44" t="str">
        <f>$G29</f>
        <v>Déchargement autoclave</v>
      </c>
      <c r="G164" s="44" t="str">
        <f>$G30</f>
        <v>Validation de la charge d'autoclave</v>
      </c>
      <c r="H164" s="44" t="str">
        <f>$G31</f>
        <v>Libération de lot</v>
      </c>
      <c r="I164" s="44" t="str">
        <f>$G32</f>
        <v>Traçabilité</v>
      </c>
      <c r="J164" s="44" t="str">
        <f>$G33</f>
        <v>Prise de poste</v>
      </c>
      <c r="K164" s="44">
        <f>$G34</f>
        <v>0</v>
      </c>
      <c r="L164" s="44">
        <f>$G35</f>
        <v>0</v>
      </c>
      <c r="M164" s="44">
        <f>$G36</f>
        <v>0</v>
      </c>
      <c r="N164" s="44">
        <f>$G37</f>
        <v>0</v>
      </c>
      <c r="O164" s="44">
        <f>$G38</f>
        <v>0</v>
      </c>
      <c r="Q164" s="45">
        <f>(20*13)-COUNTBLANK(C165:O184)</f>
        <v>34</v>
      </c>
    </row>
    <row r="165" spans="1:17" ht="86.4" x14ac:dyDescent="0.3">
      <c r="B165" s="143" t="s">
        <v>30</v>
      </c>
      <c r="C165" s="21" t="s">
        <v>118</v>
      </c>
      <c r="D165" s="21" t="s">
        <v>223</v>
      </c>
      <c r="E165" s="21" t="s">
        <v>224</v>
      </c>
      <c r="F165" s="21" t="s">
        <v>225</v>
      </c>
      <c r="G165" s="21" t="s">
        <v>226</v>
      </c>
      <c r="H165" s="21" t="s">
        <v>227</v>
      </c>
      <c r="I165" s="21" t="s">
        <v>228</v>
      </c>
      <c r="J165" s="21" t="s">
        <v>229</v>
      </c>
      <c r="K165" s="21"/>
      <c r="L165" s="21"/>
      <c r="M165" s="21"/>
      <c r="N165" s="21"/>
      <c r="O165" s="21"/>
    </row>
    <row r="166" spans="1:17" ht="158.4" x14ac:dyDescent="0.3">
      <c r="B166" s="143"/>
      <c r="C166" s="21" t="s">
        <v>230</v>
      </c>
      <c r="D166" s="21" t="s">
        <v>231</v>
      </c>
      <c r="E166" s="21" t="s">
        <v>232</v>
      </c>
      <c r="F166" s="21" t="s">
        <v>233</v>
      </c>
      <c r="G166" s="21" t="s">
        <v>234</v>
      </c>
      <c r="H166" s="21" t="s">
        <v>235</v>
      </c>
      <c r="I166" s="21"/>
      <c r="J166" s="21" t="s">
        <v>194</v>
      </c>
      <c r="K166" s="21"/>
      <c r="L166" s="21"/>
      <c r="M166" s="21"/>
      <c r="N166" s="21"/>
      <c r="O166" s="21"/>
    </row>
    <row r="167" spans="1:17" ht="43.2" x14ac:dyDescent="0.3">
      <c r="B167" s="143"/>
      <c r="C167" s="21" t="s">
        <v>236</v>
      </c>
      <c r="D167" s="21"/>
      <c r="E167" s="21" t="s">
        <v>237</v>
      </c>
      <c r="F167" s="21" t="s">
        <v>238</v>
      </c>
      <c r="G167" s="21" t="s">
        <v>239</v>
      </c>
      <c r="H167" s="21"/>
      <c r="I167" s="21"/>
      <c r="J167" s="21" t="s">
        <v>158</v>
      </c>
      <c r="K167" s="21"/>
      <c r="L167" s="21"/>
      <c r="M167" s="21"/>
      <c r="N167" s="21"/>
      <c r="O167" s="21"/>
    </row>
    <row r="168" spans="1:17" ht="72" x14ac:dyDescent="0.3">
      <c r="B168" s="143"/>
      <c r="C168" s="26"/>
      <c r="D168" s="26"/>
      <c r="E168" s="21" t="s">
        <v>240</v>
      </c>
      <c r="F168" s="21" t="s">
        <v>241</v>
      </c>
      <c r="G168" s="21" t="s">
        <v>242</v>
      </c>
      <c r="H168" s="21"/>
      <c r="I168" s="21"/>
      <c r="J168" s="21" t="s">
        <v>243</v>
      </c>
      <c r="K168" s="21"/>
      <c r="L168" s="21"/>
      <c r="M168" s="21"/>
      <c r="N168" s="21"/>
      <c r="O168" s="21"/>
    </row>
    <row r="169" spans="1:17" ht="43.2" x14ac:dyDescent="0.3">
      <c r="B169" s="143"/>
      <c r="C169" s="26"/>
      <c r="D169" s="26"/>
      <c r="E169" s="21" t="s">
        <v>244</v>
      </c>
      <c r="F169" s="21" t="s">
        <v>245</v>
      </c>
      <c r="G169" s="21" t="s">
        <v>246</v>
      </c>
      <c r="H169" s="21"/>
      <c r="I169" s="21"/>
      <c r="J169" s="21" t="s">
        <v>202</v>
      </c>
      <c r="K169" s="21"/>
      <c r="L169" s="21"/>
      <c r="M169" s="21"/>
      <c r="N169" s="21"/>
      <c r="O169" s="21"/>
    </row>
    <row r="170" spans="1:17" ht="72" x14ac:dyDescent="0.3">
      <c r="B170" s="143"/>
      <c r="C170" s="26"/>
      <c r="D170" s="26"/>
      <c r="E170" s="21" t="s">
        <v>247</v>
      </c>
      <c r="F170" s="21"/>
      <c r="G170" s="21" t="s">
        <v>248</v>
      </c>
      <c r="H170" s="21"/>
      <c r="I170" s="21"/>
      <c r="J170" s="21"/>
      <c r="K170" s="21"/>
      <c r="L170" s="21"/>
      <c r="M170" s="21"/>
      <c r="N170" s="21"/>
      <c r="O170" s="21"/>
    </row>
    <row r="171" spans="1:17" ht="43.2" x14ac:dyDescent="0.3">
      <c r="B171" s="143"/>
      <c r="C171" s="26"/>
      <c r="D171" s="26"/>
      <c r="E171" s="21" t="s">
        <v>249</v>
      </c>
      <c r="F171" s="21"/>
      <c r="G171" s="21"/>
      <c r="H171" s="21"/>
      <c r="I171" s="21"/>
      <c r="J171" s="21"/>
      <c r="K171" s="21"/>
      <c r="L171" s="21"/>
      <c r="M171" s="21"/>
      <c r="N171" s="21"/>
      <c r="O171" s="21"/>
    </row>
    <row r="172" spans="1:17" ht="43.2" x14ac:dyDescent="0.3">
      <c r="B172" s="143"/>
      <c r="C172" s="26"/>
      <c r="D172" s="26"/>
      <c r="E172" s="21" t="s">
        <v>250</v>
      </c>
      <c r="F172" s="21"/>
      <c r="G172" s="21"/>
      <c r="H172" s="21"/>
      <c r="I172" s="21"/>
      <c r="J172" s="21"/>
      <c r="K172" s="21"/>
      <c r="L172" s="21"/>
      <c r="M172" s="21"/>
      <c r="N172" s="21"/>
      <c r="O172" s="21"/>
    </row>
    <row r="173" spans="1:17" ht="57.6" x14ac:dyDescent="0.3">
      <c r="B173" s="143"/>
      <c r="C173" s="26"/>
      <c r="D173" s="26"/>
      <c r="E173" s="21" t="s">
        <v>251</v>
      </c>
      <c r="F173" s="21"/>
      <c r="G173" s="21"/>
      <c r="H173" s="21"/>
      <c r="I173" s="21"/>
      <c r="J173" s="21"/>
      <c r="K173" s="21"/>
      <c r="L173" s="21"/>
      <c r="M173" s="21"/>
      <c r="N173" s="21"/>
      <c r="O173" s="21"/>
    </row>
    <row r="174" spans="1:17" ht="28.8" x14ac:dyDescent="0.3">
      <c r="B174" s="143"/>
      <c r="C174" s="26"/>
      <c r="D174" s="21"/>
      <c r="E174" s="21" t="s">
        <v>252</v>
      </c>
      <c r="F174" s="21"/>
      <c r="G174" s="21"/>
      <c r="H174" s="21"/>
      <c r="I174" s="21"/>
      <c r="J174" s="21"/>
      <c r="K174" s="21"/>
      <c r="L174" s="21"/>
      <c r="M174" s="21"/>
      <c r="N174" s="21"/>
      <c r="O174" s="21"/>
    </row>
    <row r="175" spans="1:17" x14ac:dyDescent="0.3">
      <c r="B175" s="143"/>
      <c r="C175" s="26"/>
      <c r="D175" s="21"/>
      <c r="E175" s="21"/>
      <c r="F175" s="21"/>
      <c r="G175" s="21"/>
      <c r="H175" s="21"/>
      <c r="I175" s="21"/>
      <c r="J175" s="21"/>
      <c r="K175" s="21"/>
      <c r="L175" s="21"/>
      <c r="M175" s="21"/>
      <c r="N175" s="21"/>
      <c r="O175" s="21"/>
    </row>
    <row r="176" spans="1:17" x14ac:dyDescent="0.3">
      <c r="B176" s="143"/>
      <c r="C176" s="26"/>
      <c r="D176" s="21"/>
      <c r="E176" s="21"/>
      <c r="F176" s="21"/>
      <c r="G176" s="21"/>
      <c r="H176" s="21"/>
      <c r="I176" s="21"/>
      <c r="J176" s="21"/>
      <c r="K176" s="21"/>
      <c r="L176" s="21"/>
      <c r="M176" s="21"/>
      <c r="N176" s="21"/>
      <c r="O176" s="21"/>
    </row>
    <row r="177" spans="1:17" x14ac:dyDescent="0.3">
      <c r="B177" s="143"/>
      <c r="C177" s="26"/>
      <c r="D177" s="21"/>
      <c r="E177" s="21"/>
      <c r="F177" s="21"/>
      <c r="G177" s="21"/>
      <c r="H177" s="21"/>
      <c r="I177" s="21"/>
      <c r="J177" s="21"/>
      <c r="K177" s="21"/>
      <c r="L177" s="21"/>
      <c r="M177" s="21"/>
      <c r="N177" s="21"/>
      <c r="O177" s="21"/>
    </row>
    <row r="178" spans="1:17" x14ac:dyDescent="0.3">
      <c r="B178" s="143"/>
      <c r="C178" s="26"/>
      <c r="D178" s="21"/>
      <c r="E178" s="21"/>
      <c r="F178" s="21"/>
      <c r="G178" s="21"/>
      <c r="H178" s="21"/>
      <c r="I178" s="21"/>
      <c r="J178" s="21"/>
      <c r="K178" s="21"/>
      <c r="L178" s="21"/>
      <c r="M178" s="21"/>
      <c r="N178" s="21"/>
      <c r="O178" s="21"/>
    </row>
    <row r="179" spans="1:17" x14ac:dyDescent="0.3">
      <c r="B179" s="143"/>
      <c r="C179" s="26"/>
      <c r="D179" s="21"/>
      <c r="E179" s="21"/>
      <c r="F179" s="21"/>
      <c r="G179" s="21"/>
      <c r="H179" s="21"/>
      <c r="I179" s="21"/>
      <c r="J179" s="21"/>
      <c r="K179" s="21"/>
      <c r="L179" s="21"/>
      <c r="M179" s="21"/>
      <c r="N179" s="21"/>
      <c r="O179" s="21"/>
    </row>
    <row r="180" spans="1:17" x14ac:dyDescent="0.3">
      <c r="B180" s="143"/>
      <c r="C180" s="26"/>
      <c r="D180" s="21"/>
      <c r="E180" s="21"/>
      <c r="F180" s="21"/>
      <c r="G180" s="21"/>
      <c r="H180" s="21"/>
      <c r="I180" s="21"/>
      <c r="J180" s="21"/>
      <c r="K180" s="21"/>
      <c r="L180" s="21"/>
      <c r="M180" s="21"/>
      <c r="N180" s="21"/>
      <c r="O180" s="21"/>
    </row>
    <row r="181" spans="1:17" x14ac:dyDescent="0.3">
      <c r="B181" s="143"/>
      <c r="C181" s="26"/>
      <c r="D181" s="21"/>
      <c r="E181" s="21"/>
      <c r="F181" s="21"/>
      <c r="G181" s="21"/>
      <c r="H181" s="21"/>
      <c r="I181" s="21"/>
      <c r="J181" s="21"/>
      <c r="K181" s="21"/>
      <c r="L181" s="21"/>
      <c r="M181" s="21"/>
      <c r="N181" s="21"/>
      <c r="O181" s="21"/>
    </row>
    <row r="182" spans="1:17" x14ac:dyDescent="0.3">
      <c r="B182" s="143"/>
      <c r="C182" s="26"/>
      <c r="D182" s="21"/>
      <c r="E182" s="21"/>
      <c r="F182" s="21"/>
      <c r="G182" s="21"/>
      <c r="H182" s="21"/>
      <c r="I182" s="21"/>
      <c r="J182" s="21"/>
      <c r="K182" s="21"/>
      <c r="L182" s="21"/>
      <c r="M182" s="21"/>
      <c r="N182" s="21"/>
      <c r="O182" s="21"/>
    </row>
    <row r="183" spans="1:17" x14ac:dyDescent="0.3">
      <c r="B183" s="143"/>
      <c r="C183" s="26"/>
      <c r="D183" s="21"/>
      <c r="E183" s="21"/>
      <c r="F183" s="21"/>
      <c r="G183" s="21"/>
      <c r="H183" s="21"/>
      <c r="I183" s="21"/>
      <c r="J183" s="21"/>
      <c r="K183" s="21"/>
      <c r="L183" s="21"/>
      <c r="M183" s="21"/>
      <c r="N183" s="21"/>
      <c r="O183" s="21"/>
    </row>
    <row r="184" spans="1:17" x14ac:dyDescent="0.3">
      <c r="B184" s="143"/>
      <c r="C184" s="26"/>
      <c r="D184" s="21"/>
      <c r="E184" s="21"/>
      <c r="F184" s="21"/>
      <c r="G184" s="21"/>
      <c r="H184" s="21"/>
      <c r="I184" s="21"/>
      <c r="J184" s="21"/>
      <c r="K184" s="21"/>
      <c r="L184" s="21"/>
      <c r="M184" s="21"/>
      <c r="N184" s="21"/>
      <c r="O184" s="21"/>
    </row>
    <row r="185" spans="1:17" x14ac:dyDescent="0.3">
      <c r="C185" s="13">
        <v>3</v>
      </c>
      <c r="D185" s="13">
        <v>2</v>
      </c>
      <c r="E185" s="13">
        <v>8</v>
      </c>
      <c r="F185" s="13">
        <v>5</v>
      </c>
      <c r="G185" s="13">
        <v>6</v>
      </c>
      <c r="H185" s="13">
        <v>2</v>
      </c>
      <c r="I185" s="13">
        <v>1</v>
      </c>
      <c r="J185" s="13">
        <v>5</v>
      </c>
    </row>
    <row r="191" spans="1:17" ht="28.8" x14ac:dyDescent="0.55000000000000004">
      <c r="C191" s="172" t="s">
        <v>29</v>
      </c>
      <c r="D191" s="172"/>
      <c r="E191" s="172"/>
      <c r="F191" s="172"/>
      <c r="G191" s="172"/>
      <c r="H191" s="173" t="str">
        <f>C12</f>
        <v>Livraison</v>
      </c>
      <c r="I191" s="173"/>
      <c r="J191" s="173"/>
      <c r="K191" s="173"/>
      <c r="L191" s="173"/>
      <c r="M191" s="173"/>
      <c r="N191" s="173"/>
      <c r="O191" s="173"/>
    </row>
    <row r="192" spans="1:17" s="45" customFormat="1" ht="46.8" x14ac:dyDescent="0.45">
      <c r="A192" s="123"/>
      <c r="B192" s="48" t="s">
        <v>1</v>
      </c>
      <c r="C192" s="44" t="str">
        <f>H26</f>
        <v>Chargement armoire propre</v>
      </c>
      <c r="D192" s="44" t="str">
        <f>H27</f>
        <v>Acheminement vers les blocs</v>
      </c>
      <c r="E192" s="44" t="str">
        <f>H28</f>
        <v>Déchargement des armoires propres</v>
      </c>
      <c r="F192" s="44" t="str">
        <f>H29</f>
        <v>Traçabilité</v>
      </c>
      <c r="G192" s="44" t="str">
        <f>H30</f>
        <v>Prise de poste</v>
      </c>
      <c r="H192" s="44">
        <f>H31</f>
        <v>0</v>
      </c>
      <c r="I192" s="44">
        <f>H32</f>
        <v>0</v>
      </c>
      <c r="J192" s="44">
        <f>H33</f>
        <v>0</v>
      </c>
      <c r="K192" s="44">
        <f>H34</f>
        <v>0</v>
      </c>
      <c r="L192" s="44">
        <f>H35</f>
        <v>0</v>
      </c>
      <c r="M192" s="44">
        <f>H36</f>
        <v>0</v>
      </c>
      <c r="N192" s="44">
        <f>H37</f>
        <v>0</v>
      </c>
      <c r="O192" s="44">
        <f>H38</f>
        <v>0</v>
      </c>
      <c r="Q192" s="45">
        <f>(20*13)-COUNTBLANK(C193:O212)</f>
        <v>18</v>
      </c>
    </row>
    <row r="193" spans="2:15" ht="43.2" x14ac:dyDescent="0.3">
      <c r="B193" s="143" t="s">
        <v>30</v>
      </c>
      <c r="C193" s="21" t="s">
        <v>270</v>
      </c>
      <c r="D193" s="21" t="s">
        <v>269</v>
      </c>
      <c r="E193" s="21" t="s">
        <v>272</v>
      </c>
      <c r="F193" s="21" t="s">
        <v>271</v>
      </c>
      <c r="G193" s="21" t="s">
        <v>104</v>
      </c>
      <c r="H193" s="21"/>
      <c r="I193" s="21"/>
      <c r="J193" s="21"/>
      <c r="K193" s="21"/>
      <c r="L193" s="21"/>
      <c r="M193" s="21"/>
      <c r="N193" s="21"/>
      <c r="O193" s="21"/>
    </row>
    <row r="194" spans="2:15" ht="57.6" x14ac:dyDescent="0.3">
      <c r="B194" s="143"/>
      <c r="C194" s="21" t="s">
        <v>267</v>
      </c>
      <c r="D194" s="21" t="s">
        <v>268</v>
      </c>
      <c r="E194" s="21" t="s">
        <v>253</v>
      </c>
      <c r="F194" s="21"/>
      <c r="G194" s="21" t="s">
        <v>106</v>
      </c>
      <c r="H194" s="21"/>
      <c r="I194" s="21"/>
      <c r="J194" s="21"/>
      <c r="K194" s="21"/>
      <c r="L194" s="21"/>
      <c r="M194" s="21"/>
      <c r="N194" s="21"/>
      <c r="O194" s="21"/>
    </row>
    <row r="195" spans="2:15" ht="43.2" x14ac:dyDescent="0.3">
      <c r="B195" s="143"/>
      <c r="C195" s="21" t="s">
        <v>279</v>
      </c>
      <c r="D195" s="21" t="s">
        <v>275</v>
      </c>
      <c r="E195" s="21"/>
      <c r="F195" s="21"/>
      <c r="G195" s="21" t="s">
        <v>273</v>
      </c>
      <c r="H195" s="21"/>
      <c r="I195" s="21"/>
      <c r="J195" s="21"/>
      <c r="K195" s="21"/>
      <c r="L195" s="21"/>
      <c r="M195" s="21"/>
      <c r="N195" s="21"/>
      <c r="O195" s="21"/>
    </row>
    <row r="196" spans="2:15" ht="28.8" x14ac:dyDescent="0.3">
      <c r="B196" s="143"/>
      <c r="C196" s="21" t="s">
        <v>266</v>
      </c>
      <c r="D196" s="21" t="s">
        <v>276</v>
      </c>
      <c r="E196" s="21"/>
      <c r="F196" s="21"/>
      <c r="G196" s="21" t="s">
        <v>274</v>
      </c>
      <c r="H196" s="21"/>
      <c r="I196" s="21"/>
      <c r="J196" s="21"/>
      <c r="K196" s="21"/>
      <c r="L196" s="21"/>
      <c r="M196" s="21"/>
      <c r="N196" s="21"/>
      <c r="O196" s="21"/>
    </row>
    <row r="197" spans="2:15" ht="28.8" x14ac:dyDescent="0.3">
      <c r="B197" s="143"/>
      <c r="C197" s="21" t="s">
        <v>278</v>
      </c>
      <c r="D197" s="21" t="s">
        <v>277</v>
      </c>
      <c r="E197" s="21"/>
      <c r="F197" s="21"/>
      <c r="G197" s="21"/>
      <c r="H197" s="21"/>
      <c r="I197" s="21"/>
      <c r="J197" s="21"/>
      <c r="K197" s="21"/>
      <c r="L197" s="21"/>
      <c r="M197" s="21"/>
      <c r="N197" s="21"/>
      <c r="O197" s="21"/>
    </row>
    <row r="198" spans="2:15" ht="28.8" x14ac:dyDescent="0.3">
      <c r="B198" s="143"/>
      <c r="C198" s="21" t="s">
        <v>265</v>
      </c>
      <c r="D198" s="21"/>
      <c r="E198" s="21"/>
      <c r="F198" s="21"/>
      <c r="G198" s="21"/>
      <c r="H198" s="21"/>
      <c r="I198" s="21"/>
      <c r="J198" s="21"/>
      <c r="K198" s="21"/>
      <c r="L198" s="21"/>
      <c r="M198" s="21"/>
      <c r="N198" s="21"/>
      <c r="O198" s="21"/>
    </row>
    <row r="199" spans="2:15" x14ac:dyDescent="0.3">
      <c r="B199" s="143"/>
      <c r="C199" s="21"/>
      <c r="D199" s="21"/>
      <c r="E199" s="21"/>
      <c r="F199" s="21"/>
      <c r="G199" s="21"/>
      <c r="H199" s="21"/>
      <c r="I199" s="21"/>
      <c r="J199" s="21"/>
      <c r="K199" s="21"/>
      <c r="L199" s="21"/>
      <c r="M199" s="21"/>
      <c r="N199" s="21"/>
      <c r="O199" s="21"/>
    </row>
    <row r="200" spans="2:15" x14ac:dyDescent="0.3">
      <c r="B200" s="143"/>
      <c r="C200" s="26"/>
      <c r="D200" s="21"/>
      <c r="E200" s="21"/>
      <c r="F200" s="21"/>
      <c r="G200" s="21"/>
      <c r="H200" s="21"/>
      <c r="I200" s="21"/>
      <c r="J200" s="21"/>
      <c r="K200" s="21"/>
      <c r="L200" s="21"/>
      <c r="M200" s="21"/>
      <c r="N200" s="21"/>
      <c r="O200" s="21"/>
    </row>
    <row r="201" spans="2:15" x14ac:dyDescent="0.3">
      <c r="B201" s="143"/>
      <c r="C201" s="26"/>
      <c r="D201" s="21"/>
      <c r="E201" s="21"/>
      <c r="F201" s="21"/>
      <c r="G201" s="21"/>
      <c r="H201" s="21"/>
      <c r="I201" s="21"/>
      <c r="J201" s="21"/>
      <c r="K201" s="21"/>
      <c r="L201" s="21"/>
      <c r="M201" s="21"/>
      <c r="N201" s="21"/>
      <c r="O201" s="21"/>
    </row>
    <row r="202" spans="2:15" x14ac:dyDescent="0.3">
      <c r="B202" s="143"/>
      <c r="C202" s="26"/>
      <c r="D202" s="21"/>
      <c r="E202" s="21"/>
      <c r="F202" s="21"/>
      <c r="G202" s="21"/>
      <c r="H202" s="21"/>
      <c r="I202" s="21"/>
      <c r="J202" s="21"/>
      <c r="K202" s="21"/>
      <c r="L202" s="21"/>
      <c r="M202" s="21"/>
      <c r="N202" s="21"/>
      <c r="O202" s="21"/>
    </row>
    <row r="203" spans="2:15" x14ac:dyDescent="0.3">
      <c r="B203" s="143"/>
      <c r="C203" s="26"/>
      <c r="D203" s="21"/>
      <c r="E203" s="21"/>
      <c r="F203" s="21"/>
      <c r="G203" s="21"/>
      <c r="H203" s="21"/>
      <c r="I203" s="21"/>
      <c r="J203" s="21"/>
      <c r="K203" s="21"/>
      <c r="L203" s="21"/>
      <c r="M203" s="21"/>
      <c r="N203" s="21"/>
      <c r="O203" s="21"/>
    </row>
    <row r="204" spans="2:15" x14ac:dyDescent="0.3">
      <c r="B204" s="143"/>
      <c r="C204" s="26"/>
      <c r="D204" s="21"/>
      <c r="E204" s="21"/>
      <c r="F204" s="21"/>
      <c r="G204" s="21"/>
      <c r="H204" s="21"/>
      <c r="I204" s="21"/>
      <c r="J204" s="21"/>
      <c r="K204" s="21"/>
      <c r="L204" s="21"/>
      <c r="M204" s="21"/>
      <c r="N204" s="21"/>
      <c r="O204" s="21"/>
    </row>
    <row r="205" spans="2:15" x14ac:dyDescent="0.3">
      <c r="B205" s="143"/>
      <c r="C205" s="26"/>
      <c r="D205" s="21"/>
      <c r="E205" s="21"/>
      <c r="F205" s="21"/>
      <c r="G205" s="21"/>
      <c r="H205" s="21"/>
      <c r="I205" s="21"/>
      <c r="J205" s="21"/>
      <c r="K205" s="21"/>
      <c r="L205" s="21"/>
      <c r="M205" s="21"/>
      <c r="N205" s="21"/>
      <c r="O205" s="21"/>
    </row>
    <row r="206" spans="2:15" x14ac:dyDescent="0.3">
      <c r="B206" s="143"/>
      <c r="C206" s="26"/>
      <c r="D206" s="21"/>
      <c r="E206" s="21"/>
      <c r="F206" s="21"/>
      <c r="G206" s="21"/>
      <c r="H206" s="21"/>
      <c r="I206" s="21"/>
      <c r="J206" s="21"/>
      <c r="K206" s="21"/>
      <c r="L206" s="21"/>
      <c r="M206" s="21"/>
      <c r="N206" s="21"/>
      <c r="O206" s="21"/>
    </row>
    <row r="207" spans="2:15" x14ac:dyDescent="0.3">
      <c r="B207" s="143"/>
      <c r="C207" s="26"/>
      <c r="D207" s="21"/>
      <c r="E207" s="21"/>
      <c r="F207" s="21"/>
      <c r="G207" s="21"/>
      <c r="H207" s="21"/>
      <c r="I207" s="21"/>
      <c r="J207" s="21"/>
      <c r="K207" s="21"/>
      <c r="L207" s="21"/>
      <c r="M207" s="21"/>
      <c r="N207" s="21"/>
      <c r="O207" s="21"/>
    </row>
    <row r="208" spans="2:15" x14ac:dyDescent="0.3">
      <c r="B208" s="143"/>
      <c r="C208" s="26"/>
      <c r="D208" s="21"/>
      <c r="E208" s="21"/>
      <c r="F208" s="21"/>
      <c r="G208" s="21"/>
      <c r="H208" s="21"/>
      <c r="I208" s="21"/>
      <c r="J208" s="21"/>
      <c r="K208" s="21"/>
      <c r="L208" s="21"/>
      <c r="M208" s="21"/>
      <c r="N208" s="21"/>
      <c r="O208" s="21"/>
    </row>
    <row r="209" spans="1:17" x14ac:dyDescent="0.3">
      <c r="B209" s="143"/>
      <c r="C209" s="26"/>
      <c r="D209" s="21"/>
      <c r="E209" s="21"/>
      <c r="F209" s="21"/>
      <c r="G209" s="21"/>
      <c r="H209" s="21"/>
      <c r="I209" s="21"/>
      <c r="J209" s="21"/>
      <c r="K209" s="21"/>
      <c r="L209" s="21"/>
      <c r="M209" s="21"/>
      <c r="N209" s="21"/>
      <c r="O209" s="21"/>
    </row>
    <row r="210" spans="1:17" x14ac:dyDescent="0.3">
      <c r="B210" s="143"/>
      <c r="C210" s="26"/>
      <c r="D210" s="21"/>
      <c r="E210" s="21"/>
      <c r="F210" s="21"/>
      <c r="G210" s="21"/>
      <c r="H210" s="21"/>
      <c r="I210" s="21"/>
      <c r="J210" s="21"/>
      <c r="K210" s="21"/>
      <c r="L210" s="21"/>
      <c r="M210" s="21"/>
      <c r="N210" s="21"/>
      <c r="O210" s="21"/>
    </row>
    <row r="211" spans="1:17" x14ac:dyDescent="0.3">
      <c r="B211" s="143"/>
      <c r="C211" s="26"/>
      <c r="D211" s="21"/>
      <c r="E211" s="21"/>
      <c r="F211" s="21"/>
      <c r="G211" s="21"/>
      <c r="H211" s="21"/>
      <c r="I211" s="21"/>
      <c r="J211" s="21"/>
      <c r="K211" s="21"/>
      <c r="L211" s="21"/>
      <c r="M211" s="21"/>
      <c r="N211" s="21"/>
      <c r="O211" s="21"/>
    </row>
    <row r="212" spans="1:17" x14ac:dyDescent="0.3">
      <c r="B212" s="143"/>
      <c r="C212" s="26"/>
      <c r="D212" s="21"/>
      <c r="E212" s="21"/>
      <c r="F212" s="21"/>
      <c r="G212" s="21"/>
      <c r="H212" s="21"/>
      <c r="I212" s="21"/>
      <c r="J212" s="21"/>
      <c r="K212" s="21"/>
      <c r="L212" s="21"/>
      <c r="M212" s="21"/>
      <c r="N212" s="21"/>
      <c r="O212" s="21"/>
    </row>
    <row r="216" spans="1:17" x14ac:dyDescent="0.3">
      <c r="C216" s="29"/>
    </row>
    <row r="219" spans="1:17" ht="31.2" x14ac:dyDescent="0.6">
      <c r="C219" s="145" t="s">
        <v>29</v>
      </c>
      <c r="D219" s="145"/>
      <c r="E219" s="145"/>
      <c r="F219" s="145"/>
      <c r="G219" s="145"/>
      <c r="H219" s="171" t="str">
        <f>C13</f>
        <v xml:space="preserve">Management </v>
      </c>
      <c r="I219" s="171"/>
      <c r="J219" s="171"/>
      <c r="K219" s="171"/>
      <c r="L219" s="171"/>
      <c r="M219" s="171"/>
      <c r="N219" s="171"/>
      <c r="O219" s="171"/>
    </row>
    <row r="220" spans="1:17" s="45" customFormat="1" ht="46.8" x14ac:dyDescent="0.45">
      <c r="A220" s="123"/>
      <c r="B220" s="48" t="s">
        <v>1</v>
      </c>
      <c r="C220" s="44" t="str">
        <f>I26</f>
        <v>Pilotage</v>
      </c>
      <c r="D220" s="44" t="str">
        <f>I27</f>
        <v xml:space="preserve">Suivi et évaluation  </v>
      </c>
      <c r="E220" s="44">
        <f>I28</f>
        <v>0</v>
      </c>
      <c r="F220" s="44">
        <f>I29</f>
        <v>0</v>
      </c>
      <c r="G220" s="44">
        <f>I30</f>
        <v>0</v>
      </c>
      <c r="H220" s="44">
        <f>I31</f>
        <v>0</v>
      </c>
      <c r="I220" s="44">
        <f>I32</f>
        <v>0</v>
      </c>
      <c r="J220" s="44">
        <f>I33</f>
        <v>0</v>
      </c>
      <c r="K220" s="44">
        <f>I34</f>
        <v>0</v>
      </c>
      <c r="L220" s="44">
        <f>I35</f>
        <v>0</v>
      </c>
      <c r="M220" s="44">
        <f>I36</f>
        <v>0</v>
      </c>
      <c r="N220" s="44">
        <f>I37</f>
        <v>0</v>
      </c>
      <c r="O220" s="44">
        <f>I38</f>
        <v>0</v>
      </c>
      <c r="Q220" s="45">
        <f>(20*13)-COUNTBLANK(C221:O240)</f>
        <v>5</v>
      </c>
    </row>
    <row r="221" spans="1:17" ht="43.2" x14ac:dyDescent="0.3">
      <c r="B221" s="143" t="s">
        <v>30</v>
      </c>
      <c r="C221" s="21" t="s">
        <v>264</v>
      </c>
      <c r="D221" s="21" t="s">
        <v>281</v>
      </c>
      <c r="E221" s="35"/>
      <c r="F221" s="35"/>
      <c r="G221" s="21"/>
      <c r="H221" s="21"/>
      <c r="I221" s="21"/>
      <c r="J221" s="21"/>
      <c r="K221" s="21"/>
      <c r="L221" s="21"/>
      <c r="M221" s="21"/>
      <c r="N221" s="21"/>
      <c r="O221" s="21"/>
    </row>
    <row r="222" spans="1:17" ht="28.8" x14ac:dyDescent="0.3">
      <c r="B222" s="143"/>
      <c r="C222" s="21" t="s">
        <v>280</v>
      </c>
      <c r="D222" s="21" t="s">
        <v>282</v>
      </c>
      <c r="E222" s="21"/>
      <c r="F222" s="21"/>
      <c r="G222" s="21"/>
      <c r="H222" s="21"/>
      <c r="I222" s="21"/>
      <c r="J222" s="21"/>
      <c r="K222" s="21"/>
      <c r="L222" s="21"/>
      <c r="M222" s="21"/>
      <c r="N222" s="21"/>
      <c r="O222" s="21"/>
    </row>
    <row r="223" spans="1:17" ht="28.8" x14ac:dyDescent="0.3">
      <c r="B223" s="143"/>
      <c r="C223" s="21"/>
      <c r="D223" s="21" t="s">
        <v>283</v>
      </c>
      <c r="E223" s="21"/>
      <c r="F223" s="21"/>
      <c r="G223" s="21"/>
      <c r="H223" s="21"/>
      <c r="I223" s="21"/>
      <c r="J223" s="21"/>
      <c r="K223" s="21"/>
      <c r="L223" s="21"/>
      <c r="M223" s="21"/>
      <c r="N223" s="21"/>
      <c r="O223" s="21"/>
    </row>
    <row r="224" spans="1:17" x14ac:dyDescent="0.3">
      <c r="B224" s="143"/>
      <c r="C224" s="21"/>
      <c r="D224" s="21"/>
      <c r="E224" s="35"/>
      <c r="F224" s="21"/>
      <c r="G224" s="21"/>
      <c r="H224" s="21"/>
      <c r="I224" s="21"/>
      <c r="J224" s="21"/>
      <c r="K224" s="21"/>
      <c r="L224" s="21"/>
      <c r="M224" s="21"/>
      <c r="N224" s="21"/>
      <c r="O224" s="21"/>
    </row>
    <row r="225" spans="2:15" x14ac:dyDescent="0.3">
      <c r="B225" s="143"/>
      <c r="C225" s="21"/>
      <c r="D225" s="21"/>
      <c r="E225" s="21"/>
      <c r="F225" s="21"/>
      <c r="G225" s="21"/>
      <c r="H225" s="21"/>
      <c r="I225" s="21"/>
      <c r="J225" s="21"/>
      <c r="K225" s="21"/>
      <c r="L225" s="21"/>
      <c r="M225" s="21"/>
      <c r="N225" s="21"/>
      <c r="O225" s="21"/>
    </row>
    <row r="226" spans="2:15" x14ac:dyDescent="0.3">
      <c r="B226" s="143"/>
      <c r="C226" s="26"/>
      <c r="D226" s="21"/>
      <c r="E226" s="21"/>
      <c r="F226" s="21"/>
      <c r="G226" s="21"/>
      <c r="H226" s="21"/>
      <c r="I226" s="21"/>
      <c r="J226" s="21"/>
      <c r="K226" s="21"/>
      <c r="L226" s="21"/>
      <c r="M226" s="21"/>
      <c r="N226" s="21"/>
      <c r="O226" s="21"/>
    </row>
    <row r="227" spans="2:15" x14ac:dyDescent="0.3">
      <c r="B227" s="143"/>
      <c r="C227" s="26"/>
      <c r="D227" s="21"/>
      <c r="E227" s="21"/>
      <c r="F227" s="21"/>
      <c r="G227" s="21"/>
      <c r="H227" s="21"/>
      <c r="I227" s="21"/>
      <c r="J227" s="21"/>
      <c r="K227" s="21"/>
      <c r="L227" s="21"/>
      <c r="M227" s="21"/>
      <c r="N227" s="21"/>
      <c r="O227" s="21"/>
    </row>
    <row r="228" spans="2:15" x14ac:dyDescent="0.3">
      <c r="B228" s="143"/>
      <c r="C228" s="26"/>
      <c r="D228" s="21"/>
      <c r="E228" s="21"/>
      <c r="F228" s="21"/>
      <c r="G228" s="21"/>
      <c r="H228" s="21"/>
      <c r="I228" s="21"/>
      <c r="J228" s="21"/>
      <c r="K228" s="21"/>
      <c r="L228" s="21"/>
      <c r="M228" s="21"/>
      <c r="N228" s="21"/>
      <c r="O228" s="21"/>
    </row>
    <row r="229" spans="2:15" x14ac:dyDescent="0.3">
      <c r="B229" s="143"/>
      <c r="C229" s="26"/>
      <c r="D229" s="21"/>
      <c r="E229" s="21"/>
      <c r="F229" s="21"/>
      <c r="G229" s="21"/>
      <c r="H229" s="21"/>
      <c r="I229" s="21"/>
      <c r="J229" s="21"/>
      <c r="K229" s="21"/>
      <c r="L229" s="21"/>
      <c r="M229" s="21"/>
      <c r="N229" s="21"/>
      <c r="O229" s="21"/>
    </row>
    <row r="230" spans="2:15" x14ac:dyDescent="0.3">
      <c r="B230" s="143"/>
      <c r="C230" s="26"/>
      <c r="D230" s="21"/>
      <c r="E230" s="21"/>
      <c r="F230" s="21"/>
      <c r="G230" s="21"/>
      <c r="H230" s="21"/>
      <c r="I230" s="21"/>
      <c r="J230" s="21"/>
      <c r="K230" s="21"/>
      <c r="L230" s="21"/>
      <c r="M230" s="21"/>
      <c r="N230" s="21"/>
      <c r="O230" s="21"/>
    </row>
    <row r="231" spans="2:15" x14ac:dyDescent="0.3">
      <c r="B231" s="143"/>
      <c r="C231" s="26"/>
      <c r="D231" s="21"/>
      <c r="E231" s="21"/>
      <c r="F231" s="21"/>
      <c r="G231" s="21"/>
      <c r="H231" s="21"/>
      <c r="I231" s="21"/>
      <c r="J231" s="21"/>
      <c r="K231" s="21"/>
      <c r="L231" s="21"/>
      <c r="M231" s="21"/>
      <c r="N231" s="21"/>
      <c r="O231" s="21"/>
    </row>
    <row r="232" spans="2:15" x14ac:dyDescent="0.3">
      <c r="B232" s="143"/>
      <c r="C232" s="26"/>
      <c r="D232" s="21"/>
      <c r="E232" s="21"/>
      <c r="F232" s="21"/>
      <c r="G232" s="21"/>
      <c r="H232" s="21"/>
      <c r="I232" s="21"/>
      <c r="J232" s="21"/>
      <c r="K232" s="21"/>
      <c r="L232" s="21"/>
      <c r="M232" s="21"/>
      <c r="N232" s="21"/>
      <c r="O232" s="21"/>
    </row>
    <row r="233" spans="2:15" x14ac:dyDescent="0.3">
      <c r="B233" s="143"/>
      <c r="C233" s="26"/>
      <c r="D233" s="21"/>
      <c r="E233" s="21"/>
      <c r="F233" s="21"/>
      <c r="G233" s="21"/>
      <c r="H233" s="21"/>
      <c r="I233" s="21"/>
      <c r="J233" s="21"/>
      <c r="K233" s="21"/>
      <c r="L233" s="21"/>
      <c r="M233" s="21"/>
      <c r="N233" s="21"/>
      <c r="O233" s="21"/>
    </row>
    <row r="234" spans="2:15" x14ac:dyDescent="0.3">
      <c r="B234" s="143"/>
      <c r="C234" s="26"/>
      <c r="D234" s="21"/>
      <c r="E234" s="21"/>
      <c r="F234" s="21"/>
      <c r="G234" s="21"/>
      <c r="H234" s="21"/>
      <c r="I234" s="21"/>
      <c r="J234" s="21"/>
      <c r="K234" s="21"/>
      <c r="L234" s="21"/>
      <c r="M234" s="21"/>
      <c r="N234" s="21"/>
      <c r="O234" s="21"/>
    </row>
    <row r="235" spans="2:15" x14ac:dyDescent="0.3">
      <c r="B235" s="143"/>
      <c r="C235" s="26"/>
      <c r="D235" s="21"/>
      <c r="E235" s="21"/>
      <c r="F235" s="21"/>
      <c r="G235" s="21"/>
      <c r="H235" s="21"/>
      <c r="I235" s="21"/>
      <c r="J235" s="21"/>
      <c r="K235" s="21"/>
      <c r="L235" s="21"/>
      <c r="M235" s="21"/>
      <c r="N235" s="21"/>
      <c r="O235" s="21"/>
    </row>
    <row r="236" spans="2:15" x14ac:dyDescent="0.3">
      <c r="B236" s="143"/>
      <c r="C236" s="26"/>
      <c r="D236" s="21"/>
      <c r="E236" s="21"/>
      <c r="F236" s="21"/>
      <c r="G236" s="21"/>
      <c r="H236" s="21"/>
      <c r="I236" s="21"/>
      <c r="J236" s="21"/>
      <c r="K236" s="21"/>
      <c r="L236" s="21"/>
      <c r="M236" s="21"/>
      <c r="N236" s="21"/>
      <c r="O236" s="21"/>
    </row>
    <row r="237" spans="2:15" x14ac:dyDescent="0.3">
      <c r="B237" s="143"/>
      <c r="C237" s="26"/>
      <c r="D237" s="21"/>
      <c r="E237" s="21"/>
      <c r="F237" s="21"/>
      <c r="G237" s="21"/>
      <c r="H237" s="21"/>
      <c r="I237" s="21"/>
      <c r="J237" s="21"/>
      <c r="K237" s="21"/>
      <c r="L237" s="21"/>
      <c r="M237" s="21"/>
      <c r="N237" s="21"/>
      <c r="O237" s="21"/>
    </row>
    <row r="238" spans="2:15" x14ac:dyDescent="0.3">
      <c r="B238" s="143"/>
      <c r="C238" s="26"/>
      <c r="D238" s="21"/>
      <c r="E238" s="21"/>
      <c r="F238" s="21"/>
      <c r="G238" s="21"/>
      <c r="H238" s="21"/>
      <c r="I238" s="21"/>
      <c r="J238" s="21"/>
      <c r="K238" s="21"/>
      <c r="L238" s="21"/>
      <c r="M238" s="21"/>
      <c r="N238" s="21"/>
      <c r="O238" s="21"/>
    </row>
    <row r="239" spans="2:15" x14ac:dyDescent="0.3">
      <c r="B239" s="143"/>
      <c r="C239" s="26"/>
      <c r="D239" s="21"/>
      <c r="E239" s="21"/>
      <c r="F239" s="21"/>
      <c r="G239" s="21"/>
      <c r="H239" s="21"/>
      <c r="I239" s="21"/>
      <c r="J239" s="21"/>
      <c r="K239" s="21"/>
      <c r="L239" s="21"/>
      <c r="M239" s="21"/>
      <c r="N239" s="21"/>
      <c r="O239" s="21"/>
    </row>
    <row r="240" spans="2:15" x14ac:dyDescent="0.3">
      <c r="B240" s="143"/>
      <c r="C240" s="26"/>
      <c r="D240" s="21"/>
      <c r="E240" s="21"/>
      <c r="F240" s="21"/>
      <c r="G240" s="21"/>
      <c r="H240" s="21"/>
      <c r="I240" s="21"/>
      <c r="J240" s="21"/>
      <c r="K240" s="21"/>
      <c r="L240" s="21"/>
      <c r="M240" s="21"/>
      <c r="N240" s="21"/>
      <c r="O240" s="21"/>
    </row>
    <row r="246" spans="1:17" ht="15.75" customHeight="1" x14ac:dyDescent="0.3"/>
    <row r="247" spans="1:17" ht="31.2" x14ac:dyDescent="0.6">
      <c r="C247" s="145" t="s">
        <v>29</v>
      </c>
      <c r="D247" s="145"/>
      <c r="E247" s="145"/>
      <c r="F247" s="145"/>
      <c r="G247" s="145"/>
      <c r="H247" s="171">
        <f>C14</f>
        <v>0</v>
      </c>
      <c r="I247" s="171"/>
      <c r="J247" s="171"/>
      <c r="K247" s="171"/>
      <c r="L247" s="171"/>
      <c r="M247" s="171"/>
      <c r="N247" s="171"/>
      <c r="O247" s="171"/>
    </row>
    <row r="248" spans="1:17" s="45" customFormat="1" ht="46.8" x14ac:dyDescent="0.45">
      <c r="A248" s="123"/>
      <c r="B248" s="48" t="s">
        <v>1</v>
      </c>
      <c r="C248" s="44">
        <f>J26</f>
        <v>0</v>
      </c>
      <c r="D248" s="44">
        <f>J27</f>
        <v>0</v>
      </c>
      <c r="E248" s="44">
        <f>J28</f>
        <v>0</v>
      </c>
      <c r="F248" s="44">
        <f>J29</f>
        <v>0</v>
      </c>
      <c r="G248" s="44">
        <f>J30</f>
        <v>0</v>
      </c>
      <c r="H248" s="44">
        <f>J31</f>
        <v>0</v>
      </c>
      <c r="I248" s="44">
        <f>J32</f>
        <v>0</v>
      </c>
      <c r="J248" s="44">
        <f>J33</f>
        <v>0</v>
      </c>
      <c r="K248" s="44">
        <f>J34</f>
        <v>0</v>
      </c>
      <c r="L248" s="44">
        <f>J35</f>
        <v>0</v>
      </c>
      <c r="M248" s="44">
        <f>J36</f>
        <v>0</v>
      </c>
      <c r="N248" s="44">
        <f>J37</f>
        <v>0</v>
      </c>
      <c r="O248" s="44">
        <f>J38</f>
        <v>0</v>
      </c>
      <c r="Q248" s="45">
        <f>(20*13)-COUNTBLANK(C249:O268)</f>
        <v>0</v>
      </c>
    </row>
    <row r="249" spans="1:17" x14ac:dyDescent="0.3">
      <c r="B249" s="143" t="s">
        <v>30</v>
      </c>
      <c r="C249" s="35"/>
      <c r="D249" s="35"/>
      <c r="E249" s="35"/>
      <c r="F249" s="35"/>
      <c r="G249" s="21"/>
      <c r="H249" s="21"/>
      <c r="I249" s="21"/>
      <c r="J249" s="21"/>
      <c r="K249" s="21"/>
      <c r="L249" s="21"/>
      <c r="M249" s="21"/>
      <c r="N249" s="21"/>
      <c r="O249" s="21"/>
    </row>
    <row r="250" spans="1:17" x14ac:dyDescent="0.3">
      <c r="B250" s="143"/>
      <c r="C250" s="21"/>
      <c r="D250" s="21"/>
      <c r="E250" s="21"/>
      <c r="F250" s="21"/>
      <c r="G250" s="21"/>
      <c r="H250" s="21"/>
      <c r="I250" s="21"/>
      <c r="J250" s="21"/>
      <c r="K250" s="21"/>
      <c r="L250" s="21"/>
      <c r="M250" s="21"/>
      <c r="N250" s="21"/>
      <c r="O250" s="21"/>
    </row>
    <row r="251" spans="1:17" x14ac:dyDescent="0.3">
      <c r="B251" s="143"/>
      <c r="C251" s="21"/>
      <c r="D251" s="21"/>
      <c r="E251" s="21"/>
      <c r="F251" s="21"/>
      <c r="G251" s="21"/>
      <c r="H251" s="21"/>
      <c r="I251" s="21"/>
      <c r="J251" s="21"/>
      <c r="K251" s="21"/>
      <c r="L251" s="21"/>
      <c r="M251" s="21"/>
      <c r="N251" s="21"/>
      <c r="O251" s="21"/>
    </row>
    <row r="252" spans="1:17" x14ac:dyDescent="0.3">
      <c r="B252" s="143"/>
      <c r="C252" s="21"/>
      <c r="D252" s="21"/>
      <c r="E252" s="21"/>
      <c r="F252" s="21"/>
      <c r="G252" s="21"/>
      <c r="H252" s="21"/>
      <c r="I252" s="21"/>
      <c r="J252" s="21"/>
      <c r="K252" s="21"/>
      <c r="L252" s="21"/>
      <c r="M252" s="21"/>
      <c r="N252" s="21"/>
      <c r="O252" s="21"/>
    </row>
    <row r="253" spans="1:17" x14ac:dyDescent="0.3">
      <c r="B253" s="143"/>
      <c r="C253" s="21"/>
      <c r="D253" s="21"/>
      <c r="E253" s="21"/>
      <c r="F253" s="21"/>
      <c r="G253" s="21"/>
      <c r="H253" s="21"/>
      <c r="I253" s="21"/>
      <c r="J253" s="21"/>
      <c r="K253" s="21"/>
      <c r="L253" s="21"/>
      <c r="M253" s="21"/>
      <c r="N253" s="21"/>
      <c r="O253" s="21"/>
    </row>
    <row r="254" spans="1:17" x14ac:dyDescent="0.3">
      <c r="B254" s="143"/>
      <c r="C254" s="26"/>
      <c r="D254" s="21"/>
      <c r="E254" s="21"/>
      <c r="F254" s="21"/>
      <c r="G254" s="21"/>
      <c r="H254" s="21"/>
      <c r="I254" s="21"/>
      <c r="J254" s="21"/>
      <c r="K254" s="21"/>
      <c r="L254" s="21"/>
      <c r="M254" s="21"/>
      <c r="N254" s="21"/>
      <c r="O254" s="21"/>
    </row>
    <row r="255" spans="1:17" x14ac:dyDescent="0.3">
      <c r="B255" s="143"/>
      <c r="C255" s="26"/>
      <c r="D255" s="21"/>
      <c r="E255" s="21"/>
      <c r="F255" s="21"/>
      <c r="G255" s="21"/>
      <c r="H255" s="21"/>
      <c r="I255" s="21"/>
      <c r="J255" s="21"/>
      <c r="K255" s="21"/>
      <c r="L255" s="21"/>
      <c r="M255" s="21"/>
      <c r="N255" s="21"/>
      <c r="O255" s="21"/>
    </row>
    <row r="256" spans="1:17" x14ac:dyDescent="0.3">
      <c r="B256" s="143"/>
      <c r="C256" s="26"/>
      <c r="D256" s="21"/>
      <c r="E256" s="21"/>
      <c r="F256" s="21"/>
      <c r="G256" s="21"/>
      <c r="H256" s="21"/>
      <c r="I256" s="21"/>
      <c r="J256" s="21"/>
      <c r="K256" s="21"/>
      <c r="L256" s="21"/>
      <c r="M256" s="21"/>
      <c r="N256" s="21"/>
      <c r="O256" s="21"/>
    </row>
    <row r="257" spans="2:15" x14ac:dyDescent="0.3">
      <c r="B257" s="143"/>
      <c r="C257" s="26"/>
      <c r="D257" s="21"/>
      <c r="E257" s="21"/>
      <c r="F257" s="21"/>
      <c r="G257" s="21"/>
      <c r="H257" s="21"/>
      <c r="I257" s="21"/>
      <c r="J257" s="21"/>
      <c r="K257" s="21"/>
      <c r="L257" s="21"/>
      <c r="M257" s="21"/>
      <c r="N257" s="21"/>
      <c r="O257" s="21"/>
    </row>
    <row r="258" spans="2:15" x14ac:dyDescent="0.3">
      <c r="B258" s="143"/>
      <c r="C258" s="26"/>
      <c r="D258" s="21"/>
      <c r="E258" s="21"/>
      <c r="F258" s="21"/>
      <c r="G258" s="21"/>
      <c r="H258" s="21"/>
      <c r="I258" s="21"/>
      <c r="J258" s="21"/>
      <c r="K258" s="21"/>
      <c r="L258" s="21"/>
      <c r="M258" s="21"/>
      <c r="N258" s="21"/>
      <c r="O258" s="21"/>
    </row>
    <row r="259" spans="2:15" x14ac:dyDescent="0.3">
      <c r="B259" s="143"/>
      <c r="C259" s="26"/>
      <c r="D259" s="21"/>
      <c r="E259" s="21"/>
      <c r="F259" s="21"/>
      <c r="G259" s="21"/>
      <c r="H259" s="21"/>
      <c r="I259" s="21"/>
      <c r="J259" s="21"/>
      <c r="K259" s="21"/>
      <c r="L259" s="21"/>
      <c r="M259" s="21"/>
      <c r="N259" s="21"/>
      <c r="O259" s="21"/>
    </row>
    <row r="260" spans="2:15" x14ac:dyDescent="0.3">
      <c r="B260" s="143"/>
      <c r="C260" s="26"/>
      <c r="D260" s="21"/>
      <c r="E260" s="21"/>
      <c r="F260" s="21"/>
      <c r="G260" s="21"/>
      <c r="H260" s="21"/>
      <c r="I260" s="21"/>
      <c r="J260" s="21"/>
      <c r="K260" s="21"/>
      <c r="L260" s="21"/>
      <c r="M260" s="21"/>
      <c r="N260" s="21"/>
      <c r="O260" s="21"/>
    </row>
    <row r="261" spans="2:15" x14ac:dyDescent="0.3">
      <c r="B261" s="143"/>
      <c r="C261" s="26"/>
      <c r="D261" s="21"/>
      <c r="E261" s="21"/>
      <c r="F261" s="21"/>
      <c r="G261" s="21"/>
      <c r="H261" s="21"/>
      <c r="I261" s="21"/>
      <c r="J261" s="21"/>
      <c r="K261" s="21"/>
      <c r="L261" s="21"/>
      <c r="M261" s="21"/>
      <c r="N261" s="21"/>
      <c r="O261" s="21"/>
    </row>
    <row r="262" spans="2:15" x14ac:dyDescent="0.3">
      <c r="B262" s="143"/>
      <c r="C262" s="26"/>
      <c r="D262" s="21"/>
      <c r="E262" s="21"/>
      <c r="F262" s="21"/>
      <c r="G262" s="21"/>
      <c r="H262" s="21"/>
      <c r="I262" s="21"/>
      <c r="J262" s="21"/>
      <c r="K262" s="21"/>
      <c r="L262" s="21"/>
      <c r="M262" s="21"/>
      <c r="N262" s="21"/>
      <c r="O262" s="21"/>
    </row>
    <row r="263" spans="2:15" x14ac:dyDescent="0.3">
      <c r="B263" s="143"/>
      <c r="C263" s="26"/>
      <c r="D263" s="21"/>
      <c r="E263" s="21"/>
      <c r="F263" s="21"/>
      <c r="G263" s="21"/>
      <c r="H263" s="21"/>
      <c r="I263" s="21"/>
      <c r="J263" s="21"/>
      <c r="K263" s="21"/>
      <c r="L263" s="21"/>
      <c r="M263" s="21"/>
      <c r="N263" s="21"/>
      <c r="O263" s="21"/>
    </row>
    <row r="264" spans="2:15" x14ac:dyDescent="0.3">
      <c r="B264" s="143"/>
      <c r="C264" s="26"/>
      <c r="D264" s="21"/>
      <c r="E264" s="21"/>
      <c r="F264" s="21"/>
      <c r="G264" s="21"/>
      <c r="H264" s="21"/>
      <c r="I264" s="21"/>
      <c r="J264" s="21"/>
      <c r="K264" s="21"/>
      <c r="L264" s="21"/>
      <c r="M264" s="21"/>
      <c r="N264" s="21"/>
      <c r="O264" s="21"/>
    </row>
    <row r="265" spans="2:15" x14ac:dyDescent="0.3">
      <c r="B265" s="143"/>
      <c r="C265" s="26"/>
      <c r="D265" s="21"/>
      <c r="E265" s="21"/>
      <c r="F265" s="21"/>
      <c r="G265" s="21"/>
      <c r="H265" s="21"/>
      <c r="I265" s="21"/>
      <c r="J265" s="21"/>
      <c r="K265" s="21"/>
      <c r="L265" s="21"/>
      <c r="M265" s="21"/>
      <c r="N265" s="21"/>
      <c r="O265" s="21"/>
    </row>
    <row r="266" spans="2:15" x14ac:dyDescent="0.3">
      <c r="B266" s="143"/>
      <c r="C266" s="26"/>
      <c r="D266" s="21"/>
      <c r="E266" s="21"/>
      <c r="F266" s="21"/>
      <c r="G266" s="21"/>
      <c r="H266" s="21"/>
      <c r="I266" s="21"/>
      <c r="J266" s="21"/>
      <c r="K266" s="21"/>
      <c r="L266" s="21"/>
      <c r="M266" s="21"/>
      <c r="N266" s="21"/>
      <c r="O266" s="21"/>
    </row>
    <row r="267" spans="2:15" x14ac:dyDescent="0.3">
      <c r="B267" s="143"/>
      <c r="C267" s="26"/>
      <c r="D267" s="21"/>
      <c r="E267" s="21"/>
      <c r="F267" s="21"/>
      <c r="G267" s="21"/>
      <c r="H267" s="21"/>
      <c r="I267" s="21"/>
      <c r="J267" s="21"/>
      <c r="K267" s="21"/>
      <c r="L267" s="21"/>
      <c r="M267" s="21"/>
      <c r="N267" s="21"/>
      <c r="O267" s="21"/>
    </row>
    <row r="268" spans="2:15" x14ac:dyDescent="0.3">
      <c r="B268" s="143"/>
      <c r="C268" s="26"/>
      <c r="D268" s="21"/>
      <c r="E268" s="21"/>
      <c r="F268" s="21"/>
      <c r="G268" s="21"/>
      <c r="H268" s="21"/>
      <c r="I268" s="21"/>
      <c r="J268" s="21"/>
      <c r="K268" s="21"/>
      <c r="L268" s="21"/>
      <c r="M268" s="21"/>
      <c r="N268" s="21"/>
      <c r="O268" s="21"/>
    </row>
    <row r="269" spans="2:15" ht="50.25" customHeight="1" x14ac:dyDescent="0.3"/>
    <row r="275" spans="1:17" ht="25.8" x14ac:dyDescent="0.5">
      <c r="C275" s="144" t="s">
        <v>29</v>
      </c>
      <c r="D275" s="144"/>
      <c r="E275" s="144"/>
      <c r="F275" s="144"/>
      <c r="G275" s="144"/>
      <c r="H275" s="163">
        <f>C15</f>
        <v>0</v>
      </c>
      <c r="I275" s="163"/>
      <c r="J275" s="163"/>
      <c r="K275" s="163"/>
      <c r="L275" s="163"/>
      <c r="M275" s="163"/>
      <c r="N275" s="163"/>
      <c r="O275" s="163"/>
    </row>
    <row r="276" spans="1:17" s="45" customFormat="1" ht="46.8" x14ac:dyDescent="0.45">
      <c r="A276" s="123"/>
      <c r="B276" s="48" t="s">
        <v>1</v>
      </c>
      <c r="C276" s="44">
        <f>K26</f>
        <v>0</v>
      </c>
      <c r="D276" s="44">
        <f>K27</f>
        <v>0</v>
      </c>
      <c r="E276" s="44">
        <f>K28</f>
        <v>0</v>
      </c>
      <c r="F276" s="44">
        <f>K29</f>
        <v>0</v>
      </c>
      <c r="G276" s="44">
        <f>K30</f>
        <v>0</v>
      </c>
      <c r="H276" s="44">
        <f>K31</f>
        <v>0</v>
      </c>
      <c r="I276" s="44">
        <f>K32</f>
        <v>0</v>
      </c>
      <c r="J276" s="44">
        <f>K33</f>
        <v>0</v>
      </c>
      <c r="K276" s="44">
        <f>K34</f>
        <v>0</v>
      </c>
      <c r="L276" s="44">
        <f>K35</f>
        <v>0</v>
      </c>
      <c r="M276" s="44">
        <f>K36</f>
        <v>0</v>
      </c>
      <c r="N276" s="44">
        <f>K37</f>
        <v>0</v>
      </c>
      <c r="O276" s="44">
        <f>K38</f>
        <v>0</v>
      </c>
      <c r="Q276" s="45">
        <f>(20*13)-COUNTBLANK(C277:O296)</f>
        <v>0</v>
      </c>
    </row>
    <row r="277" spans="1:17" x14ac:dyDescent="0.3">
      <c r="B277" s="143" t="s">
        <v>30</v>
      </c>
      <c r="C277" s="35"/>
      <c r="D277" s="35"/>
      <c r="E277" s="35"/>
      <c r="F277" s="35"/>
      <c r="G277" s="21"/>
      <c r="H277" s="21"/>
      <c r="I277" s="21"/>
      <c r="J277" s="21"/>
      <c r="K277" s="21"/>
      <c r="L277" s="21"/>
      <c r="M277" s="21"/>
      <c r="N277" s="21"/>
      <c r="O277" s="21"/>
    </row>
    <row r="278" spans="1:17" x14ac:dyDescent="0.3">
      <c r="B278" s="143"/>
      <c r="C278" s="21"/>
      <c r="D278" s="21"/>
      <c r="E278" s="21"/>
      <c r="F278" s="21"/>
      <c r="G278" s="21"/>
      <c r="H278" s="21"/>
      <c r="I278" s="21"/>
      <c r="J278" s="21"/>
      <c r="K278" s="21"/>
      <c r="L278" s="21"/>
      <c r="M278" s="21"/>
      <c r="N278" s="21"/>
      <c r="O278" s="21"/>
    </row>
    <row r="279" spans="1:17" x14ac:dyDescent="0.3">
      <c r="B279" s="143"/>
      <c r="C279" s="21"/>
      <c r="D279" s="21"/>
      <c r="E279" s="21"/>
      <c r="F279" s="21"/>
      <c r="G279" s="21"/>
      <c r="H279" s="21"/>
      <c r="I279" s="21"/>
      <c r="J279" s="21"/>
      <c r="K279" s="21"/>
      <c r="L279" s="21"/>
      <c r="M279" s="21"/>
      <c r="N279" s="21"/>
      <c r="O279" s="21"/>
    </row>
    <row r="280" spans="1:17" x14ac:dyDescent="0.3">
      <c r="B280" s="143"/>
      <c r="C280" s="21"/>
      <c r="D280" s="21"/>
      <c r="E280" s="21"/>
      <c r="F280" s="21"/>
      <c r="G280" s="21"/>
      <c r="H280" s="21"/>
      <c r="I280" s="21"/>
      <c r="J280" s="21"/>
      <c r="K280" s="21"/>
      <c r="L280" s="21"/>
      <c r="M280" s="21"/>
      <c r="N280" s="21"/>
      <c r="O280" s="21"/>
    </row>
    <row r="281" spans="1:17" x14ac:dyDescent="0.3">
      <c r="B281" s="143"/>
      <c r="C281" s="21"/>
      <c r="D281" s="21"/>
      <c r="E281" s="21"/>
      <c r="F281" s="21"/>
      <c r="G281" s="21"/>
      <c r="H281" s="21"/>
      <c r="I281" s="21"/>
      <c r="J281" s="21"/>
      <c r="K281" s="21"/>
      <c r="L281" s="21"/>
      <c r="M281" s="21"/>
      <c r="N281" s="21"/>
      <c r="O281" s="21"/>
    </row>
    <row r="282" spans="1:17" x14ac:dyDescent="0.3">
      <c r="B282" s="143"/>
      <c r="C282" s="26"/>
      <c r="D282" s="21"/>
      <c r="E282" s="21"/>
      <c r="F282" s="21"/>
      <c r="G282" s="21"/>
      <c r="H282" s="21"/>
      <c r="I282" s="21"/>
      <c r="J282" s="21"/>
      <c r="K282" s="21"/>
      <c r="L282" s="21"/>
      <c r="M282" s="21"/>
      <c r="N282" s="21"/>
      <c r="O282" s="21"/>
    </row>
    <row r="283" spans="1:17" x14ac:dyDescent="0.3">
      <c r="B283" s="143"/>
      <c r="C283" s="26"/>
      <c r="D283" s="21"/>
      <c r="E283" s="21"/>
      <c r="F283" s="21"/>
      <c r="G283" s="21"/>
      <c r="H283" s="21"/>
      <c r="I283" s="21"/>
      <c r="J283" s="21"/>
      <c r="K283" s="21"/>
      <c r="L283" s="21"/>
      <c r="M283" s="21"/>
      <c r="N283" s="21"/>
      <c r="O283" s="21"/>
    </row>
    <row r="284" spans="1:17" x14ac:dyDescent="0.3">
      <c r="B284" s="143"/>
      <c r="C284" s="26"/>
      <c r="D284" s="21"/>
      <c r="E284" s="21"/>
      <c r="F284" s="21"/>
      <c r="G284" s="21"/>
      <c r="H284" s="21"/>
      <c r="I284" s="21"/>
      <c r="J284" s="21"/>
      <c r="K284" s="21"/>
      <c r="L284" s="21"/>
      <c r="M284" s="21"/>
      <c r="N284" s="21"/>
      <c r="O284" s="21"/>
    </row>
    <row r="285" spans="1:17" x14ac:dyDescent="0.3">
      <c r="B285" s="143"/>
      <c r="C285" s="26"/>
      <c r="D285" s="21"/>
      <c r="E285" s="21"/>
      <c r="F285" s="21"/>
      <c r="G285" s="21"/>
      <c r="H285" s="21"/>
      <c r="I285" s="21"/>
      <c r="J285" s="21"/>
      <c r="K285" s="21"/>
      <c r="L285" s="21"/>
      <c r="M285" s="21"/>
      <c r="N285" s="21"/>
      <c r="O285" s="21"/>
    </row>
    <row r="286" spans="1:17" x14ac:dyDescent="0.3">
      <c r="B286" s="143"/>
      <c r="C286" s="26"/>
      <c r="D286" s="21"/>
      <c r="E286" s="21"/>
      <c r="F286" s="21"/>
      <c r="G286" s="21"/>
      <c r="H286" s="21"/>
      <c r="I286" s="21"/>
      <c r="J286" s="21"/>
      <c r="K286" s="21"/>
      <c r="L286" s="21"/>
      <c r="M286" s="21"/>
      <c r="N286" s="21"/>
      <c r="O286" s="21"/>
    </row>
    <row r="287" spans="1:17" x14ac:dyDescent="0.3">
      <c r="B287" s="143"/>
      <c r="C287" s="26"/>
      <c r="D287" s="21"/>
      <c r="E287" s="21"/>
      <c r="F287" s="21"/>
      <c r="G287" s="21"/>
      <c r="H287" s="21"/>
      <c r="I287" s="21"/>
      <c r="J287" s="21"/>
      <c r="K287" s="21"/>
      <c r="L287" s="21"/>
      <c r="M287" s="21"/>
      <c r="N287" s="21"/>
      <c r="O287" s="21"/>
    </row>
    <row r="288" spans="1:17" x14ac:dyDescent="0.3">
      <c r="B288" s="143"/>
      <c r="C288" s="26"/>
      <c r="D288" s="21"/>
      <c r="E288" s="21"/>
      <c r="F288" s="21"/>
      <c r="G288" s="21"/>
      <c r="H288" s="21"/>
      <c r="I288" s="21"/>
      <c r="J288" s="21"/>
      <c r="K288" s="21"/>
      <c r="L288" s="21"/>
      <c r="M288" s="21"/>
      <c r="N288" s="21"/>
      <c r="O288" s="21"/>
    </row>
    <row r="289" spans="1:17" x14ac:dyDescent="0.3">
      <c r="B289" s="143"/>
      <c r="C289" s="26"/>
      <c r="D289" s="21"/>
      <c r="E289" s="21"/>
      <c r="F289" s="21"/>
      <c r="G289" s="21"/>
      <c r="H289" s="21"/>
      <c r="I289" s="21"/>
      <c r="J289" s="21"/>
      <c r="K289" s="21"/>
      <c r="L289" s="21"/>
      <c r="M289" s="21"/>
      <c r="N289" s="21"/>
      <c r="O289" s="21"/>
    </row>
    <row r="290" spans="1:17" x14ac:dyDescent="0.3">
      <c r="B290" s="143"/>
      <c r="C290" s="26"/>
      <c r="D290" s="21"/>
      <c r="E290" s="21"/>
      <c r="F290" s="21"/>
      <c r="G290" s="21"/>
      <c r="H290" s="21"/>
      <c r="I290" s="21"/>
      <c r="J290" s="21"/>
      <c r="K290" s="21"/>
      <c r="L290" s="21"/>
      <c r="M290" s="21"/>
      <c r="N290" s="21"/>
      <c r="O290" s="21"/>
    </row>
    <row r="291" spans="1:17" x14ac:dyDescent="0.3">
      <c r="B291" s="143"/>
      <c r="C291" s="26"/>
      <c r="D291" s="21"/>
      <c r="E291" s="21"/>
      <c r="F291" s="21"/>
      <c r="G291" s="21"/>
      <c r="H291" s="21"/>
      <c r="I291" s="21"/>
      <c r="J291" s="21"/>
      <c r="K291" s="21"/>
      <c r="L291" s="21"/>
      <c r="M291" s="21"/>
      <c r="N291" s="21"/>
      <c r="O291" s="21"/>
    </row>
    <row r="292" spans="1:17" x14ac:dyDescent="0.3">
      <c r="B292" s="143"/>
      <c r="C292" s="26"/>
      <c r="D292" s="21"/>
      <c r="E292" s="21"/>
      <c r="F292" s="21"/>
      <c r="G292" s="21"/>
      <c r="H292" s="21"/>
      <c r="I292" s="21"/>
      <c r="J292" s="21"/>
      <c r="K292" s="21"/>
      <c r="L292" s="21"/>
      <c r="M292" s="21"/>
      <c r="N292" s="21"/>
      <c r="O292" s="21"/>
    </row>
    <row r="293" spans="1:17" x14ac:dyDescent="0.3">
      <c r="B293" s="143"/>
      <c r="C293" s="26"/>
      <c r="D293" s="21"/>
      <c r="E293" s="21"/>
      <c r="F293" s="21"/>
      <c r="G293" s="21"/>
      <c r="H293" s="21"/>
      <c r="I293" s="21"/>
      <c r="J293" s="21"/>
      <c r="K293" s="21"/>
      <c r="L293" s="21"/>
      <c r="M293" s="21"/>
      <c r="N293" s="21"/>
      <c r="O293" s="21"/>
    </row>
    <row r="294" spans="1:17" x14ac:dyDescent="0.3">
      <c r="B294" s="143"/>
      <c r="C294" s="26"/>
      <c r="D294" s="21"/>
      <c r="E294" s="21"/>
      <c r="F294" s="21"/>
      <c r="G294" s="21"/>
      <c r="H294" s="21"/>
      <c r="I294" s="21"/>
      <c r="J294" s="21"/>
      <c r="K294" s="21"/>
      <c r="L294" s="21"/>
      <c r="M294" s="21"/>
      <c r="N294" s="21"/>
      <c r="O294" s="21"/>
    </row>
    <row r="295" spans="1:17" x14ac:dyDescent="0.3">
      <c r="B295" s="143"/>
      <c r="C295" s="26"/>
      <c r="D295" s="21"/>
      <c r="E295" s="21"/>
      <c r="F295" s="21"/>
      <c r="G295" s="21"/>
      <c r="H295" s="21"/>
      <c r="I295" s="21"/>
      <c r="J295" s="21"/>
      <c r="K295" s="21"/>
      <c r="L295" s="21"/>
      <c r="M295" s="21"/>
      <c r="N295" s="21"/>
      <c r="O295" s="21"/>
    </row>
    <row r="296" spans="1:17" x14ac:dyDescent="0.3">
      <c r="B296" s="143"/>
      <c r="C296" s="26"/>
      <c r="D296" s="21"/>
      <c r="E296" s="21"/>
      <c r="F296" s="21"/>
      <c r="G296" s="21"/>
      <c r="H296" s="21"/>
      <c r="I296" s="21"/>
      <c r="J296" s="21"/>
      <c r="K296" s="21"/>
      <c r="L296" s="21"/>
      <c r="M296" s="21"/>
      <c r="N296" s="21"/>
      <c r="O296" s="21"/>
    </row>
    <row r="303" spans="1:17" ht="25.8" x14ac:dyDescent="0.5">
      <c r="C303" s="144" t="s">
        <v>29</v>
      </c>
      <c r="D303" s="144"/>
      <c r="E303" s="144"/>
      <c r="F303" s="144"/>
      <c r="G303" s="144"/>
      <c r="H303" s="163">
        <f>C16</f>
        <v>0</v>
      </c>
      <c r="I303" s="163"/>
      <c r="J303" s="163"/>
      <c r="K303" s="163"/>
      <c r="L303" s="163"/>
      <c r="M303" s="163"/>
      <c r="N303" s="163"/>
      <c r="O303" s="163"/>
    </row>
    <row r="304" spans="1:17" s="45" customFormat="1" ht="46.8" x14ac:dyDescent="0.45">
      <c r="A304" s="123"/>
      <c r="B304" s="48" t="s">
        <v>1</v>
      </c>
      <c r="C304" s="44">
        <f>L26</f>
        <v>0</v>
      </c>
      <c r="D304" s="44">
        <f>L27</f>
        <v>0</v>
      </c>
      <c r="E304" s="44">
        <f>L28</f>
        <v>0</v>
      </c>
      <c r="F304" s="44">
        <f>L29</f>
        <v>0</v>
      </c>
      <c r="G304" s="44">
        <f>L30</f>
        <v>0</v>
      </c>
      <c r="H304" s="44">
        <f>L31</f>
        <v>0</v>
      </c>
      <c r="I304" s="44">
        <f>L32</f>
        <v>0</v>
      </c>
      <c r="J304" s="44">
        <f>L33</f>
        <v>0</v>
      </c>
      <c r="K304" s="44">
        <f>L34</f>
        <v>0</v>
      </c>
      <c r="L304" s="44">
        <f>L35</f>
        <v>0</v>
      </c>
      <c r="M304" s="44">
        <f>L36</f>
        <v>0</v>
      </c>
      <c r="N304" s="44">
        <f>L37</f>
        <v>0</v>
      </c>
      <c r="O304" s="44">
        <f>L38</f>
        <v>0</v>
      </c>
      <c r="Q304" s="45">
        <f>(20*13)-COUNTBLANK(C305:O324)</f>
        <v>0</v>
      </c>
    </row>
    <row r="305" spans="2:15" x14ac:dyDescent="0.3">
      <c r="B305" s="143" t="s">
        <v>30</v>
      </c>
      <c r="C305" s="35"/>
      <c r="D305" s="35"/>
      <c r="E305" s="35"/>
      <c r="F305" s="35"/>
      <c r="G305" s="21"/>
      <c r="H305" s="21"/>
      <c r="I305" s="21"/>
      <c r="J305" s="21"/>
      <c r="K305" s="21"/>
      <c r="L305" s="21"/>
      <c r="M305" s="21"/>
      <c r="N305" s="21"/>
      <c r="O305" s="21"/>
    </row>
    <row r="306" spans="2:15" x14ac:dyDescent="0.3">
      <c r="B306" s="143"/>
      <c r="C306" s="21"/>
      <c r="D306" s="21"/>
      <c r="E306" s="21"/>
      <c r="F306" s="21"/>
      <c r="G306" s="21"/>
      <c r="H306" s="21"/>
      <c r="I306" s="21"/>
      <c r="J306" s="21"/>
      <c r="K306" s="21"/>
      <c r="L306" s="21"/>
      <c r="M306" s="21"/>
      <c r="N306" s="21"/>
      <c r="O306" s="21"/>
    </row>
    <row r="307" spans="2:15" x14ac:dyDescent="0.3">
      <c r="B307" s="143"/>
      <c r="C307" s="21"/>
      <c r="D307" s="21"/>
      <c r="E307" s="21"/>
      <c r="F307" s="21"/>
      <c r="G307" s="21"/>
      <c r="H307" s="21"/>
      <c r="I307" s="21"/>
      <c r="J307" s="21"/>
      <c r="K307" s="21"/>
      <c r="L307" s="21"/>
      <c r="M307" s="21"/>
      <c r="N307" s="21"/>
      <c r="O307" s="21"/>
    </row>
    <row r="308" spans="2:15" x14ac:dyDescent="0.3">
      <c r="B308" s="143"/>
      <c r="C308" s="21"/>
      <c r="D308" s="21"/>
      <c r="E308" s="21"/>
      <c r="F308" s="21"/>
      <c r="G308" s="21"/>
      <c r="H308" s="21"/>
      <c r="I308" s="21"/>
      <c r="J308" s="21"/>
      <c r="K308" s="21"/>
      <c r="L308" s="21"/>
      <c r="M308" s="21"/>
      <c r="N308" s="21"/>
      <c r="O308" s="21"/>
    </row>
    <row r="309" spans="2:15" x14ac:dyDescent="0.3">
      <c r="B309" s="143"/>
      <c r="C309" s="21"/>
      <c r="D309" s="21"/>
      <c r="E309" s="21"/>
      <c r="F309" s="21"/>
      <c r="G309" s="21"/>
      <c r="H309" s="21"/>
      <c r="I309" s="21"/>
      <c r="J309" s="21"/>
      <c r="K309" s="21"/>
      <c r="L309" s="21"/>
      <c r="M309" s="21"/>
      <c r="N309" s="21"/>
      <c r="O309" s="21"/>
    </row>
    <row r="310" spans="2:15" x14ac:dyDescent="0.3">
      <c r="B310" s="143"/>
      <c r="C310" s="26"/>
      <c r="D310" s="21"/>
      <c r="E310" s="21"/>
      <c r="F310" s="21"/>
      <c r="G310" s="21"/>
      <c r="H310" s="21"/>
      <c r="I310" s="21"/>
      <c r="J310" s="21"/>
      <c r="K310" s="21"/>
      <c r="L310" s="21"/>
      <c r="M310" s="21"/>
      <c r="N310" s="21"/>
      <c r="O310" s="21"/>
    </row>
    <row r="311" spans="2:15" x14ac:dyDescent="0.3">
      <c r="B311" s="143"/>
      <c r="C311" s="26"/>
      <c r="D311" s="21"/>
      <c r="E311" s="21"/>
      <c r="F311" s="21"/>
      <c r="G311" s="21"/>
      <c r="H311" s="21"/>
      <c r="I311" s="21"/>
      <c r="J311" s="21"/>
      <c r="K311" s="21"/>
      <c r="L311" s="21"/>
      <c r="M311" s="21"/>
      <c r="N311" s="21"/>
      <c r="O311" s="21"/>
    </row>
    <row r="312" spans="2:15" x14ac:dyDescent="0.3">
      <c r="B312" s="143"/>
      <c r="C312" s="26"/>
      <c r="D312" s="21"/>
      <c r="E312" s="21"/>
      <c r="F312" s="21"/>
      <c r="G312" s="21"/>
      <c r="H312" s="21"/>
      <c r="I312" s="21"/>
      <c r="J312" s="21"/>
      <c r="K312" s="21"/>
      <c r="L312" s="21"/>
      <c r="M312" s="21"/>
      <c r="N312" s="21"/>
      <c r="O312" s="21"/>
    </row>
    <row r="313" spans="2:15" x14ac:dyDescent="0.3">
      <c r="B313" s="143"/>
      <c r="C313" s="26"/>
      <c r="D313" s="21"/>
      <c r="E313" s="21"/>
      <c r="F313" s="21"/>
      <c r="G313" s="21"/>
      <c r="H313" s="21"/>
      <c r="I313" s="21"/>
      <c r="J313" s="21"/>
      <c r="K313" s="21"/>
      <c r="L313" s="21"/>
      <c r="M313" s="21"/>
      <c r="N313" s="21"/>
      <c r="O313" s="21"/>
    </row>
    <row r="314" spans="2:15" x14ac:dyDescent="0.3">
      <c r="B314" s="143"/>
      <c r="C314" s="26"/>
      <c r="D314" s="21"/>
      <c r="E314" s="21"/>
      <c r="F314" s="21"/>
      <c r="G314" s="21"/>
      <c r="H314" s="21"/>
      <c r="I314" s="21"/>
      <c r="J314" s="21"/>
      <c r="K314" s="21"/>
      <c r="L314" s="21"/>
      <c r="M314" s="21"/>
      <c r="N314" s="21"/>
      <c r="O314" s="21"/>
    </row>
    <row r="315" spans="2:15" x14ac:dyDescent="0.3">
      <c r="B315" s="143"/>
      <c r="C315" s="26"/>
      <c r="D315" s="21"/>
      <c r="E315" s="21"/>
      <c r="F315" s="21"/>
      <c r="G315" s="21"/>
      <c r="H315" s="21"/>
      <c r="I315" s="21"/>
      <c r="J315" s="21"/>
      <c r="K315" s="21"/>
      <c r="L315" s="21"/>
      <c r="M315" s="21"/>
      <c r="N315" s="21"/>
      <c r="O315" s="21"/>
    </row>
    <row r="316" spans="2:15" x14ac:dyDescent="0.3">
      <c r="B316" s="143"/>
      <c r="C316" s="26"/>
      <c r="D316" s="21"/>
      <c r="E316" s="21"/>
      <c r="F316" s="21"/>
      <c r="G316" s="21"/>
      <c r="H316" s="21"/>
      <c r="I316" s="21"/>
      <c r="J316" s="21"/>
      <c r="K316" s="21"/>
      <c r="L316" s="21"/>
      <c r="M316" s="21"/>
      <c r="N316" s="21"/>
      <c r="O316" s="21"/>
    </row>
    <row r="317" spans="2:15" x14ac:dyDescent="0.3">
      <c r="B317" s="143"/>
      <c r="C317" s="26"/>
      <c r="D317" s="21"/>
      <c r="E317" s="21"/>
      <c r="F317" s="21"/>
      <c r="G317" s="21"/>
      <c r="H317" s="21"/>
      <c r="I317" s="21"/>
      <c r="J317" s="21"/>
      <c r="K317" s="21"/>
      <c r="L317" s="21"/>
      <c r="M317" s="21"/>
      <c r="N317" s="21"/>
      <c r="O317" s="21"/>
    </row>
    <row r="318" spans="2:15" x14ac:dyDescent="0.3">
      <c r="B318" s="143"/>
      <c r="C318" s="26"/>
      <c r="D318" s="21"/>
      <c r="E318" s="21"/>
      <c r="F318" s="21"/>
      <c r="G318" s="21"/>
      <c r="H318" s="21"/>
      <c r="I318" s="21"/>
      <c r="J318" s="21"/>
      <c r="K318" s="21"/>
      <c r="L318" s="21"/>
      <c r="M318" s="21"/>
      <c r="N318" s="21"/>
      <c r="O318" s="21"/>
    </row>
    <row r="319" spans="2:15" x14ac:dyDescent="0.3">
      <c r="B319" s="143"/>
      <c r="C319" s="26"/>
      <c r="D319" s="21"/>
      <c r="E319" s="21"/>
      <c r="F319" s="21"/>
      <c r="G319" s="21"/>
      <c r="H319" s="21"/>
      <c r="I319" s="21"/>
      <c r="J319" s="21"/>
      <c r="K319" s="21"/>
      <c r="L319" s="21"/>
      <c r="M319" s="21"/>
      <c r="N319" s="21"/>
      <c r="O319" s="21"/>
    </row>
    <row r="320" spans="2:15" x14ac:dyDescent="0.3">
      <c r="B320" s="143"/>
      <c r="C320" s="26"/>
      <c r="D320" s="21"/>
      <c r="E320" s="21"/>
      <c r="F320" s="21"/>
      <c r="G320" s="21"/>
      <c r="H320" s="21"/>
      <c r="I320" s="21"/>
      <c r="J320" s="21"/>
      <c r="K320" s="21"/>
      <c r="L320" s="21"/>
      <c r="M320" s="21"/>
      <c r="N320" s="21"/>
      <c r="O320" s="21"/>
    </row>
    <row r="321" spans="1:17" x14ac:dyDescent="0.3">
      <c r="B321" s="143"/>
      <c r="C321" s="26"/>
      <c r="D321" s="21"/>
      <c r="E321" s="21"/>
      <c r="F321" s="21"/>
      <c r="G321" s="21"/>
      <c r="H321" s="21"/>
      <c r="I321" s="21"/>
      <c r="J321" s="21"/>
      <c r="K321" s="21"/>
      <c r="L321" s="21"/>
      <c r="M321" s="21"/>
      <c r="N321" s="21"/>
      <c r="O321" s="21"/>
    </row>
    <row r="322" spans="1:17" x14ac:dyDescent="0.3">
      <c r="B322" s="143"/>
      <c r="C322" s="26"/>
      <c r="D322" s="21"/>
      <c r="E322" s="21"/>
      <c r="F322" s="21"/>
      <c r="G322" s="21"/>
      <c r="H322" s="21"/>
      <c r="I322" s="21"/>
      <c r="J322" s="21"/>
      <c r="K322" s="21"/>
      <c r="L322" s="21"/>
      <c r="M322" s="21"/>
      <c r="N322" s="21"/>
      <c r="O322" s="21"/>
    </row>
    <row r="323" spans="1:17" x14ac:dyDescent="0.3">
      <c r="B323" s="143"/>
      <c r="C323" s="26"/>
      <c r="D323" s="21"/>
      <c r="E323" s="21"/>
      <c r="F323" s="21"/>
      <c r="G323" s="21"/>
      <c r="H323" s="21"/>
      <c r="I323" s="21"/>
      <c r="J323" s="21"/>
      <c r="K323" s="21"/>
      <c r="L323" s="21"/>
      <c r="M323" s="21"/>
      <c r="N323" s="21"/>
      <c r="O323" s="21"/>
    </row>
    <row r="324" spans="1:17" x14ac:dyDescent="0.3">
      <c r="B324" s="143"/>
      <c r="C324" s="26"/>
      <c r="D324" s="21"/>
      <c r="E324" s="21"/>
      <c r="F324" s="21"/>
      <c r="G324" s="21"/>
      <c r="H324" s="21"/>
      <c r="I324" s="21"/>
      <c r="J324" s="21"/>
      <c r="K324" s="21"/>
      <c r="L324" s="21"/>
      <c r="M324" s="21"/>
      <c r="N324" s="21"/>
      <c r="O324" s="21"/>
    </row>
    <row r="331" spans="1:17" ht="25.8" x14ac:dyDescent="0.5">
      <c r="C331" s="144" t="s">
        <v>29</v>
      </c>
      <c r="D331" s="144"/>
      <c r="E331" s="144"/>
      <c r="F331" s="144"/>
      <c r="G331" s="144"/>
      <c r="H331" s="163">
        <f>C17</f>
        <v>0</v>
      </c>
      <c r="I331" s="163"/>
      <c r="J331" s="163"/>
      <c r="K331" s="163"/>
      <c r="L331" s="163"/>
      <c r="M331" s="163"/>
      <c r="N331" s="163"/>
      <c r="O331" s="163"/>
    </row>
    <row r="332" spans="1:17" s="45" customFormat="1" ht="46.8" x14ac:dyDescent="0.45">
      <c r="A332" s="123"/>
      <c r="B332" s="48" t="s">
        <v>1</v>
      </c>
      <c r="C332" s="44">
        <f>M26</f>
        <v>0</v>
      </c>
      <c r="D332" s="44">
        <f>M27</f>
        <v>0</v>
      </c>
      <c r="E332" s="44">
        <f>M28</f>
        <v>0</v>
      </c>
      <c r="F332" s="44">
        <f>M29</f>
        <v>0</v>
      </c>
      <c r="G332" s="44">
        <f>M30</f>
        <v>0</v>
      </c>
      <c r="H332" s="44">
        <f>M31</f>
        <v>0</v>
      </c>
      <c r="I332" s="44">
        <f>M32</f>
        <v>0</v>
      </c>
      <c r="J332" s="44">
        <f>M33</f>
        <v>0</v>
      </c>
      <c r="K332" s="44">
        <f>M34</f>
        <v>0</v>
      </c>
      <c r="L332" s="44">
        <f>M35</f>
        <v>0</v>
      </c>
      <c r="M332" s="44">
        <f>M36</f>
        <v>0</v>
      </c>
      <c r="N332" s="44">
        <f>M37</f>
        <v>0</v>
      </c>
      <c r="O332" s="44">
        <f>M38</f>
        <v>0</v>
      </c>
      <c r="Q332" s="45">
        <f>(20*13)-COUNTBLANK(C333:O352)</f>
        <v>0</v>
      </c>
    </row>
    <row r="333" spans="1:17" x14ac:dyDescent="0.3">
      <c r="B333" s="143" t="s">
        <v>30</v>
      </c>
      <c r="C333" s="35"/>
      <c r="D333" s="35"/>
      <c r="E333" s="35"/>
      <c r="F333" s="35"/>
      <c r="G333" s="21"/>
      <c r="H333" s="21"/>
      <c r="I333" s="21"/>
      <c r="J333" s="21"/>
      <c r="K333" s="21"/>
      <c r="L333" s="21"/>
      <c r="M333" s="21"/>
      <c r="N333" s="21"/>
      <c r="O333" s="21"/>
    </row>
    <row r="334" spans="1:17" x14ac:dyDescent="0.3">
      <c r="B334" s="143"/>
      <c r="C334" s="21"/>
      <c r="D334" s="21"/>
      <c r="E334" s="21"/>
      <c r="F334" s="21"/>
      <c r="G334" s="21"/>
      <c r="H334" s="21"/>
      <c r="I334" s="21"/>
      <c r="J334" s="21"/>
      <c r="K334" s="21"/>
      <c r="L334" s="21"/>
      <c r="M334" s="21"/>
      <c r="N334" s="21"/>
      <c r="O334" s="21"/>
    </row>
    <row r="335" spans="1:17" x14ac:dyDescent="0.3">
      <c r="B335" s="143"/>
      <c r="C335" s="21"/>
      <c r="D335" s="21"/>
      <c r="E335" s="21"/>
      <c r="F335" s="21"/>
      <c r="G335" s="21"/>
      <c r="H335" s="21"/>
      <c r="I335" s="21"/>
      <c r="J335" s="21"/>
      <c r="K335" s="21"/>
      <c r="L335" s="21"/>
      <c r="M335" s="21"/>
      <c r="N335" s="21"/>
      <c r="O335" s="21"/>
    </row>
    <row r="336" spans="1:17" x14ac:dyDescent="0.3">
      <c r="B336" s="143"/>
      <c r="C336" s="21"/>
      <c r="D336" s="21"/>
      <c r="E336" s="21"/>
      <c r="F336" s="21"/>
      <c r="G336" s="21"/>
      <c r="H336" s="21"/>
      <c r="I336" s="21"/>
      <c r="J336" s="21"/>
      <c r="K336" s="21"/>
      <c r="L336" s="21"/>
      <c r="M336" s="21"/>
      <c r="N336" s="21"/>
      <c r="O336" s="21"/>
    </row>
    <row r="337" spans="2:15" x14ac:dyDescent="0.3">
      <c r="B337" s="143"/>
      <c r="C337" s="21"/>
      <c r="D337" s="21"/>
      <c r="E337" s="21"/>
      <c r="F337" s="21"/>
      <c r="G337" s="21"/>
      <c r="H337" s="21"/>
      <c r="I337" s="21"/>
      <c r="J337" s="21"/>
      <c r="K337" s="21"/>
      <c r="L337" s="21"/>
      <c r="M337" s="21"/>
      <c r="N337" s="21"/>
      <c r="O337" s="21"/>
    </row>
    <row r="338" spans="2:15" x14ac:dyDescent="0.3">
      <c r="B338" s="143"/>
      <c r="C338" s="26"/>
      <c r="D338" s="21"/>
      <c r="E338" s="21"/>
      <c r="F338" s="21"/>
      <c r="G338" s="21"/>
      <c r="H338" s="21"/>
      <c r="I338" s="21"/>
      <c r="J338" s="21"/>
      <c r="K338" s="21"/>
      <c r="L338" s="21"/>
      <c r="M338" s="21"/>
      <c r="N338" s="21"/>
      <c r="O338" s="21"/>
    </row>
    <row r="339" spans="2:15" x14ac:dyDescent="0.3">
      <c r="B339" s="143"/>
      <c r="C339" s="26"/>
      <c r="D339" s="21"/>
      <c r="E339" s="21"/>
      <c r="F339" s="21"/>
      <c r="G339" s="21"/>
      <c r="H339" s="21"/>
      <c r="I339" s="21"/>
      <c r="J339" s="21"/>
      <c r="K339" s="21"/>
      <c r="L339" s="21"/>
      <c r="M339" s="21"/>
      <c r="N339" s="21"/>
      <c r="O339" s="21"/>
    </row>
    <row r="340" spans="2:15" x14ac:dyDescent="0.3">
      <c r="B340" s="143"/>
      <c r="C340" s="26"/>
      <c r="D340" s="21"/>
      <c r="E340" s="21"/>
      <c r="F340" s="21"/>
      <c r="G340" s="21"/>
      <c r="H340" s="21"/>
      <c r="I340" s="21"/>
      <c r="J340" s="21"/>
      <c r="K340" s="21"/>
      <c r="L340" s="21"/>
      <c r="M340" s="21"/>
      <c r="N340" s="21"/>
      <c r="O340" s="21"/>
    </row>
    <row r="341" spans="2:15" x14ac:dyDescent="0.3">
      <c r="B341" s="143"/>
      <c r="C341" s="26"/>
      <c r="D341" s="21"/>
      <c r="E341" s="21"/>
      <c r="F341" s="21"/>
      <c r="G341" s="21"/>
      <c r="H341" s="21"/>
      <c r="I341" s="21"/>
      <c r="J341" s="21"/>
      <c r="K341" s="21"/>
      <c r="L341" s="21"/>
      <c r="M341" s="21"/>
      <c r="N341" s="21"/>
      <c r="O341" s="21"/>
    </row>
    <row r="342" spans="2:15" x14ac:dyDescent="0.3">
      <c r="B342" s="143"/>
      <c r="C342" s="26"/>
      <c r="D342" s="21"/>
      <c r="E342" s="21"/>
      <c r="F342" s="21"/>
      <c r="G342" s="21"/>
      <c r="H342" s="21"/>
      <c r="I342" s="21"/>
      <c r="J342" s="21"/>
      <c r="K342" s="21"/>
      <c r="L342" s="21"/>
      <c r="M342" s="21"/>
      <c r="N342" s="21"/>
      <c r="O342" s="21"/>
    </row>
    <row r="343" spans="2:15" x14ac:dyDescent="0.3">
      <c r="B343" s="143"/>
      <c r="C343" s="26"/>
      <c r="D343" s="21"/>
      <c r="E343" s="21"/>
      <c r="F343" s="21"/>
      <c r="G343" s="21"/>
      <c r="H343" s="21"/>
      <c r="I343" s="21"/>
      <c r="J343" s="21"/>
      <c r="K343" s="21"/>
      <c r="L343" s="21"/>
      <c r="M343" s="21"/>
      <c r="N343" s="21"/>
      <c r="O343" s="21"/>
    </row>
    <row r="344" spans="2:15" x14ac:dyDescent="0.3">
      <c r="B344" s="143"/>
      <c r="C344" s="26"/>
      <c r="D344" s="21"/>
      <c r="E344" s="21"/>
      <c r="F344" s="21"/>
      <c r="G344" s="21"/>
      <c r="H344" s="21"/>
      <c r="I344" s="21"/>
      <c r="J344" s="21"/>
      <c r="K344" s="21"/>
      <c r="L344" s="21"/>
      <c r="M344" s="21"/>
      <c r="N344" s="21"/>
      <c r="O344" s="21"/>
    </row>
    <row r="345" spans="2:15" x14ac:dyDescent="0.3">
      <c r="B345" s="143"/>
      <c r="C345" s="26"/>
      <c r="D345" s="21"/>
      <c r="E345" s="21"/>
      <c r="F345" s="21"/>
      <c r="G345" s="21"/>
      <c r="H345" s="21"/>
      <c r="I345" s="21"/>
      <c r="J345" s="21"/>
      <c r="K345" s="21"/>
      <c r="L345" s="21"/>
      <c r="M345" s="21"/>
      <c r="N345" s="21"/>
      <c r="O345" s="21"/>
    </row>
    <row r="346" spans="2:15" x14ac:dyDescent="0.3">
      <c r="B346" s="143"/>
      <c r="C346" s="26"/>
      <c r="D346" s="21"/>
      <c r="E346" s="21"/>
      <c r="F346" s="21"/>
      <c r="G346" s="21"/>
      <c r="H346" s="21"/>
      <c r="I346" s="21"/>
      <c r="J346" s="21"/>
      <c r="K346" s="21"/>
      <c r="L346" s="21"/>
      <c r="M346" s="21"/>
      <c r="N346" s="21"/>
      <c r="O346" s="21"/>
    </row>
    <row r="347" spans="2:15" x14ac:dyDescent="0.3">
      <c r="B347" s="143"/>
      <c r="C347" s="26"/>
      <c r="D347" s="21"/>
      <c r="E347" s="21"/>
      <c r="F347" s="21"/>
      <c r="G347" s="21"/>
      <c r="H347" s="21"/>
      <c r="I347" s="21"/>
      <c r="J347" s="21"/>
      <c r="K347" s="21"/>
      <c r="L347" s="21"/>
      <c r="M347" s="21"/>
      <c r="N347" s="21"/>
      <c r="O347" s="21"/>
    </row>
    <row r="348" spans="2:15" x14ac:dyDescent="0.3">
      <c r="B348" s="143"/>
      <c r="C348" s="26"/>
      <c r="D348" s="21"/>
      <c r="E348" s="21"/>
      <c r="F348" s="21"/>
      <c r="G348" s="21"/>
      <c r="H348" s="21"/>
      <c r="I348" s="21"/>
      <c r="J348" s="21"/>
      <c r="K348" s="21"/>
      <c r="L348" s="21"/>
      <c r="M348" s="21"/>
      <c r="N348" s="21"/>
      <c r="O348" s="21"/>
    </row>
    <row r="349" spans="2:15" x14ac:dyDescent="0.3">
      <c r="B349" s="143"/>
      <c r="C349" s="26"/>
      <c r="D349" s="21"/>
      <c r="E349" s="21"/>
      <c r="F349" s="21"/>
      <c r="G349" s="21"/>
      <c r="H349" s="21"/>
      <c r="I349" s="21"/>
      <c r="J349" s="21"/>
      <c r="K349" s="21"/>
      <c r="L349" s="21"/>
      <c r="M349" s="21"/>
      <c r="N349" s="21"/>
      <c r="O349" s="21"/>
    </row>
    <row r="350" spans="2:15" x14ac:dyDescent="0.3">
      <c r="B350" s="143"/>
      <c r="C350" s="26"/>
      <c r="D350" s="21"/>
      <c r="E350" s="21"/>
      <c r="F350" s="21"/>
      <c r="G350" s="21"/>
      <c r="H350" s="21"/>
      <c r="I350" s="21"/>
      <c r="J350" s="21"/>
      <c r="K350" s="21"/>
      <c r="L350" s="21"/>
      <c r="M350" s="21"/>
      <c r="N350" s="21"/>
      <c r="O350" s="21"/>
    </row>
    <row r="351" spans="2:15" x14ac:dyDescent="0.3">
      <c r="B351" s="143"/>
      <c r="C351" s="26"/>
      <c r="D351" s="21"/>
      <c r="E351" s="21"/>
      <c r="F351" s="21"/>
      <c r="G351" s="21"/>
      <c r="H351" s="21"/>
      <c r="I351" s="21"/>
      <c r="J351" s="21"/>
      <c r="K351" s="21"/>
      <c r="L351" s="21"/>
      <c r="M351" s="21"/>
      <c r="N351" s="21"/>
      <c r="O351" s="21"/>
    </row>
    <row r="352" spans="2:15" x14ac:dyDescent="0.3">
      <c r="B352" s="143"/>
      <c r="C352" s="26"/>
      <c r="D352" s="21"/>
      <c r="E352" s="21"/>
      <c r="F352" s="21"/>
      <c r="G352" s="21"/>
      <c r="H352" s="21"/>
      <c r="I352" s="21"/>
      <c r="J352" s="21"/>
      <c r="K352" s="21"/>
      <c r="L352" s="21"/>
      <c r="M352" s="21"/>
      <c r="N352" s="21"/>
      <c r="O352" s="21"/>
    </row>
    <row r="359" spans="1:17" ht="25.8" x14ac:dyDescent="0.5">
      <c r="C359" s="164" t="s">
        <v>29</v>
      </c>
      <c r="D359" s="164"/>
      <c r="E359" s="164"/>
      <c r="F359" s="164"/>
      <c r="G359" s="164"/>
      <c r="H359" s="165">
        <f>C18</f>
        <v>0</v>
      </c>
      <c r="I359" s="165"/>
      <c r="J359" s="165"/>
      <c r="K359" s="165"/>
      <c r="L359" s="165"/>
      <c r="M359" s="165"/>
      <c r="N359" s="165"/>
      <c r="O359" s="165"/>
    </row>
    <row r="360" spans="1:17" s="49" customFormat="1" ht="46.8" x14ac:dyDescent="0.45">
      <c r="A360" s="124"/>
      <c r="B360" s="48" t="s">
        <v>1</v>
      </c>
      <c r="C360" s="44">
        <f>H199</f>
        <v>0</v>
      </c>
      <c r="D360" s="44">
        <f>H200</f>
        <v>0</v>
      </c>
      <c r="E360" s="44">
        <f>H201</f>
        <v>0</v>
      </c>
      <c r="F360" s="44">
        <f>H202</f>
        <v>0</v>
      </c>
      <c r="G360" s="44">
        <f>H203</f>
        <v>0</v>
      </c>
      <c r="H360" s="44">
        <f>H204</f>
        <v>0</v>
      </c>
      <c r="I360" s="44">
        <f>H205</f>
        <v>0</v>
      </c>
      <c r="J360" s="44">
        <f>H206</f>
        <v>0</v>
      </c>
      <c r="K360" s="44">
        <f>H207</f>
        <v>0</v>
      </c>
      <c r="L360" s="44">
        <f>H208</f>
        <v>0</v>
      </c>
      <c r="M360" s="44">
        <f>H209</f>
        <v>0</v>
      </c>
      <c r="N360" s="44">
        <f>H210</f>
        <v>0</v>
      </c>
      <c r="O360" s="44">
        <f>H211</f>
        <v>0</v>
      </c>
      <c r="Q360" s="45">
        <f>(20*13)-COUNTBLANK(C361:O380)</f>
        <v>0</v>
      </c>
    </row>
    <row r="361" spans="1:17" x14ac:dyDescent="0.3">
      <c r="B361" s="143" t="s">
        <v>30</v>
      </c>
      <c r="C361" s="21"/>
      <c r="D361" s="21"/>
      <c r="E361" s="21"/>
      <c r="F361" s="21"/>
      <c r="G361" s="21"/>
      <c r="H361" s="21"/>
      <c r="I361" s="21"/>
      <c r="J361" s="21"/>
      <c r="K361" s="21"/>
      <c r="L361" s="21"/>
      <c r="M361" s="21"/>
      <c r="N361" s="21"/>
      <c r="O361" s="21"/>
    </row>
    <row r="362" spans="1:17" x14ac:dyDescent="0.3">
      <c r="B362" s="143"/>
      <c r="C362" s="21"/>
      <c r="D362" s="21"/>
      <c r="E362" s="21"/>
      <c r="F362" s="21"/>
      <c r="G362" s="21"/>
      <c r="H362" s="21"/>
      <c r="I362" s="21"/>
      <c r="J362" s="21"/>
      <c r="K362" s="21"/>
      <c r="L362" s="21"/>
      <c r="M362" s="21"/>
      <c r="N362" s="21"/>
      <c r="O362" s="21"/>
    </row>
    <row r="363" spans="1:17" x14ac:dyDescent="0.3">
      <c r="B363" s="143"/>
      <c r="C363" s="21"/>
      <c r="D363" s="21"/>
      <c r="E363" s="21"/>
      <c r="F363" s="21"/>
      <c r="G363" s="21"/>
      <c r="H363" s="21"/>
      <c r="I363" s="21"/>
      <c r="J363" s="21"/>
      <c r="K363" s="21"/>
      <c r="L363" s="21"/>
      <c r="M363" s="21"/>
      <c r="N363" s="21"/>
      <c r="O363" s="21"/>
    </row>
    <row r="364" spans="1:17" x14ac:dyDescent="0.3">
      <c r="B364" s="143"/>
      <c r="C364" s="21"/>
      <c r="D364" s="21"/>
      <c r="E364" s="21"/>
      <c r="F364" s="21"/>
      <c r="G364" s="21"/>
      <c r="H364" s="21"/>
      <c r="I364" s="21"/>
      <c r="J364" s="21"/>
      <c r="K364" s="21"/>
      <c r="L364" s="21"/>
      <c r="M364" s="21"/>
      <c r="N364" s="21"/>
      <c r="O364" s="21"/>
    </row>
    <row r="365" spans="1:17" x14ac:dyDescent="0.3">
      <c r="B365" s="143"/>
      <c r="C365" s="21"/>
      <c r="D365" s="21"/>
      <c r="E365" s="21"/>
      <c r="F365" s="21"/>
      <c r="G365" s="21"/>
      <c r="H365" s="21"/>
      <c r="I365" s="21"/>
      <c r="J365" s="21"/>
      <c r="K365" s="21"/>
      <c r="L365" s="21"/>
      <c r="M365" s="21"/>
      <c r="N365" s="21"/>
      <c r="O365" s="21"/>
    </row>
    <row r="366" spans="1:17" x14ac:dyDescent="0.3">
      <c r="B366" s="143"/>
      <c r="C366" s="26"/>
      <c r="D366" s="21"/>
      <c r="E366" s="21"/>
      <c r="F366" s="21"/>
      <c r="G366" s="21"/>
      <c r="H366" s="21"/>
      <c r="I366" s="21"/>
      <c r="J366" s="21"/>
      <c r="K366" s="21"/>
      <c r="L366" s="21"/>
      <c r="M366" s="21"/>
      <c r="N366" s="21"/>
      <c r="O366" s="21"/>
    </row>
    <row r="367" spans="1:17" x14ac:dyDescent="0.3">
      <c r="B367" s="143"/>
      <c r="C367" s="26"/>
      <c r="D367" s="21"/>
      <c r="E367" s="21"/>
      <c r="F367" s="21"/>
      <c r="G367" s="21"/>
      <c r="H367" s="21"/>
      <c r="I367" s="21"/>
      <c r="J367" s="21"/>
      <c r="K367" s="21"/>
      <c r="L367" s="21"/>
      <c r="M367" s="21"/>
      <c r="N367" s="21"/>
      <c r="O367" s="21"/>
    </row>
    <row r="368" spans="1:17" x14ac:dyDescent="0.3">
      <c r="B368" s="143"/>
      <c r="C368" s="26"/>
      <c r="D368" s="21"/>
      <c r="E368" s="21"/>
      <c r="F368" s="21"/>
      <c r="G368" s="21"/>
      <c r="H368" s="21"/>
      <c r="I368" s="21"/>
      <c r="J368" s="21"/>
      <c r="K368" s="21"/>
      <c r="L368" s="21"/>
      <c r="M368" s="21"/>
      <c r="N368" s="21"/>
      <c r="O368" s="21"/>
    </row>
    <row r="369" spans="2:15" x14ac:dyDescent="0.3">
      <c r="B369" s="143"/>
      <c r="C369" s="26"/>
      <c r="D369" s="21"/>
      <c r="E369" s="21"/>
      <c r="F369" s="21"/>
      <c r="G369" s="21"/>
      <c r="H369" s="21"/>
      <c r="I369" s="21"/>
      <c r="J369" s="21"/>
      <c r="K369" s="21"/>
      <c r="L369" s="21"/>
      <c r="M369" s="21"/>
      <c r="N369" s="21"/>
      <c r="O369" s="21"/>
    </row>
    <row r="370" spans="2:15" x14ac:dyDescent="0.3">
      <c r="B370" s="143"/>
      <c r="C370" s="26"/>
      <c r="D370" s="21"/>
      <c r="E370" s="21"/>
      <c r="F370" s="21"/>
      <c r="G370" s="21"/>
      <c r="H370" s="21"/>
      <c r="I370" s="21"/>
      <c r="J370" s="21"/>
      <c r="K370" s="21"/>
      <c r="L370" s="21"/>
      <c r="M370" s="21"/>
      <c r="N370" s="21"/>
      <c r="O370" s="21"/>
    </row>
    <row r="371" spans="2:15" x14ac:dyDescent="0.3">
      <c r="B371" s="143"/>
      <c r="C371" s="26"/>
      <c r="D371" s="21"/>
      <c r="E371" s="21"/>
      <c r="F371" s="21"/>
      <c r="G371" s="21"/>
      <c r="H371" s="21"/>
      <c r="I371" s="21"/>
      <c r="J371" s="21"/>
      <c r="K371" s="21"/>
      <c r="L371" s="21"/>
      <c r="M371" s="21"/>
      <c r="N371" s="21"/>
      <c r="O371" s="21"/>
    </row>
    <row r="372" spans="2:15" x14ac:dyDescent="0.3">
      <c r="B372" s="143"/>
      <c r="C372" s="26"/>
      <c r="D372" s="21"/>
      <c r="E372" s="21"/>
      <c r="F372" s="21"/>
      <c r="G372" s="21"/>
      <c r="H372" s="21"/>
      <c r="I372" s="21"/>
      <c r="J372" s="21"/>
      <c r="K372" s="21"/>
      <c r="L372" s="21"/>
      <c r="M372" s="21"/>
      <c r="N372" s="21"/>
      <c r="O372" s="21"/>
    </row>
    <row r="373" spans="2:15" x14ac:dyDescent="0.3">
      <c r="B373" s="143"/>
      <c r="C373" s="26"/>
      <c r="D373" s="21"/>
      <c r="E373" s="21"/>
      <c r="F373" s="21"/>
      <c r="G373" s="21"/>
      <c r="H373" s="21"/>
      <c r="I373" s="21"/>
      <c r="J373" s="21"/>
      <c r="K373" s="21"/>
      <c r="L373" s="21"/>
      <c r="M373" s="21"/>
      <c r="N373" s="21"/>
      <c r="O373" s="21"/>
    </row>
    <row r="374" spans="2:15" x14ac:dyDescent="0.3">
      <c r="B374" s="143"/>
      <c r="C374" s="26"/>
      <c r="D374" s="21"/>
      <c r="E374" s="21"/>
      <c r="F374" s="21"/>
      <c r="G374" s="21"/>
      <c r="H374" s="21"/>
      <c r="I374" s="21"/>
      <c r="J374" s="21"/>
      <c r="K374" s="21"/>
      <c r="L374" s="21"/>
      <c r="M374" s="21"/>
      <c r="N374" s="21"/>
      <c r="O374" s="21"/>
    </row>
    <row r="375" spans="2:15" x14ac:dyDescent="0.3">
      <c r="B375" s="143"/>
      <c r="C375" s="26"/>
      <c r="D375" s="21"/>
      <c r="E375" s="21"/>
      <c r="F375" s="21"/>
      <c r="G375" s="21"/>
      <c r="H375" s="21"/>
      <c r="I375" s="21"/>
      <c r="J375" s="21"/>
      <c r="K375" s="21"/>
      <c r="L375" s="21"/>
      <c r="M375" s="21"/>
      <c r="N375" s="21"/>
      <c r="O375" s="21"/>
    </row>
    <row r="376" spans="2:15" x14ac:dyDescent="0.3">
      <c r="B376" s="143"/>
      <c r="C376" s="26"/>
      <c r="D376" s="21"/>
      <c r="E376" s="21"/>
      <c r="F376" s="21"/>
      <c r="G376" s="21"/>
      <c r="H376" s="21"/>
      <c r="I376" s="21"/>
      <c r="J376" s="21"/>
      <c r="K376" s="21"/>
      <c r="L376" s="21"/>
      <c r="M376" s="21"/>
      <c r="N376" s="21"/>
      <c r="O376" s="21"/>
    </row>
    <row r="377" spans="2:15" x14ac:dyDescent="0.3">
      <c r="B377" s="143"/>
      <c r="C377" s="26"/>
      <c r="D377" s="21"/>
      <c r="E377" s="21"/>
      <c r="F377" s="21"/>
      <c r="G377" s="21"/>
      <c r="H377" s="21"/>
      <c r="I377" s="21"/>
      <c r="J377" s="21"/>
      <c r="K377" s="21"/>
      <c r="L377" s="21"/>
      <c r="M377" s="21"/>
      <c r="N377" s="21"/>
      <c r="O377" s="21"/>
    </row>
    <row r="378" spans="2:15" x14ac:dyDescent="0.3">
      <c r="B378" s="143"/>
      <c r="C378" s="26"/>
      <c r="D378" s="21"/>
      <c r="E378" s="21"/>
      <c r="F378" s="21"/>
      <c r="G378" s="21"/>
      <c r="H378" s="21"/>
      <c r="I378" s="21"/>
      <c r="J378" s="21"/>
      <c r="K378" s="21"/>
      <c r="L378" s="21"/>
      <c r="M378" s="21"/>
      <c r="N378" s="21"/>
      <c r="O378" s="21"/>
    </row>
    <row r="379" spans="2:15" x14ac:dyDescent="0.3">
      <c r="B379" s="143"/>
      <c r="C379" s="26"/>
      <c r="D379" s="21"/>
      <c r="E379" s="21"/>
      <c r="F379" s="21"/>
      <c r="G379" s="21"/>
      <c r="H379" s="21"/>
      <c r="I379" s="21"/>
      <c r="J379" s="21"/>
      <c r="K379" s="21"/>
      <c r="L379" s="21"/>
      <c r="M379" s="21"/>
      <c r="N379" s="21"/>
      <c r="O379" s="21"/>
    </row>
    <row r="380" spans="2:15" x14ac:dyDescent="0.3">
      <c r="B380" s="143"/>
      <c r="C380" s="26"/>
      <c r="D380" s="21"/>
      <c r="E380" s="21"/>
      <c r="F380" s="21"/>
      <c r="G380" s="21"/>
      <c r="H380" s="21"/>
      <c r="I380" s="21"/>
      <c r="J380" s="21"/>
      <c r="K380" s="21"/>
      <c r="L380" s="21"/>
      <c r="M380" s="21"/>
      <c r="N380" s="21"/>
      <c r="O380" s="21"/>
    </row>
    <row r="387" spans="1:17" x14ac:dyDescent="0.3">
      <c r="B387"/>
      <c r="C387"/>
      <c r="D387"/>
      <c r="E387"/>
      <c r="F387"/>
      <c r="G387"/>
      <c r="H387"/>
      <c r="I387"/>
      <c r="J387"/>
      <c r="K387"/>
      <c r="L387"/>
      <c r="M387"/>
      <c r="N387"/>
      <c r="O387"/>
      <c r="P387"/>
      <c r="Q387"/>
    </row>
    <row r="388" spans="1:17" s="49" customFormat="1" ht="23.4" x14ac:dyDescent="0.3">
      <c r="A388" s="124"/>
      <c r="B388"/>
      <c r="C388"/>
      <c r="D388"/>
      <c r="E388"/>
      <c r="F388"/>
      <c r="G388"/>
      <c r="H388"/>
      <c r="I388"/>
      <c r="J388"/>
      <c r="K388"/>
      <c r="L388"/>
      <c r="M388"/>
      <c r="N388"/>
      <c r="O388"/>
      <c r="P388"/>
      <c r="Q388"/>
    </row>
    <row r="389" spans="1:17" x14ac:dyDescent="0.3">
      <c r="B389"/>
      <c r="C389"/>
      <c r="D389"/>
      <c r="E389"/>
      <c r="F389"/>
      <c r="G389"/>
      <c r="H389"/>
      <c r="I389"/>
      <c r="J389"/>
      <c r="K389"/>
      <c r="L389"/>
      <c r="M389"/>
      <c r="N389"/>
      <c r="O389"/>
      <c r="P389"/>
      <c r="Q389"/>
    </row>
    <row r="390" spans="1:17" x14ac:dyDescent="0.3">
      <c r="B390"/>
      <c r="C390"/>
      <c r="D390"/>
      <c r="E390"/>
      <c r="F390"/>
      <c r="G390"/>
      <c r="H390"/>
      <c r="I390"/>
      <c r="J390"/>
      <c r="K390"/>
      <c r="L390"/>
      <c r="M390"/>
      <c r="N390"/>
      <c r="O390"/>
      <c r="P390"/>
      <c r="Q390"/>
    </row>
    <row r="391" spans="1:17" x14ac:dyDescent="0.3">
      <c r="B391"/>
      <c r="C391"/>
      <c r="D391"/>
      <c r="E391"/>
      <c r="F391"/>
      <c r="G391"/>
      <c r="H391"/>
      <c r="I391"/>
      <c r="J391"/>
      <c r="K391"/>
      <c r="L391"/>
      <c r="M391"/>
      <c r="N391"/>
      <c r="O391"/>
      <c r="P391"/>
      <c r="Q391"/>
    </row>
    <row r="392" spans="1:17" x14ac:dyDescent="0.3">
      <c r="B392"/>
      <c r="C392"/>
      <c r="D392"/>
      <c r="E392"/>
      <c r="F392"/>
      <c r="G392"/>
      <c r="H392"/>
      <c r="I392"/>
      <c r="J392"/>
      <c r="K392"/>
      <c r="L392"/>
      <c r="M392"/>
      <c r="N392"/>
      <c r="O392"/>
      <c r="P392"/>
      <c r="Q392"/>
    </row>
    <row r="393" spans="1:17" x14ac:dyDescent="0.3">
      <c r="B393"/>
      <c r="C393"/>
      <c r="D393"/>
      <c r="E393"/>
      <c r="F393"/>
      <c r="G393"/>
      <c r="H393"/>
      <c r="I393"/>
      <c r="J393"/>
      <c r="K393"/>
      <c r="L393"/>
      <c r="M393"/>
      <c r="N393"/>
      <c r="O393"/>
      <c r="P393"/>
      <c r="Q393"/>
    </row>
    <row r="394" spans="1:17" x14ac:dyDescent="0.3">
      <c r="B394"/>
      <c r="C394"/>
      <c r="D394"/>
      <c r="E394"/>
      <c r="F394"/>
      <c r="G394"/>
      <c r="H394"/>
      <c r="I394"/>
      <c r="J394"/>
      <c r="K394"/>
      <c r="L394"/>
      <c r="M394"/>
      <c r="N394"/>
      <c r="O394"/>
      <c r="P394"/>
      <c r="Q394"/>
    </row>
    <row r="395" spans="1:17" x14ac:dyDescent="0.3">
      <c r="B395"/>
      <c r="C395"/>
      <c r="D395"/>
      <c r="E395"/>
      <c r="F395"/>
      <c r="G395"/>
      <c r="H395"/>
      <c r="I395"/>
      <c r="J395"/>
      <c r="K395"/>
      <c r="L395"/>
      <c r="M395"/>
      <c r="N395"/>
      <c r="O395"/>
      <c r="P395"/>
      <c r="Q395"/>
    </row>
    <row r="396" spans="1:17" x14ac:dyDescent="0.3">
      <c r="B396"/>
      <c r="C396"/>
      <c r="D396"/>
      <c r="E396"/>
      <c r="F396"/>
      <c r="G396"/>
      <c r="H396"/>
      <c r="I396"/>
      <c r="J396"/>
      <c r="K396"/>
      <c r="L396"/>
      <c r="M396"/>
      <c r="N396"/>
      <c r="O396"/>
      <c r="P396"/>
      <c r="Q396"/>
    </row>
    <row r="397" spans="1:17" x14ac:dyDescent="0.3">
      <c r="B397"/>
      <c r="C397"/>
      <c r="D397"/>
      <c r="E397"/>
      <c r="F397"/>
      <c r="G397"/>
      <c r="H397"/>
      <c r="I397"/>
      <c r="J397"/>
      <c r="K397"/>
      <c r="L397"/>
      <c r="M397"/>
      <c r="N397"/>
      <c r="O397"/>
      <c r="P397"/>
      <c r="Q397"/>
    </row>
    <row r="398" spans="1:17" x14ac:dyDescent="0.3">
      <c r="B398"/>
      <c r="C398"/>
      <c r="D398"/>
      <c r="E398"/>
      <c r="F398"/>
      <c r="G398"/>
      <c r="H398"/>
      <c r="I398"/>
      <c r="J398"/>
      <c r="K398"/>
      <c r="L398"/>
      <c r="M398"/>
      <c r="N398"/>
      <c r="O398"/>
      <c r="P398"/>
      <c r="Q398"/>
    </row>
    <row r="399" spans="1:17" x14ac:dyDescent="0.3">
      <c r="B399"/>
      <c r="C399"/>
      <c r="D399"/>
      <c r="E399"/>
      <c r="F399"/>
      <c r="G399"/>
      <c r="H399"/>
      <c r="I399"/>
      <c r="J399"/>
      <c r="K399"/>
      <c r="L399"/>
      <c r="M399"/>
      <c r="N399"/>
      <c r="O399"/>
      <c r="P399"/>
      <c r="Q399"/>
    </row>
    <row r="400" spans="1:17" x14ac:dyDescent="0.3">
      <c r="B400"/>
      <c r="C400"/>
      <c r="D400"/>
      <c r="E400"/>
      <c r="F400"/>
      <c r="G400"/>
      <c r="H400"/>
      <c r="I400"/>
      <c r="J400"/>
      <c r="K400"/>
      <c r="L400"/>
      <c r="M400"/>
      <c r="N400"/>
      <c r="O400"/>
      <c r="P400"/>
      <c r="Q400"/>
    </row>
    <row r="401" spans="2:17" x14ac:dyDescent="0.3">
      <c r="B401"/>
      <c r="C401"/>
      <c r="D401"/>
      <c r="E401"/>
      <c r="F401"/>
      <c r="G401"/>
      <c r="H401"/>
      <c r="I401"/>
      <c r="J401"/>
      <c r="K401"/>
      <c r="L401"/>
      <c r="M401"/>
      <c r="N401"/>
      <c r="O401"/>
      <c r="P401"/>
      <c r="Q401"/>
    </row>
    <row r="402" spans="2:17" x14ac:dyDescent="0.3">
      <c r="B402"/>
      <c r="C402"/>
      <c r="D402"/>
      <c r="E402"/>
      <c r="F402"/>
      <c r="G402"/>
      <c r="H402"/>
      <c r="I402"/>
      <c r="J402"/>
      <c r="K402"/>
      <c r="L402"/>
      <c r="M402"/>
      <c r="N402"/>
      <c r="O402"/>
      <c r="P402"/>
      <c r="Q402"/>
    </row>
    <row r="403" spans="2:17" x14ac:dyDescent="0.3">
      <c r="B403"/>
      <c r="C403"/>
      <c r="D403"/>
      <c r="E403"/>
      <c r="F403"/>
      <c r="G403"/>
      <c r="H403"/>
      <c r="I403"/>
      <c r="J403"/>
      <c r="K403"/>
      <c r="L403"/>
      <c r="M403"/>
      <c r="N403"/>
      <c r="O403"/>
      <c r="P403"/>
      <c r="Q403"/>
    </row>
    <row r="404" spans="2:17" x14ac:dyDescent="0.3">
      <c r="B404"/>
      <c r="C404"/>
      <c r="D404"/>
      <c r="E404"/>
      <c r="F404"/>
      <c r="G404"/>
      <c r="H404"/>
      <c r="I404"/>
      <c r="J404"/>
      <c r="K404"/>
      <c r="L404"/>
      <c r="M404"/>
      <c r="N404"/>
      <c r="O404"/>
      <c r="P404"/>
      <c r="Q404"/>
    </row>
    <row r="405" spans="2:17" x14ac:dyDescent="0.3">
      <c r="B405"/>
      <c r="C405"/>
      <c r="D405"/>
      <c r="E405"/>
      <c r="F405"/>
      <c r="G405"/>
      <c r="H405"/>
      <c r="I405"/>
      <c r="J405"/>
      <c r="K405"/>
      <c r="L405"/>
      <c r="M405"/>
      <c r="N405"/>
      <c r="O405"/>
      <c r="P405"/>
      <c r="Q405"/>
    </row>
    <row r="406" spans="2:17" x14ac:dyDescent="0.3">
      <c r="B406"/>
      <c r="C406"/>
      <c r="D406"/>
      <c r="E406"/>
      <c r="F406"/>
      <c r="G406"/>
      <c r="H406"/>
      <c r="I406"/>
      <c r="J406"/>
      <c r="K406"/>
      <c r="L406"/>
      <c r="M406"/>
      <c r="N406"/>
      <c r="O406"/>
      <c r="P406"/>
      <c r="Q406"/>
    </row>
    <row r="407" spans="2:17" x14ac:dyDescent="0.3">
      <c r="B407"/>
      <c r="C407"/>
      <c r="D407"/>
      <c r="E407"/>
      <c r="F407"/>
      <c r="G407"/>
      <c r="H407"/>
      <c r="I407"/>
      <c r="J407"/>
      <c r="K407"/>
      <c r="L407"/>
      <c r="M407"/>
      <c r="N407"/>
      <c r="O407"/>
      <c r="P407"/>
      <c r="Q407"/>
    </row>
    <row r="408" spans="2:17" x14ac:dyDescent="0.3">
      <c r="B408"/>
      <c r="C408"/>
      <c r="D408"/>
      <c r="E408"/>
      <c r="F408"/>
      <c r="G408"/>
      <c r="H408"/>
      <c r="I408"/>
      <c r="J408"/>
      <c r="K408"/>
      <c r="L408"/>
      <c r="M408"/>
      <c r="N408"/>
      <c r="O408"/>
      <c r="P408"/>
      <c r="Q408"/>
    </row>
  </sheetData>
  <protectedRanges>
    <protectedRange password="91F2" sqref="C6:F6 B25:O25 B26 C51:O51 B52:O52 B53 C79:O80 B80:B100 C107:O108 B108:B128 C135:O136 B136:B156 C163:O164 B164:B184 C191:O192 B192:B212 C219:O220 B220:B240 C247:O248 B248:B268 C275:O276 B276:B296 C303:O304 B304:B324 C331:O332 B332:B352 C359:O360 B360:B380" name="Plage_critique"/>
    <protectedRange sqref="H137:O138 C145:O156 G139:O144" name="Plage7_1"/>
    <protectedRange sqref="C100:O100 L81:O93 D94:O99 C93:C99" name="Plage5_1"/>
    <protectedRange sqref="C7:F19" name="Plage2_1"/>
    <protectedRange sqref="C35:O46 I26:O34" name="Plage3_1"/>
    <protectedRange sqref="C437:O438 G137:G138 D72:O72 F53:O71 D59:D71 E60:E71" name="Plage4_1"/>
    <protectedRange sqref="C118:O128 I109:O117" name="Plage6_1"/>
    <protectedRange sqref="C221:O240 C249:O268 C277:O296 C305:O324 C333:O352 C361:O380 C389:O408 C417:O436 C175:O184 C199:O212 K165:O174 H193:O198" name="Plage8_1"/>
    <protectedRange sqref="E33:E34 D26:E31 D32:D34 H26:H34 G26:G32 G34 C26:C34 F26:F34" name="Plage3_1_1"/>
    <protectedRange sqref="D53:E54 C54:C58 D55:D58 E55:E59" name="Plage4_1_1"/>
    <protectedRange sqref="C81:K81 D82:K93 C82:C92" name="Plage5_1_2"/>
    <protectedRange sqref="G109:H117 E117 E109:F109 C109:D117 F110:F113 E110:E112 F115:F117" name="Plage6_1_1"/>
    <protectedRange sqref="E137:E138 E139:F144 C137:D144" name="Plage7_1_1"/>
    <protectedRange sqref="F137:F138" name="Plage4_1_3"/>
    <protectedRange sqref="J165:J166" name="Plage4_1_4"/>
    <protectedRange sqref="E165:I166 C165:D174 E167:J174" name="Plage8_1_1"/>
    <protectedRange sqref="G193:G194" name="Plage4_1_5"/>
    <protectedRange sqref="C193:F194 C195:G198" name="Plage8_1_2"/>
  </protectedRanges>
  <mergeCells count="40">
    <mergeCell ref="H51:O51"/>
    <mergeCell ref="H107:O107"/>
    <mergeCell ref="H247:O247"/>
    <mergeCell ref="B137:B156"/>
    <mergeCell ref="C163:G163"/>
    <mergeCell ref="H163:O163"/>
    <mergeCell ref="B165:B184"/>
    <mergeCell ref="C191:G191"/>
    <mergeCell ref="H191:O191"/>
    <mergeCell ref="B109:B128"/>
    <mergeCell ref="H135:O135"/>
    <mergeCell ref="C79:G79"/>
    <mergeCell ref="H79:O79"/>
    <mergeCell ref="H219:O219"/>
    <mergeCell ref="H331:O331"/>
    <mergeCell ref="B333:B352"/>
    <mergeCell ref="C359:G359"/>
    <mergeCell ref="H359:O359"/>
    <mergeCell ref="B249:B268"/>
    <mergeCell ref="C275:G275"/>
    <mergeCell ref="H275:O275"/>
    <mergeCell ref="B277:B296"/>
    <mergeCell ref="C303:G303"/>
    <mergeCell ref="H303:O303"/>
    <mergeCell ref="C3:F4"/>
    <mergeCell ref="C22:F23"/>
    <mergeCell ref="B361:B380"/>
    <mergeCell ref="B305:B324"/>
    <mergeCell ref="C331:G331"/>
    <mergeCell ref="B193:B212"/>
    <mergeCell ref="C219:G219"/>
    <mergeCell ref="B81:B100"/>
    <mergeCell ref="C107:G107"/>
    <mergeCell ref="B26:B46"/>
    <mergeCell ref="C51:G51"/>
    <mergeCell ref="B221:B240"/>
    <mergeCell ref="C247:G247"/>
    <mergeCell ref="C135:G135"/>
    <mergeCell ref="B53:B72"/>
    <mergeCell ref="C48:F49"/>
  </mergeCells>
  <conditionalFormatting sqref="C25:O25">
    <cfRule type="containsBlanks" dxfId="70" priority="71">
      <formula>LEN(TRIM(C25))=0</formula>
    </cfRule>
    <cfRule type="notContainsBlanks" dxfId="69" priority="75">
      <formula>LEN(TRIM(C25))&gt;0</formula>
    </cfRule>
  </conditionalFormatting>
  <conditionalFormatting sqref="C35:O46 I26:O34">
    <cfRule type="notContainsBlanks" dxfId="68" priority="68">
      <formula>LEN(TRIM(C26))&gt;0</formula>
    </cfRule>
    <cfRule type="containsBlanks" dxfId="67" priority="70">
      <formula>LEN(TRIM(C26))=0</formula>
    </cfRule>
  </conditionalFormatting>
  <conditionalFormatting sqref="C7:F18">
    <cfRule type="containsBlanks" dxfId="66" priority="69">
      <formula>LEN(TRIM(C7))=0</formula>
    </cfRule>
  </conditionalFormatting>
  <conditionalFormatting sqref="C65:I72 K165:O165 G137:O140 C118:O128 C175:O184 J54:O72 C61:H64 I54:I71 H56:H71 F54:F71 F53:O53 F54:H60 I109:O117 K167:O174 C59:D71 E60:E71">
    <cfRule type="notContainsBlanks" dxfId="65" priority="72">
      <formula>LEN(TRIM(C53))&gt;0</formula>
    </cfRule>
    <cfRule type="containsBlanks" dxfId="64" priority="73">
      <formula>LEN(TRIM(C53))=0</formula>
    </cfRule>
  </conditionalFormatting>
  <conditionalFormatting sqref="C7:C18">
    <cfRule type="notContainsBlanks" dxfId="63" priority="74">
      <formula>LEN(TRIM(C7))&gt;0</formula>
    </cfRule>
  </conditionalFormatting>
  <conditionalFormatting sqref="D7:D18">
    <cfRule type="notContainsBlanks" dxfId="62" priority="66">
      <formula>LEN(TRIM(D7))&gt;0</formula>
    </cfRule>
  </conditionalFormatting>
  <conditionalFormatting sqref="E7:E18">
    <cfRule type="notContainsBlanks" dxfId="61" priority="76">
      <formula>LEN(TRIM(E7))&gt;0</formula>
    </cfRule>
  </conditionalFormatting>
  <conditionalFormatting sqref="F7:F18">
    <cfRule type="notContainsBlanks" dxfId="60" priority="67">
      <formula>LEN(TRIM(F7))&gt;0</formula>
    </cfRule>
  </conditionalFormatting>
  <conditionalFormatting sqref="C94:O100 L81:O93 C93:C99">
    <cfRule type="containsBlanks" dxfId="59" priority="63">
      <formula>LEN(TRIM(C81))=0</formula>
    </cfRule>
    <cfRule type="notContainsBlanks" dxfId="58" priority="64">
      <formula>LEN(TRIM(C81))&gt;0</formula>
    </cfRule>
  </conditionalFormatting>
  <conditionalFormatting sqref="C224:O240 C249:O268 C277:O296 C305:O324 C333:O352 C361:O380 K166:O166 C145:O156 C199:O212 G141:O144 H193:O198 C223 E221:O223">
    <cfRule type="notContainsBlanks" dxfId="57" priority="61">
      <formula>LEN(TRIM(C141))&gt;0</formula>
    </cfRule>
    <cfRule type="containsBlanks" dxfId="56" priority="62">
      <formula>LEN(TRIM(C141))=0</formula>
    </cfRule>
  </conditionalFormatting>
  <conditionalFormatting sqref="H26:H34 G27:G34 C26:F34">
    <cfRule type="notContainsBlanks" dxfId="55" priority="45">
      <formula>LEN(TRIM(C26))&gt;0</formula>
    </cfRule>
    <cfRule type="containsBlanks" dxfId="54" priority="46">
      <formula>LEN(TRIM(C26))=0</formula>
    </cfRule>
  </conditionalFormatting>
  <conditionalFormatting sqref="G26">
    <cfRule type="notContainsBlanks" dxfId="53" priority="43">
      <formula>LEN(TRIM(G26))&gt;0</formula>
    </cfRule>
    <cfRule type="containsBlanks" dxfId="52" priority="44">
      <formula>LEN(TRIM(G26))=0</formula>
    </cfRule>
  </conditionalFormatting>
  <conditionalFormatting sqref="C56:E60 C53:E54 C53:C59 D55:E59">
    <cfRule type="notContainsBlanks" dxfId="51" priority="41">
      <formula>LEN(TRIM(C53))&gt;0</formula>
    </cfRule>
    <cfRule type="containsBlanks" dxfId="50" priority="42">
      <formula>LEN(TRIM(C53))=0</formula>
    </cfRule>
  </conditionalFormatting>
  <conditionalFormatting sqref="C55">
    <cfRule type="containsBlanks" dxfId="49" priority="39">
      <formula>LEN(TRIM(C55))=0</formula>
    </cfRule>
    <cfRule type="notContainsBlanks" dxfId="48" priority="40">
      <formula>LEN(TRIM(C55))&gt;0</formula>
    </cfRule>
  </conditionalFormatting>
  <conditionalFormatting sqref="C82 C86">
    <cfRule type="notContainsBlanks" dxfId="47" priority="37">
      <formula>LEN(TRIM(C82))&gt;0</formula>
    </cfRule>
    <cfRule type="containsBlanks" dxfId="46" priority="38">
      <formula>LEN(TRIM(C82))=0</formula>
    </cfRule>
  </conditionalFormatting>
  <conditionalFormatting sqref="C81:K93">
    <cfRule type="containsBlanks" dxfId="45" priority="35">
      <formula>LEN(TRIM(C81))=0</formula>
    </cfRule>
    <cfRule type="notContainsBlanks" dxfId="44" priority="36">
      <formula>LEN(TRIM(C81))&gt;0</formula>
    </cfRule>
  </conditionalFormatting>
  <conditionalFormatting sqref="C54">
    <cfRule type="containsBlanks" dxfId="43" priority="33">
      <formula>LEN(TRIM(C54))=0</formula>
    </cfRule>
    <cfRule type="notContainsBlanks" dxfId="42" priority="34">
      <formula>LEN(TRIM(C54))&gt;0</formula>
    </cfRule>
  </conditionalFormatting>
  <conditionalFormatting sqref="C109:C110 D109:H117">
    <cfRule type="notContainsBlanks" dxfId="41" priority="31">
      <formula>LEN(TRIM(C109))&gt;0</formula>
    </cfRule>
    <cfRule type="containsBlanks" dxfId="40" priority="32">
      <formula>LEN(TRIM(C109))=0</formula>
    </cfRule>
  </conditionalFormatting>
  <conditionalFormatting sqref="C111:C117">
    <cfRule type="notContainsBlanks" dxfId="39" priority="29">
      <formula>LEN(TRIM(C111))&gt;0</formula>
    </cfRule>
    <cfRule type="containsBlanks" dxfId="38" priority="30">
      <formula>LEN(TRIM(C111))=0</formula>
    </cfRule>
  </conditionalFormatting>
  <conditionalFormatting sqref="C137:C140 D138:D142">
    <cfRule type="notContainsBlanks" dxfId="37" priority="27">
      <formula>LEN(TRIM(C137))&gt;0</formula>
    </cfRule>
    <cfRule type="containsBlanks" dxfId="36" priority="28">
      <formula>LEN(TRIM(C137))=0</formula>
    </cfRule>
  </conditionalFormatting>
  <conditionalFormatting sqref="D137 C141:C144 E142:F144 D143:D144 E137:E141">
    <cfRule type="notContainsBlanks" dxfId="35" priority="25">
      <formula>LEN(TRIM(C137))&gt;0</formula>
    </cfRule>
    <cfRule type="containsBlanks" dxfId="34" priority="26">
      <formula>LEN(TRIM(C137))=0</formula>
    </cfRule>
  </conditionalFormatting>
  <conditionalFormatting sqref="F137:F140">
    <cfRule type="notContainsBlanks" dxfId="33" priority="23">
      <formula>LEN(TRIM(F137))&gt;0</formula>
    </cfRule>
    <cfRule type="containsBlanks" dxfId="32" priority="24">
      <formula>LEN(TRIM(F137))=0</formula>
    </cfRule>
  </conditionalFormatting>
  <conditionalFormatting sqref="F141">
    <cfRule type="notContainsBlanks" dxfId="31" priority="21">
      <formula>LEN(TRIM(F141))&gt;0</formula>
    </cfRule>
    <cfRule type="containsBlanks" dxfId="30" priority="22">
      <formula>LEN(TRIM(F141))=0</formula>
    </cfRule>
  </conditionalFormatting>
  <conditionalFormatting sqref="E165:I166 C170:J174 C165:D169 E167:J169">
    <cfRule type="notContainsBlanks" dxfId="29" priority="19">
      <formula>LEN(TRIM(C165))&gt;0</formula>
    </cfRule>
    <cfRule type="containsBlanks" dxfId="28" priority="20">
      <formula>LEN(TRIM(C165))=0</formula>
    </cfRule>
  </conditionalFormatting>
  <conditionalFormatting sqref="J165:J166">
    <cfRule type="notContainsBlanks" dxfId="27" priority="17">
      <formula>LEN(TRIM(J165))&gt;0</formula>
    </cfRule>
    <cfRule type="containsBlanks" dxfId="26" priority="18">
      <formula>LEN(TRIM(J165))=0</formula>
    </cfRule>
  </conditionalFormatting>
  <conditionalFormatting sqref="C193:F194 C195:G198">
    <cfRule type="notContainsBlanks" dxfId="25" priority="15">
      <formula>LEN(TRIM(C193))&gt;0</formula>
    </cfRule>
    <cfRule type="containsBlanks" dxfId="24" priority="16">
      <formula>LEN(TRIM(C193))=0</formula>
    </cfRule>
  </conditionalFormatting>
  <conditionalFormatting sqref="G193:G194">
    <cfRule type="notContainsBlanks" dxfId="23" priority="13">
      <formula>LEN(TRIM(G193))&gt;0</formula>
    </cfRule>
    <cfRule type="containsBlanks" dxfId="22" priority="14">
      <formula>LEN(TRIM(G193))=0</formula>
    </cfRule>
  </conditionalFormatting>
  <conditionalFormatting sqref="C221">
    <cfRule type="notContainsBlanks" dxfId="21" priority="11">
      <formula>LEN(TRIM(C221))&gt;0</formula>
    </cfRule>
    <cfRule type="containsBlanks" dxfId="20" priority="12">
      <formula>LEN(TRIM(C221))=0</formula>
    </cfRule>
  </conditionalFormatting>
  <conditionalFormatting sqref="C222">
    <cfRule type="notContainsBlanks" dxfId="19" priority="9">
      <formula>LEN(TRIM(C222))&gt;0</formula>
    </cfRule>
    <cfRule type="containsBlanks" dxfId="18" priority="10">
      <formula>LEN(TRIM(C222))=0</formula>
    </cfRule>
  </conditionalFormatting>
  <conditionalFormatting sqref="D221:D223">
    <cfRule type="notContainsBlanks" dxfId="17" priority="7">
      <formula>LEN(TRIM(D221))&gt;0</formula>
    </cfRule>
    <cfRule type="containsBlanks" dxfId="16" priority="8">
      <formula>LEN(TRIM(D221))=0</formula>
    </cfRule>
  </conditionalFormatting>
  <conditionalFormatting sqref="C54">
    <cfRule type="containsBlanks" dxfId="15" priority="5">
      <formula>LEN(TRIM(C54))=0</formula>
    </cfRule>
    <cfRule type="notContainsBlanks" dxfId="14" priority="6">
      <formula>LEN(TRIM(C54))&gt;0</formula>
    </cfRule>
  </conditionalFormatting>
  <conditionalFormatting sqref="C53">
    <cfRule type="containsBlanks" dxfId="13" priority="3">
      <formula>LEN(TRIM(C53))=0</formula>
    </cfRule>
    <cfRule type="notContainsBlanks" dxfId="12" priority="4">
      <formula>LEN(TRIM(C53))&gt;0</formula>
    </cfRule>
  </conditionalFormatting>
  <conditionalFormatting sqref="C85">
    <cfRule type="notContainsBlanks" dxfId="11" priority="1">
      <formula>LEN(TRIM(C85))&gt;0</formula>
    </cfRule>
    <cfRule type="containsBlanks" dxfId="10" priority="2">
      <formula>LEN(TRIM(C85))=0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dimension ref="A1:JH1000"/>
  <sheetViews>
    <sheetView zoomScale="45" zoomScaleNormal="45" workbookViewId="0">
      <pane xSplit="1" ySplit="2" topLeftCell="B3" activePane="bottomRight" state="frozen"/>
      <selection pane="topRight" activeCell="B1" sqref="B1"/>
      <selection pane="bottomLeft" activeCell="A3" sqref="A3"/>
      <selection pane="bottomRight"/>
    </sheetView>
  </sheetViews>
  <sheetFormatPr baseColWidth="10" defaultRowHeight="14.4" x14ac:dyDescent="0.3"/>
  <cols>
    <col min="1" max="1" width="28.44140625" style="125" customWidth="1"/>
    <col min="2" max="2" width="33.44140625" style="11" customWidth="1"/>
    <col min="3" max="3" width="26.33203125" style="11" customWidth="1"/>
    <col min="4" max="4" width="43.5546875" style="11" customWidth="1"/>
    <col min="5" max="5" width="22.109375" style="11" customWidth="1"/>
    <col min="6" max="6" width="19.44140625" style="11" customWidth="1"/>
    <col min="7" max="7" width="21.44140625" style="11" customWidth="1"/>
    <col min="8" max="8" width="12.44140625" style="11" customWidth="1"/>
    <col min="9" max="9" width="9.33203125" style="11" customWidth="1"/>
    <col min="10" max="10" width="12.88671875" style="11" hidden="1" customWidth="1"/>
    <col min="11" max="11" width="17.109375" style="11" customWidth="1"/>
    <col min="12" max="12" width="21.33203125" customWidth="1"/>
    <col min="13" max="13" width="20.5546875" hidden="1" customWidth="1"/>
    <col min="14" max="14" width="19" customWidth="1"/>
    <col min="15" max="15" width="13.5546875" style="7" customWidth="1"/>
    <col min="16" max="16" width="27.6640625" style="11" customWidth="1"/>
    <col min="17" max="17" width="22.88671875" style="4" customWidth="1"/>
    <col min="18" max="24" width="11.44140625" style="108" customWidth="1"/>
    <col min="25" max="25" width="14.5546875" style="108" customWidth="1"/>
    <col min="26" max="27" width="11.44140625" style="108" customWidth="1"/>
    <col min="28" max="28" width="11.5546875" style="108"/>
    <col min="29" max="29" width="11.44140625" style="108" customWidth="1"/>
    <col min="30" max="30" width="19.33203125" style="104" customWidth="1"/>
    <col min="31" max="31" width="11.5546875" style="108"/>
    <col min="32" max="32" width="13.33203125" style="108" customWidth="1"/>
    <col min="33" max="33" width="11.44140625" style="104"/>
    <col min="34" max="36" width="11.5546875" style="108"/>
    <col min="37" max="37" width="16.88671875" style="108" customWidth="1"/>
    <col min="38" max="50" width="11.5546875" style="108"/>
    <col min="51" max="51" width="14.6640625" style="108" customWidth="1"/>
    <col min="52" max="268" width="11.5546875" style="108"/>
  </cols>
  <sheetData>
    <row r="1" spans="1:268" s="132" customFormat="1" ht="132" customHeight="1" x14ac:dyDescent="0.3">
      <c r="A1" s="125"/>
      <c r="B1" s="126"/>
      <c r="C1" s="126"/>
      <c r="D1" s="126"/>
      <c r="E1" s="127"/>
      <c r="F1" s="127"/>
      <c r="G1" s="127"/>
      <c r="H1" s="127"/>
      <c r="I1" s="127"/>
      <c r="J1" s="127"/>
      <c r="K1" s="127"/>
      <c r="L1" s="128"/>
      <c r="M1" s="128"/>
      <c r="N1" s="128"/>
      <c r="O1" s="129"/>
      <c r="P1" s="127"/>
      <c r="Q1" s="126"/>
      <c r="R1" s="130"/>
      <c r="S1" s="108"/>
      <c r="T1" s="108"/>
      <c r="U1" s="108"/>
      <c r="V1" s="108"/>
      <c r="W1" s="108"/>
      <c r="X1" s="108"/>
      <c r="Y1" s="108"/>
      <c r="Z1" s="108"/>
      <c r="AA1" s="108"/>
      <c r="AB1" s="108"/>
      <c r="AC1" s="108"/>
      <c r="AD1" s="110"/>
      <c r="AE1" s="108"/>
      <c r="AF1" s="108"/>
      <c r="AG1" s="110"/>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08"/>
      <c r="BK1" s="108"/>
      <c r="BL1" s="108"/>
      <c r="BM1" s="108"/>
      <c r="BN1" s="108"/>
      <c r="BO1" s="108"/>
      <c r="BP1" s="108"/>
      <c r="BQ1" s="108"/>
      <c r="BR1" s="108"/>
      <c r="BS1" s="108"/>
      <c r="BT1" s="108"/>
      <c r="BU1" s="108"/>
      <c r="BV1" s="108"/>
      <c r="BW1" s="108"/>
      <c r="BX1" s="108"/>
      <c r="BY1" s="108"/>
      <c r="BZ1" s="108"/>
      <c r="CA1" s="108"/>
      <c r="CB1" s="108"/>
      <c r="CC1" s="108"/>
      <c r="CD1" s="108"/>
      <c r="CE1" s="108"/>
      <c r="CF1" s="108"/>
      <c r="CG1" s="108"/>
      <c r="CH1" s="108"/>
      <c r="CI1" s="108"/>
      <c r="CJ1" s="108"/>
      <c r="CK1" s="108"/>
      <c r="CL1" s="108"/>
      <c r="CM1" s="108"/>
      <c r="CN1" s="108"/>
      <c r="CO1" s="108"/>
      <c r="CP1" s="108"/>
      <c r="CQ1" s="108"/>
      <c r="CR1" s="108"/>
      <c r="CS1" s="108"/>
      <c r="CT1" s="108"/>
      <c r="CU1" s="108"/>
      <c r="CV1" s="108"/>
      <c r="CW1" s="108"/>
      <c r="CX1" s="108"/>
      <c r="CY1" s="108"/>
      <c r="CZ1" s="108"/>
      <c r="DA1" s="108"/>
      <c r="DB1" s="108"/>
      <c r="DC1" s="108"/>
      <c r="DD1" s="108"/>
      <c r="DE1" s="108"/>
      <c r="DF1" s="108"/>
      <c r="DG1" s="108"/>
      <c r="DH1" s="108"/>
      <c r="DI1" s="108"/>
      <c r="DJ1" s="108"/>
      <c r="DK1" s="108"/>
      <c r="DL1" s="108"/>
      <c r="DM1" s="108"/>
      <c r="DN1" s="108"/>
      <c r="DO1" s="108"/>
      <c r="DP1" s="108"/>
      <c r="DQ1" s="108"/>
      <c r="DR1" s="108"/>
      <c r="DS1" s="108"/>
      <c r="DT1" s="108"/>
      <c r="DU1" s="108"/>
      <c r="DV1" s="108"/>
      <c r="DW1" s="108"/>
      <c r="DX1" s="108"/>
      <c r="DY1" s="108"/>
      <c r="DZ1" s="108"/>
      <c r="EA1" s="108"/>
      <c r="EB1" s="108"/>
      <c r="EC1" s="108"/>
      <c r="ED1" s="108"/>
      <c r="EE1" s="108"/>
      <c r="EF1" s="108"/>
      <c r="EG1" s="108"/>
      <c r="EH1" s="108"/>
      <c r="EI1" s="108"/>
      <c r="EJ1" s="108"/>
      <c r="EK1" s="108"/>
      <c r="EL1" s="108"/>
      <c r="EM1" s="108"/>
      <c r="EN1" s="108"/>
      <c r="EO1" s="108"/>
      <c r="EP1" s="108"/>
      <c r="EQ1" s="108"/>
      <c r="ER1" s="108"/>
      <c r="ES1" s="108"/>
      <c r="ET1" s="108"/>
      <c r="EU1" s="108"/>
      <c r="EV1" s="108"/>
      <c r="EW1" s="108"/>
      <c r="EX1" s="108"/>
      <c r="EY1" s="108"/>
      <c r="EZ1" s="108"/>
      <c r="FA1" s="108"/>
      <c r="FB1" s="108"/>
      <c r="FC1" s="108"/>
      <c r="FD1" s="108"/>
      <c r="FE1" s="108"/>
      <c r="FF1" s="108"/>
      <c r="FG1" s="108"/>
      <c r="FH1" s="108"/>
      <c r="FI1" s="108"/>
      <c r="FJ1" s="108"/>
      <c r="FK1" s="108"/>
      <c r="FL1" s="108"/>
      <c r="FM1" s="108"/>
      <c r="FN1" s="108"/>
      <c r="FO1" s="108"/>
      <c r="FP1" s="108"/>
      <c r="FQ1" s="108"/>
      <c r="FR1" s="108"/>
      <c r="FS1" s="108"/>
      <c r="FT1" s="108"/>
      <c r="FU1" s="108"/>
      <c r="FV1" s="108"/>
      <c r="FW1" s="108"/>
      <c r="FX1" s="108"/>
      <c r="FY1" s="108"/>
      <c r="FZ1" s="108"/>
      <c r="GA1" s="108"/>
      <c r="GB1" s="108"/>
      <c r="GC1" s="108"/>
      <c r="GD1" s="108"/>
      <c r="GE1" s="108"/>
      <c r="GF1" s="108"/>
      <c r="GG1" s="108"/>
      <c r="GH1" s="108"/>
      <c r="GI1" s="108"/>
      <c r="GJ1" s="108"/>
      <c r="GK1" s="108"/>
      <c r="GL1" s="108"/>
      <c r="GM1" s="108"/>
      <c r="GN1" s="108"/>
      <c r="GO1" s="108"/>
      <c r="GP1" s="108"/>
      <c r="GQ1" s="108"/>
      <c r="GR1" s="108"/>
      <c r="GS1" s="108"/>
      <c r="GT1" s="108"/>
      <c r="GU1" s="108"/>
      <c r="GV1" s="108"/>
      <c r="GW1" s="108"/>
      <c r="GX1" s="108"/>
      <c r="GY1" s="108"/>
      <c r="GZ1" s="108"/>
      <c r="HA1" s="108"/>
      <c r="HB1" s="108"/>
      <c r="HC1" s="108"/>
      <c r="HD1" s="108"/>
      <c r="HE1" s="108"/>
      <c r="HF1" s="108"/>
      <c r="HG1" s="108"/>
      <c r="HH1" s="108"/>
      <c r="HI1" s="108"/>
      <c r="HJ1" s="108"/>
      <c r="HK1" s="108"/>
      <c r="HL1" s="108"/>
      <c r="HM1" s="108"/>
      <c r="HN1" s="108"/>
      <c r="HO1" s="108"/>
      <c r="HP1" s="108"/>
      <c r="HQ1" s="108"/>
      <c r="HR1" s="108"/>
      <c r="HS1" s="108"/>
      <c r="HT1" s="108"/>
      <c r="HU1" s="108"/>
      <c r="HV1" s="108"/>
      <c r="HW1" s="108"/>
      <c r="HX1" s="108"/>
      <c r="HY1" s="108"/>
      <c r="HZ1" s="108"/>
      <c r="IA1" s="108"/>
      <c r="IB1" s="108"/>
      <c r="IC1" s="108"/>
      <c r="ID1" s="108"/>
      <c r="IE1" s="108"/>
      <c r="IF1" s="108"/>
      <c r="IG1" s="108"/>
      <c r="IH1" s="108"/>
      <c r="II1" s="108"/>
      <c r="IJ1" s="108"/>
      <c r="IK1" s="108"/>
      <c r="IL1" s="108"/>
      <c r="IM1" s="108"/>
      <c r="IN1" s="108"/>
      <c r="IO1" s="108"/>
      <c r="IP1" s="108"/>
      <c r="IQ1" s="108"/>
      <c r="IR1" s="108"/>
      <c r="IS1" s="108"/>
      <c r="IT1" s="108"/>
      <c r="IU1" s="108"/>
      <c r="IV1" s="108"/>
      <c r="IW1" s="108"/>
      <c r="IX1" s="108"/>
      <c r="IY1" s="108"/>
      <c r="IZ1" s="108"/>
      <c r="JA1" s="108"/>
      <c r="JB1" s="108"/>
      <c r="JC1" s="108"/>
      <c r="JD1" s="108"/>
      <c r="JE1" s="108"/>
      <c r="JF1" s="108"/>
      <c r="JG1" s="108"/>
      <c r="JH1" s="108"/>
    </row>
    <row r="2" spans="1:268" s="5" customFormat="1" ht="59.25" customHeight="1" x14ac:dyDescent="0.3">
      <c r="A2" s="136" t="s">
        <v>69</v>
      </c>
      <c r="B2" s="1" t="s">
        <v>0</v>
      </c>
      <c r="C2" s="1" t="s">
        <v>1</v>
      </c>
      <c r="D2" s="2" t="s">
        <v>2</v>
      </c>
      <c r="E2" s="1" t="s">
        <v>3</v>
      </c>
      <c r="F2" s="1" t="s">
        <v>4</v>
      </c>
      <c r="G2" s="1" t="s">
        <v>5</v>
      </c>
      <c r="H2" s="1" t="s">
        <v>6</v>
      </c>
      <c r="I2" s="1" t="s">
        <v>7</v>
      </c>
      <c r="J2" s="1" t="s">
        <v>38</v>
      </c>
      <c r="K2" s="1" t="s">
        <v>8</v>
      </c>
      <c r="L2" s="1" t="s">
        <v>9</v>
      </c>
      <c r="M2" s="1" t="s">
        <v>10</v>
      </c>
      <c r="N2" s="1" t="s">
        <v>11</v>
      </c>
      <c r="O2" s="1" t="s">
        <v>36</v>
      </c>
      <c r="P2" s="2" t="s">
        <v>37</v>
      </c>
      <c r="Q2" s="1" t="s">
        <v>35</v>
      </c>
      <c r="R2" s="109"/>
      <c r="S2" s="109"/>
      <c r="T2" s="109"/>
      <c r="U2" s="109"/>
      <c r="V2" s="109"/>
      <c r="W2" s="109"/>
      <c r="X2" s="109"/>
      <c r="Y2" s="109"/>
      <c r="Z2" s="109"/>
      <c r="AA2" s="109"/>
      <c r="AB2" s="109"/>
      <c r="AC2" s="109"/>
      <c r="AD2" s="104"/>
      <c r="AE2" s="109"/>
      <c r="AF2" s="109"/>
      <c r="AG2" s="104"/>
      <c r="AH2" s="109"/>
      <c r="AI2" s="109"/>
      <c r="AJ2" s="109"/>
      <c r="AK2" s="109">
        <v>37</v>
      </c>
      <c r="AL2" s="109">
        <v>38</v>
      </c>
      <c r="AM2" s="109">
        <v>39</v>
      </c>
      <c r="AN2" s="109">
        <v>40</v>
      </c>
      <c r="AO2" s="109">
        <v>41</v>
      </c>
      <c r="AP2" s="109">
        <v>42</v>
      </c>
      <c r="AQ2" s="109">
        <v>43</v>
      </c>
      <c r="AR2" s="109">
        <v>44</v>
      </c>
      <c r="AS2" s="109">
        <v>45</v>
      </c>
      <c r="AT2" s="109">
        <v>46</v>
      </c>
      <c r="AU2" s="109">
        <v>47</v>
      </c>
      <c r="AV2" s="109">
        <v>48</v>
      </c>
      <c r="AW2" s="109">
        <v>49</v>
      </c>
      <c r="AX2" s="109">
        <v>50</v>
      </c>
      <c r="AY2" s="109">
        <v>51</v>
      </c>
      <c r="AZ2" s="109">
        <v>52</v>
      </c>
      <c r="BA2" s="109">
        <v>53</v>
      </c>
      <c r="BB2" s="109">
        <v>54</v>
      </c>
      <c r="BC2" s="109">
        <v>55</v>
      </c>
      <c r="BD2" s="109">
        <v>56</v>
      </c>
      <c r="BE2" s="109">
        <v>57</v>
      </c>
      <c r="BF2" s="109">
        <v>58</v>
      </c>
      <c r="BG2" s="109">
        <v>59</v>
      </c>
      <c r="BH2" s="109">
        <v>60</v>
      </c>
      <c r="BI2" s="109">
        <v>61</v>
      </c>
      <c r="BJ2" s="109">
        <v>62</v>
      </c>
      <c r="BK2" s="109">
        <v>63</v>
      </c>
      <c r="BL2" s="109">
        <v>64</v>
      </c>
      <c r="BM2" s="109">
        <v>65</v>
      </c>
      <c r="BN2" s="109">
        <v>66</v>
      </c>
      <c r="BO2" s="109">
        <v>67</v>
      </c>
      <c r="BP2" s="109">
        <v>68</v>
      </c>
      <c r="BQ2" s="109">
        <v>69</v>
      </c>
      <c r="BR2" s="109">
        <v>70</v>
      </c>
      <c r="BS2" s="109">
        <v>71</v>
      </c>
      <c r="BT2" s="109">
        <v>72</v>
      </c>
      <c r="BU2" s="109">
        <v>73</v>
      </c>
      <c r="BV2" s="109">
        <v>74</v>
      </c>
      <c r="BW2" s="109">
        <v>75</v>
      </c>
      <c r="BX2" s="109">
        <v>76</v>
      </c>
      <c r="BY2" s="109">
        <v>77</v>
      </c>
      <c r="BZ2" s="109">
        <v>78</v>
      </c>
      <c r="CA2" s="109">
        <v>79</v>
      </c>
      <c r="CB2" s="109">
        <v>80</v>
      </c>
      <c r="CC2" s="109">
        <v>81</v>
      </c>
      <c r="CD2" s="109">
        <v>82</v>
      </c>
      <c r="CE2" s="109">
        <v>83</v>
      </c>
      <c r="CF2" s="109">
        <v>84</v>
      </c>
      <c r="CG2" s="109">
        <v>85</v>
      </c>
      <c r="CH2" s="109">
        <v>86</v>
      </c>
      <c r="CI2" s="109">
        <v>87</v>
      </c>
      <c r="CJ2" s="109">
        <v>88</v>
      </c>
      <c r="CK2" s="109">
        <v>89</v>
      </c>
      <c r="CL2" s="109">
        <v>90</v>
      </c>
      <c r="CM2" s="109">
        <v>91</v>
      </c>
      <c r="CN2" s="109">
        <v>92</v>
      </c>
      <c r="CO2" s="109">
        <v>93</v>
      </c>
      <c r="CP2" s="109">
        <v>94</v>
      </c>
      <c r="CQ2" s="109">
        <v>95</v>
      </c>
      <c r="CR2" s="109">
        <v>96</v>
      </c>
      <c r="CS2" s="109">
        <v>97</v>
      </c>
      <c r="CT2" s="109">
        <v>98</v>
      </c>
      <c r="CU2" s="109">
        <v>99</v>
      </c>
      <c r="CV2" s="109">
        <v>100</v>
      </c>
      <c r="CW2" s="109">
        <v>101</v>
      </c>
      <c r="CX2" s="109">
        <v>102</v>
      </c>
      <c r="CY2" s="109">
        <v>103</v>
      </c>
      <c r="CZ2" s="109">
        <v>104</v>
      </c>
      <c r="DA2" s="109">
        <v>105</v>
      </c>
      <c r="DB2" s="109">
        <v>106</v>
      </c>
      <c r="DC2" s="109">
        <v>107</v>
      </c>
      <c r="DD2" s="109">
        <v>108</v>
      </c>
      <c r="DE2" s="109">
        <v>109</v>
      </c>
      <c r="DF2" s="109">
        <v>110</v>
      </c>
      <c r="DG2" s="109">
        <v>111</v>
      </c>
      <c r="DH2" s="109">
        <v>112</v>
      </c>
      <c r="DI2" s="109">
        <v>113</v>
      </c>
      <c r="DJ2" s="109">
        <v>114</v>
      </c>
      <c r="DK2" s="109">
        <v>115</v>
      </c>
      <c r="DL2" s="109">
        <v>116</v>
      </c>
      <c r="DM2" s="109">
        <v>117</v>
      </c>
      <c r="DN2" s="109">
        <v>118</v>
      </c>
      <c r="DO2" s="109">
        <v>119</v>
      </c>
      <c r="DP2" s="109">
        <v>120</v>
      </c>
      <c r="DQ2" s="109">
        <v>121</v>
      </c>
      <c r="DR2" s="109">
        <v>122</v>
      </c>
      <c r="DS2" s="109">
        <v>123</v>
      </c>
      <c r="DT2" s="109">
        <v>124</v>
      </c>
      <c r="DU2" s="109">
        <v>125</v>
      </c>
      <c r="DV2" s="109">
        <v>126</v>
      </c>
      <c r="DW2" s="109">
        <v>127</v>
      </c>
      <c r="DX2" s="109">
        <v>128</v>
      </c>
      <c r="DY2" s="109">
        <v>129</v>
      </c>
      <c r="DZ2" s="109">
        <v>130</v>
      </c>
      <c r="EA2" s="109">
        <v>131</v>
      </c>
      <c r="EB2" s="109">
        <v>132</v>
      </c>
      <c r="EC2" s="109">
        <v>133</v>
      </c>
      <c r="ED2" s="109">
        <v>134</v>
      </c>
      <c r="EE2" s="109">
        <v>135</v>
      </c>
      <c r="EF2" s="109">
        <v>136</v>
      </c>
      <c r="EG2" s="109">
        <v>137</v>
      </c>
      <c r="EH2" s="109">
        <v>138</v>
      </c>
      <c r="EI2" s="109">
        <v>139</v>
      </c>
      <c r="EJ2" s="109">
        <v>140</v>
      </c>
      <c r="EK2" s="109">
        <v>141</v>
      </c>
      <c r="EL2" s="109">
        <v>142</v>
      </c>
      <c r="EM2" s="109">
        <v>143</v>
      </c>
      <c r="EN2" s="109">
        <v>144</v>
      </c>
      <c r="EO2" s="109">
        <v>145</v>
      </c>
      <c r="EP2" s="109">
        <v>146</v>
      </c>
      <c r="EQ2" s="109">
        <v>147</v>
      </c>
      <c r="ER2" s="109">
        <v>148</v>
      </c>
      <c r="ES2" s="109">
        <v>149</v>
      </c>
      <c r="ET2" s="109">
        <v>150</v>
      </c>
      <c r="EU2" s="109">
        <v>151</v>
      </c>
      <c r="EV2" s="109">
        <v>152</v>
      </c>
      <c r="EW2" s="109">
        <v>153</v>
      </c>
      <c r="EX2" s="109">
        <v>154</v>
      </c>
      <c r="EY2" s="109">
        <v>155</v>
      </c>
      <c r="EZ2" s="109">
        <v>156</v>
      </c>
      <c r="FA2" s="109">
        <v>157</v>
      </c>
      <c r="FB2" s="109">
        <v>158</v>
      </c>
      <c r="FC2" s="109">
        <v>159</v>
      </c>
      <c r="FD2" s="109">
        <v>160</v>
      </c>
      <c r="FE2" s="109">
        <v>161</v>
      </c>
      <c r="FF2" s="109">
        <v>162</v>
      </c>
      <c r="FG2" s="109">
        <v>163</v>
      </c>
      <c r="FH2" s="109">
        <v>164</v>
      </c>
      <c r="FI2" s="109">
        <v>165</v>
      </c>
      <c r="FJ2" s="109">
        <v>166</v>
      </c>
      <c r="FK2" s="109">
        <v>167</v>
      </c>
      <c r="FL2" s="109">
        <v>168</v>
      </c>
      <c r="FM2" s="109">
        <v>169</v>
      </c>
      <c r="FN2" s="109">
        <v>170</v>
      </c>
      <c r="FO2" s="109">
        <v>171</v>
      </c>
      <c r="FP2" s="109">
        <v>172</v>
      </c>
      <c r="FQ2" s="109">
        <v>173</v>
      </c>
      <c r="FR2" s="109">
        <v>174</v>
      </c>
      <c r="FS2" s="109">
        <v>175</v>
      </c>
      <c r="FT2" s="109">
        <v>176</v>
      </c>
      <c r="FU2" s="109">
        <v>177</v>
      </c>
      <c r="FV2" s="109">
        <v>178</v>
      </c>
      <c r="FW2" s="109">
        <v>179</v>
      </c>
      <c r="FX2" s="109">
        <v>180</v>
      </c>
      <c r="FY2" s="109">
        <v>181</v>
      </c>
      <c r="FZ2" s="109">
        <v>182</v>
      </c>
      <c r="GA2" s="109">
        <v>183</v>
      </c>
      <c r="GB2" s="109">
        <v>184</v>
      </c>
      <c r="GC2" s="109">
        <v>185</v>
      </c>
      <c r="GD2" s="109">
        <v>186</v>
      </c>
      <c r="GE2" s="109">
        <v>187</v>
      </c>
      <c r="GF2" s="109">
        <v>188</v>
      </c>
      <c r="GG2" s="109">
        <v>189</v>
      </c>
      <c r="GH2" s="109">
        <v>190</v>
      </c>
      <c r="GI2" s="109">
        <v>191</v>
      </c>
      <c r="GJ2" s="109">
        <v>192</v>
      </c>
      <c r="GK2" s="109">
        <v>193</v>
      </c>
      <c r="GL2" s="109">
        <v>194</v>
      </c>
      <c r="GM2" s="109">
        <v>195</v>
      </c>
      <c r="GN2" s="109">
        <v>196</v>
      </c>
      <c r="GO2" s="109">
        <v>197</v>
      </c>
      <c r="GP2" s="109">
        <v>198</v>
      </c>
      <c r="GQ2" s="109">
        <v>199</v>
      </c>
      <c r="GR2" s="109">
        <v>200</v>
      </c>
      <c r="GS2" s="109">
        <v>201</v>
      </c>
      <c r="GT2" s="109">
        <v>202</v>
      </c>
      <c r="GU2" s="109">
        <v>203</v>
      </c>
      <c r="GV2" s="109">
        <v>204</v>
      </c>
      <c r="GW2" s="109">
        <v>205</v>
      </c>
      <c r="GX2" s="109">
        <v>206</v>
      </c>
      <c r="GY2" s="109">
        <v>207</v>
      </c>
      <c r="GZ2" s="109">
        <v>208</v>
      </c>
      <c r="HA2" s="109">
        <v>209</v>
      </c>
      <c r="HB2" s="109">
        <v>210</v>
      </c>
      <c r="HC2" s="109">
        <v>211</v>
      </c>
      <c r="HD2" s="109">
        <v>212</v>
      </c>
      <c r="HE2" s="109">
        <v>213</v>
      </c>
      <c r="HF2" s="109">
        <v>214</v>
      </c>
      <c r="HG2" s="109">
        <v>215</v>
      </c>
      <c r="HH2" s="109">
        <v>216</v>
      </c>
      <c r="HI2" s="109">
        <v>217</v>
      </c>
      <c r="HJ2" s="109"/>
      <c r="HK2" s="109">
        <v>219</v>
      </c>
      <c r="HL2" s="109">
        <v>220</v>
      </c>
      <c r="HM2" s="109">
        <v>221</v>
      </c>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c r="IW2" s="109"/>
      <c r="IX2" s="109"/>
      <c r="IY2" s="109"/>
      <c r="IZ2" s="109"/>
      <c r="JA2" s="109"/>
      <c r="JB2" s="109"/>
      <c r="JC2" s="109"/>
      <c r="JD2" s="109"/>
      <c r="JE2" s="109"/>
      <c r="JF2" s="109"/>
      <c r="JG2" s="109"/>
      <c r="JH2" s="109"/>
    </row>
    <row r="3" spans="1:268" s="7" customFormat="1" x14ac:dyDescent="0.3">
      <c r="A3" s="125"/>
      <c r="B3" s="4"/>
      <c r="C3" s="4"/>
      <c r="D3" s="4"/>
      <c r="E3" s="4"/>
      <c r="F3" s="4"/>
      <c r="G3" s="4"/>
      <c r="H3" s="4"/>
      <c r="I3" s="4"/>
      <c r="J3" s="4"/>
      <c r="K3" s="4"/>
      <c r="L3" s="4" t="str">
        <f>IF(H3="","",H3*I3)</f>
        <v/>
      </c>
      <c r="M3" s="6" t="str">
        <f t="shared" ref="M3:M8" si="0">IF(J3="","",J3*L3)</f>
        <v/>
      </c>
      <c r="N3" s="6" t="str">
        <f t="shared" ref="N3:N8" si="1">IF(L3="","",L3*K3)</f>
        <v/>
      </c>
      <c r="O3" s="4"/>
      <c r="P3" s="105"/>
      <c r="Q3" s="4"/>
      <c r="R3" s="104"/>
      <c r="S3" s="104"/>
      <c r="T3" s="104"/>
      <c r="U3" s="104"/>
      <c r="V3" s="104"/>
      <c r="W3" s="104"/>
      <c r="X3" s="179" t="s">
        <v>13</v>
      </c>
      <c r="Y3" s="179"/>
      <c r="Z3" s="179"/>
      <c r="AA3" s="179"/>
      <c r="AB3" s="179"/>
      <c r="AC3" s="179"/>
      <c r="AD3" s="179"/>
      <c r="AE3" s="179"/>
      <c r="AF3" s="179"/>
      <c r="AG3" s="179"/>
      <c r="AH3" s="179"/>
      <c r="AI3" s="179"/>
      <c r="AJ3" s="108"/>
      <c r="AK3" s="104"/>
      <c r="AL3" s="179" t="str">
        <f>W7</f>
        <v>Prédésinfection</v>
      </c>
      <c r="AM3" s="179"/>
      <c r="AN3" s="179"/>
      <c r="AO3" s="179"/>
      <c r="AP3" s="179"/>
      <c r="AQ3" s="179"/>
      <c r="AR3" s="179"/>
      <c r="AS3" s="179"/>
      <c r="AT3" s="179"/>
      <c r="AU3" s="179"/>
      <c r="AV3" s="179"/>
      <c r="AW3" s="179"/>
      <c r="AX3" s="108"/>
      <c r="AY3" s="104"/>
      <c r="AZ3" s="179" t="str">
        <f>W8</f>
        <v>Lavage</v>
      </c>
      <c r="BA3" s="179"/>
      <c r="BB3" s="179"/>
      <c r="BC3" s="179"/>
      <c r="BD3" s="179"/>
      <c r="BE3" s="179"/>
      <c r="BF3" s="179"/>
      <c r="BG3" s="179"/>
      <c r="BH3" s="179"/>
      <c r="BI3" s="179"/>
      <c r="BJ3" s="179"/>
      <c r="BK3" s="179"/>
      <c r="BL3" s="104"/>
      <c r="BM3" s="104"/>
      <c r="BN3" s="179" t="str">
        <f>W9</f>
        <v>Recomposition</v>
      </c>
      <c r="BO3" s="179"/>
      <c r="BP3" s="179"/>
      <c r="BQ3" s="179"/>
      <c r="BR3" s="179"/>
      <c r="BS3" s="179"/>
      <c r="BT3" s="179"/>
      <c r="BU3" s="179"/>
      <c r="BV3" s="179"/>
      <c r="BW3" s="179"/>
      <c r="BX3" s="179"/>
      <c r="BY3" s="179"/>
      <c r="BZ3" s="104"/>
      <c r="CA3" s="104"/>
      <c r="CB3" s="179" t="str">
        <f>W10</f>
        <v>Conditionnement</v>
      </c>
      <c r="CC3" s="179"/>
      <c r="CD3" s="179"/>
      <c r="CE3" s="179"/>
      <c r="CF3" s="179"/>
      <c r="CG3" s="179"/>
      <c r="CH3" s="179"/>
      <c r="CI3" s="179"/>
      <c r="CJ3" s="179"/>
      <c r="CK3" s="179"/>
      <c r="CL3" s="179"/>
      <c r="CM3" s="179"/>
      <c r="CN3" s="104"/>
      <c r="CO3" s="104"/>
      <c r="CP3" s="179" t="str">
        <f>W11</f>
        <v>Stérilisation</v>
      </c>
      <c r="CQ3" s="179"/>
      <c r="CR3" s="179"/>
      <c r="CS3" s="179"/>
      <c r="CT3" s="179"/>
      <c r="CU3" s="179"/>
      <c r="CV3" s="179"/>
      <c r="CW3" s="179"/>
      <c r="CX3" s="179"/>
      <c r="CY3" s="179"/>
      <c r="CZ3" s="179"/>
      <c r="DA3" s="179"/>
      <c r="DB3" s="104"/>
      <c r="DC3" s="104"/>
      <c r="DD3" s="179" t="str">
        <f>W12</f>
        <v>Livraison</v>
      </c>
      <c r="DE3" s="179"/>
      <c r="DF3" s="179"/>
      <c r="DG3" s="179"/>
      <c r="DH3" s="179"/>
      <c r="DI3" s="179"/>
      <c r="DJ3" s="179"/>
      <c r="DK3" s="179"/>
      <c r="DL3" s="179"/>
      <c r="DM3" s="179"/>
      <c r="DN3" s="179"/>
      <c r="DO3" s="179"/>
      <c r="DP3" s="104"/>
      <c r="DQ3" s="104"/>
      <c r="DR3" s="179" t="str">
        <f>W13</f>
        <v xml:space="preserve">Management </v>
      </c>
      <c r="DS3" s="179"/>
      <c r="DT3" s="179"/>
      <c r="DU3" s="179"/>
      <c r="DV3" s="179"/>
      <c r="DW3" s="179"/>
      <c r="DX3" s="179"/>
      <c r="DY3" s="179"/>
      <c r="DZ3" s="179"/>
      <c r="EA3" s="179"/>
      <c r="EB3" s="179"/>
      <c r="EC3" s="179"/>
      <c r="ED3" s="104"/>
      <c r="EE3" s="104"/>
      <c r="EF3" s="179">
        <f>W14</f>
        <v>0</v>
      </c>
      <c r="EG3" s="179"/>
      <c r="EH3" s="179"/>
      <c r="EI3" s="179"/>
      <c r="EJ3" s="179"/>
      <c r="EK3" s="179"/>
      <c r="EL3" s="179"/>
      <c r="EM3" s="179"/>
      <c r="EN3" s="179"/>
      <c r="EO3" s="179"/>
      <c r="EP3" s="179"/>
      <c r="EQ3" s="179"/>
      <c r="ER3" s="104"/>
      <c r="ES3" s="104"/>
      <c r="ET3" s="179">
        <f>W15</f>
        <v>0</v>
      </c>
      <c r="EU3" s="179"/>
      <c r="EV3" s="179"/>
      <c r="EW3" s="179"/>
      <c r="EX3" s="179"/>
      <c r="EY3" s="179"/>
      <c r="EZ3" s="179"/>
      <c r="FA3" s="179"/>
      <c r="FB3" s="179"/>
      <c r="FC3" s="179"/>
      <c r="FD3" s="179"/>
      <c r="FE3" s="179"/>
      <c r="FF3" s="104"/>
      <c r="FG3" s="104"/>
      <c r="FH3" s="179">
        <f>W16</f>
        <v>0</v>
      </c>
      <c r="FI3" s="179"/>
      <c r="FJ3" s="179"/>
      <c r="FK3" s="179"/>
      <c r="FL3" s="179"/>
      <c r="FM3" s="179"/>
      <c r="FN3" s="179"/>
      <c r="FO3" s="179"/>
      <c r="FP3" s="179"/>
      <c r="FQ3" s="179"/>
      <c r="FR3" s="179"/>
      <c r="FS3" s="179"/>
      <c r="FT3" s="104"/>
      <c r="FU3" s="104"/>
      <c r="FV3" s="179">
        <f>W17</f>
        <v>0</v>
      </c>
      <c r="FW3" s="179"/>
      <c r="FX3" s="179"/>
      <c r="FY3" s="179"/>
      <c r="FZ3" s="179"/>
      <c r="GA3" s="179"/>
      <c r="GB3" s="179"/>
      <c r="GC3" s="179"/>
      <c r="GD3" s="179"/>
      <c r="GE3" s="179"/>
      <c r="GF3" s="179"/>
      <c r="GG3" s="179"/>
      <c r="GH3" s="104"/>
      <c r="GI3" s="104"/>
      <c r="GJ3" s="179">
        <f>W18</f>
        <v>0</v>
      </c>
      <c r="GK3" s="179"/>
      <c r="GL3" s="179"/>
      <c r="GM3" s="179"/>
      <c r="GN3" s="179"/>
      <c r="GO3" s="179"/>
      <c r="GP3" s="179"/>
      <c r="GQ3" s="179"/>
      <c r="GR3" s="179"/>
      <c r="GS3" s="179"/>
      <c r="GT3" s="179"/>
      <c r="GU3" s="179"/>
      <c r="GV3" s="104"/>
      <c r="GW3" s="104"/>
      <c r="GX3" s="179">
        <f>W19</f>
        <v>0</v>
      </c>
      <c r="GY3" s="179"/>
      <c r="GZ3" s="179"/>
      <c r="HA3" s="179"/>
      <c r="HB3" s="179"/>
      <c r="HC3" s="179"/>
      <c r="HD3" s="179"/>
      <c r="HE3" s="179"/>
      <c r="HF3" s="179"/>
      <c r="HG3" s="179"/>
      <c r="HH3" s="179"/>
      <c r="HI3" s="179"/>
      <c r="HJ3" s="104"/>
      <c r="HK3" s="104"/>
      <c r="HL3" s="104"/>
      <c r="HM3" s="104"/>
      <c r="HN3" s="104"/>
      <c r="HO3" s="104"/>
      <c r="HP3" s="104"/>
      <c r="HQ3" s="104"/>
      <c r="HR3" s="104"/>
      <c r="HS3" s="104"/>
      <c r="HT3" s="104"/>
      <c r="HU3" s="104"/>
      <c r="HV3" s="104"/>
      <c r="HW3" s="104"/>
      <c r="HX3" s="104"/>
      <c r="HY3" s="104"/>
      <c r="HZ3" s="104"/>
      <c r="IA3" s="104"/>
      <c r="IB3" s="104"/>
      <c r="IC3" s="104"/>
      <c r="ID3" s="104"/>
      <c r="IE3" s="104"/>
      <c r="IF3" s="104"/>
      <c r="IG3" s="104"/>
      <c r="IH3" s="104"/>
      <c r="II3" s="104"/>
      <c r="IJ3" s="104"/>
      <c r="IK3" s="104"/>
      <c r="IL3" s="104"/>
      <c r="IM3" s="104"/>
      <c r="IN3" s="104"/>
      <c r="IO3" s="104"/>
      <c r="IP3" s="104"/>
      <c r="IQ3" s="104"/>
      <c r="IR3" s="104"/>
      <c r="IS3" s="104"/>
      <c r="IT3" s="104"/>
      <c r="IU3" s="104"/>
      <c r="IV3" s="104"/>
      <c r="IW3" s="104"/>
      <c r="IX3" s="104"/>
      <c r="IY3" s="104"/>
      <c r="IZ3" s="104"/>
      <c r="JA3" s="104"/>
      <c r="JB3" s="104"/>
      <c r="JC3" s="104"/>
      <c r="JD3" s="104"/>
      <c r="JE3" s="104"/>
      <c r="JF3" s="104"/>
      <c r="JG3" s="104"/>
      <c r="JH3" s="104"/>
    </row>
    <row r="4" spans="1:268" s="7" customFormat="1" x14ac:dyDescent="0.3">
      <c r="A4" s="125"/>
      <c r="B4" s="4"/>
      <c r="C4" s="4"/>
      <c r="D4" s="4"/>
      <c r="E4" s="4"/>
      <c r="F4" s="4"/>
      <c r="G4" s="4"/>
      <c r="H4" s="4"/>
      <c r="I4" s="4"/>
      <c r="J4" s="4"/>
      <c r="K4" s="4"/>
      <c r="L4" s="4" t="str">
        <f>IF(H4="","",H4*I4)</f>
        <v/>
      </c>
      <c r="M4" s="6" t="str">
        <f t="shared" si="0"/>
        <v/>
      </c>
      <c r="N4" s="6" t="str">
        <f t="shared" si="1"/>
        <v/>
      </c>
      <c r="O4" s="4"/>
      <c r="P4" s="105"/>
      <c r="Q4" s="4"/>
      <c r="R4" s="104"/>
      <c r="S4" s="104"/>
      <c r="T4" s="104"/>
      <c r="U4" s="104"/>
      <c r="V4" s="104"/>
      <c r="W4" s="109"/>
      <c r="X4" s="178" t="s">
        <v>14</v>
      </c>
      <c r="Y4" s="178"/>
      <c r="Z4" s="178"/>
      <c r="AA4" s="178" t="s">
        <v>15</v>
      </c>
      <c r="AB4" s="178"/>
      <c r="AC4" s="178"/>
      <c r="AD4" s="178" t="s">
        <v>16</v>
      </c>
      <c r="AE4" s="178"/>
      <c r="AF4" s="178"/>
      <c r="AG4" s="178" t="s">
        <v>17</v>
      </c>
      <c r="AH4" s="178"/>
      <c r="AI4" s="178"/>
      <c r="AJ4" s="108"/>
      <c r="AK4" s="104"/>
      <c r="AL4" s="178" t="s">
        <v>14</v>
      </c>
      <c r="AM4" s="178"/>
      <c r="AN4" s="178"/>
      <c r="AO4" s="178" t="s">
        <v>15</v>
      </c>
      <c r="AP4" s="178"/>
      <c r="AQ4" s="178"/>
      <c r="AR4" s="178" t="s">
        <v>16</v>
      </c>
      <c r="AS4" s="178"/>
      <c r="AT4" s="178"/>
      <c r="AU4" s="178" t="s">
        <v>17</v>
      </c>
      <c r="AV4" s="178"/>
      <c r="AW4" s="178"/>
      <c r="AX4" s="108"/>
      <c r="AY4" s="104"/>
      <c r="AZ4" s="178" t="s">
        <v>14</v>
      </c>
      <c r="BA4" s="178"/>
      <c r="BB4" s="178"/>
      <c r="BC4" s="178" t="s">
        <v>15</v>
      </c>
      <c r="BD4" s="178"/>
      <c r="BE4" s="178"/>
      <c r="BF4" s="178" t="s">
        <v>16</v>
      </c>
      <c r="BG4" s="178"/>
      <c r="BH4" s="178"/>
      <c r="BI4" s="178" t="s">
        <v>17</v>
      </c>
      <c r="BJ4" s="178"/>
      <c r="BK4" s="178"/>
      <c r="BL4" s="104"/>
      <c r="BM4" s="104"/>
      <c r="BN4" s="178" t="s">
        <v>14</v>
      </c>
      <c r="BO4" s="178"/>
      <c r="BP4" s="178"/>
      <c r="BQ4" s="178" t="s">
        <v>15</v>
      </c>
      <c r="BR4" s="178"/>
      <c r="BS4" s="178"/>
      <c r="BT4" s="178" t="s">
        <v>16</v>
      </c>
      <c r="BU4" s="178"/>
      <c r="BV4" s="178"/>
      <c r="BW4" s="178" t="s">
        <v>17</v>
      </c>
      <c r="BX4" s="178"/>
      <c r="BY4" s="178"/>
      <c r="BZ4" s="104"/>
      <c r="CA4" s="104"/>
      <c r="CB4" s="178" t="s">
        <v>14</v>
      </c>
      <c r="CC4" s="178"/>
      <c r="CD4" s="178"/>
      <c r="CE4" s="178" t="s">
        <v>15</v>
      </c>
      <c r="CF4" s="178"/>
      <c r="CG4" s="178"/>
      <c r="CH4" s="178" t="s">
        <v>16</v>
      </c>
      <c r="CI4" s="178"/>
      <c r="CJ4" s="178"/>
      <c r="CK4" s="178" t="s">
        <v>17</v>
      </c>
      <c r="CL4" s="178"/>
      <c r="CM4" s="178"/>
      <c r="CN4" s="104"/>
      <c r="CO4" s="104"/>
      <c r="CP4" s="178" t="s">
        <v>14</v>
      </c>
      <c r="CQ4" s="178"/>
      <c r="CR4" s="178"/>
      <c r="CS4" s="178" t="s">
        <v>15</v>
      </c>
      <c r="CT4" s="178"/>
      <c r="CU4" s="178"/>
      <c r="CV4" s="178" t="s">
        <v>16</v>
      </c>
      <c r="CW4" s="178"/>
      <c r="CX4" s="178"/>
      <c r="CY4" s="178" t="s">
        <v>17</v>
      </c>
      <c r="CZ4" s="178"/>
      <c r="DA4" s="178"/>
      <c r="DB4" s="104"/>
      <c r="DC4" s="104"/>
      <c r="DD4" s="178" t="s">
        <v>14</v>
      </c>
      <c r="DE4" s="178"/>
      <c r="DF4" s="178"/>
      <c r="DG4" s="178" t="s">
        <v>15</v>
      </c>
      <c r="DH4" s="178"/>
      <c r="DI4" s="178"/>
      <c r="DJ4" s="178" t="s">
        <v>16</v>
      </c>
      <c r="DK4" s="178"/>
      <c r="DL4" s="178"/>
      <c r="DM4" s="178" t="s">
        <v>17</v>
      </c>
      <c r="DN4" s="178"/>
      <c r="DO4" s="178"/>
      <c r="DP4" s="104"/>
      <c r="DQ4" s="104"/>
      <c r="DR4" s="178" t="s">
        <v>14</v>
      </c>
      <c r="DS4" s="178"/>
      <c r="DT4" s="178"/>
      <c r="DU4" s="178" t="s">
        <v>15</v>
      </c>
      <c r="DV4" s="178"/>
      <c r="DW4" s="178"/>
      <c r="DX4" s="178" t="s">
        <v>16</v>
      </c>
      <c r="DY4" s="178"/>
      <c r="DZ4" s="178"/>
      <c r="EA4" s="178" t="s">
        <v>17</v>
      </c>
      <c r="EB4" s="178"/>
      <c r="EC4" s="178"/>
      <c r="ED4" s="104"/>
      <c r="EE4" s="104"/>
      <c r="EF4" s="178" t="s">
        <v>14</v>
      </c>
      <c r="EG4" s="178"/>
      <c r="EH4" s="178"/>
      <c r="EI4" s="178" t="s">
        <v>15</v>
      </c>
      <c r="EJ4" s="178"/>
      <c r="EK4" s="178"/>
      <c r="EL4" s="178" t="s">
        <v>16</v>
      </c>
      <c r="EM4" s="178"/>
      <c r="EN4" s="178"/>
      <c r="EO4" s="178" t="s">
        <v>17</v>
      </c>
      <c r="EP4" s="178"/>
      <c r="EQ4" s="178"/>
      <c r="ER4" s="104"/>
      <c r="ES4" s="104"/>
      <c r="ET4" s="178" t="s">
        <v>14</v>
      </c>
      <c r="EU4" s="178"/>
      <c r="EV4" s="178"/>
      <c r="EW4" s="178" t="s">
        <v>15</v>
      </c>
      <c r="EX4" s="178"/>
      <c r="EY4" s="178"/>
      <c r="EZ4" s="178" t="s">
        <v>16</v>
      </c>
      <c r="FA4" s="178"/>
      <c r="FB4" s="178"/>
      <c r="FC4" s="178" t="s">
        <v>17</v>
      </c>
      <c r="FD4" s="178"/>
      <c r="FE4" s="178"/>
      <c r="FF4" s="104"/>
      <c r="FG4" s="104"/>
      <c r="FH4" s="178" t="s">
        <v>14</v>
      </c>
      <c r="FI4" s="178"/>
      <c r="FJ4" s="178"/>
      <c r="FK4" s="178" t="s">
        <v>15</v>
      </c>
      <c r="FL4" s="178"/>
      <c r="FM4" s="178"/>
      <c r="FN4" s="178" t="s">
        <v>16</v>
      </c>
      <c r="FO4" s="178"/>
      <c r="FP4" s="178"/>
      <c r="FQ4" s="178" t="s">
        <v>17</v>
      </c>
      <c r="FR4" s="178"/>
      <c r="FS4" s="178"/>
      <c r="FT4" s="104"/>
      <c r="FU4" s="104"/>
      <c r="FV4" s="178" t="s">
        <v>14</v>
      </c>
      <c r="FW4" s="178"/>
      <c r="FX4" s="178"/>
      <c r="FY4" s="178" t="s">
        <v>15</v>
      </c>
      <c r="FZ4" s="178"/>
      <c r="GA4" s="178"/>
      <c r="GB4" s="178" t="s">
        <v>16</v>
      </c>
      <c r="GC4" s="178"/>
      <c r="GD4" s="178"/>
      <c r="GE4" s="178" t="s">
        <v>17</v>
      </c>
      <c r="GF4" s="178"/>
      <c r="GG4" s="178"/>
      <c r="GH4" s="104"/>
      <c r="GI4" s="104"/>
      <c r="GJ4" s="178" t="s">
        <v>14</v>
      </c>
      <c r="GK4" s="178"/>
      <c r="GL4" s="178"/>
      <c r="GM4" s="178" t="s">
        <v>15</v>
      </c>
      <c r="GN4" s="178"/>
      <c r="GO4" s="178"/>
      <c r="GP4" s="178" t="s">
        <v>16</v>
      </c>
      <c r="GQ4" s="178"/>
      <c r="GR4" s="178"/>
      <c r="GS4" s="178" t="s">
        <v>17</v>
      </c>
      <c r="GT4" s="178"/>
      <c r="GU4" s="178"/>
      <c r="GV4" s="104"/>
      <c r="GW4" s="104"/>
      <c r="GX4" s="178" t="s">
        <v>14</v>
      </c>
      <c r="GY4" s="178"/>
      <c r="GZ4" s="178"/>
      <c r="HA4" s="178" t="s">
        <v>15</v>
      </c>
      <c r="HB4" s="178"/>
      <c r="HC4" s="178"/>
      <c r="HD4" s="178" t="s">
        <v>16</v>
      </c>
      <c r="HE4" s="178"/>
      <c r="HF4" s="178"/>
      <c r="HG4" s="178" t="s">
        <v>17</v>
      </c>
      <c r="HH4" s="178"/>
      <c r="HI4" s="178"/>
      <c r="HJ4" s="104"/>
      <c r="HK4" s="104"/>
      <c r="HL4" s="104"/>
      <c r="HM4" s="104"/>
      <c r="HN4" s="104"/>
      <c r="HO4" s="104"/>
      <c r="HP4" s="104"/>
      <c r="HQ4" s="104"/>
      <c r="HR4" s="104"/>
      <c r="HS4" s="104"/>
      <c r="HT4" s="104"/>
      <c r="HU4" s="104"/>
      <c r="HV4" s="104"/>
      <c r="HW4" s="104"/>
      <c r="HX4" s="104"/>
      <c r="HY4" s="104"/>
      <c r="HZ4" s="104"/>
      <c r="IA4" s="104"/>
      <c r="IB4" s="104"/>
      <c r="IC4" s="104"/>
      <c r="ID4" s="104"/>
      <c r="IE4" s="104"/>
      <c r="IF4" s="104"/>
      <c r="IG4" s="104"/>
      <c r="IH4" s="104"/>
      <c r="II4" s="104"/>
      <c r="IJ4" s="104"/>
      <c r="IK4" s="104"/>
      <c r="IL4" s="104"/>
      <c r="IM4" s="104"/>
      <c r="IN4" s="104"/>
      <c r="IO4" s="104"/>
      <c r="IP4" s="104"/>
      <c r="IQ4" s="104"/>
      <c r="IR4" s="104"/>
      <c r="IS4" s="104"/>
      <c r="IT4" s="104"/>
      <c r="IU4" s="104"/>
      <c r="IV4" s="104"/>
      <c r="IW4" s="104"/>
      <c r="IX4" s="104"/>
      <c r="IY4" s="104"/>
      <c r="IZ4" s="104"/>
      <c r="JA4" s="104"/>
      <c r="JB4" s="104"/>
      <c r="JC4" s="104"/>
      <c r="JD4" s="104"/>
      <c r="JE4" s="104"/>
      <c r="JF4" s="104"/>
      <c r="JG4" s="104"/>
      <c r="JH4" s="104"/>
    </row>
    <row r="5" spans="1:268" s="98" customFormat="1" ht="146.25" customHeight="1" x14ac:dyDescent="0.3">
      <c r="A5" s="125"/>
      <c r="B5" s="4"/>
      <c r="C5" s="4"/>
      <c r="D5" s="4"/>
      <c r="E5" s="4"/>
      <c r="F5" s="4"/>
      <c r="G5" s="4"/>
      <c r="H5" s="4"/>
      <c r="I5" s="4"/>
      <c r="J5" s="4"/>
      <c r="K5" s="4"/>
      <c r="L5" s="99" t="str">
        <f>IF(H5="","",H5*I5)</f>
        <v/>
      </c>
      <c r="M5" s="100" t="str">
        <f t="shared" si="0"/>
        <v/>
      </c>
      <c r="N5" s="100" t="str">
        <f t="shared" si="1"/>
        <v/>
      </c>
      <c r="O5" s="99"/>
      <c r="P5" s="106"/>
      <c r="Q5" s="99"/>
      <c r="R5" s="111"/>
      <c r="S5" s="111"/>
      <c r="T5" s="111"/>
      <c r="U5" s="111"/>
      <c r="V5" s="111"/>
      <c r="W5" s="111"/>
      <c r="X5" s="112" t="s">
        <v>18</v>
      </c>
      <c r="Y5" s="112" t="s">
        <v>19</v>
      </c>
      <c r="Z5" s="112" t="s">
        <v>20</v>
      </c>
      <c r="AA5" s="112" t="s">
        <v>18</v>
      </c>
      <c r="AB5" s="112" t="s">
        <v>21</v>
      </c>
      <c r="AC5" s="112" t="s">
        <v>22</v>
      </c>
      <c r="AD5" s="112" t="s">
        <v>18</v>
      </c>
      <c r="AE5" s="112" t="s">
        <v>21</v>
      </c>
      <c r="AF5" s="112" t="s">
        <v>22</v>
      </c>
      <c r="AG5" s="112" t="s">
        <v>18</v>
      </c>
      <c r="AH5" s="112" t="s">
        <v>21</v>
      </c>
      <c r="AI5" s="112" t="s">
        <v>22</v>
      </c>
      <c r="AJ5" s="111"/>
      <c r="AK5" s="111"/>
      <c r="AL5" s="112" t="s">
        <v>18</v>
      </c>
      <c r="AM5" s="112" t="s">
        <v>23</v>
      </c>
      <c r="AN5" s="112" t="s">
        <v>22</v>
      </c>
      <c r="AO5" s="112" t="s">
        <v>18</v>
      </c>
      <c r="AP5" s="112" t="s">
        <v>21</v>
      </c>
      <c r="AQ5" s="112" t="s">
        <v>22</v>
      </c>
      <c r="AR5" s="112" t="s">
        <v>18</v>
      </c>
      <c r="AS5" s="112" t="s">
        <v>21</v>
      </c>
      <c r="AT5" s="112" t="s">
        <v>22</v>
      </c>
      <c r="AU5" s="112" t="s">
        <v>18</v>
      </c>
      <c r="AV5" s="112" t="s">
        <v>21</v>
      </c>
      <c r="AW5" s="112" t="s">
        <v>22</v>
      </c>
      <c r="AX5" s="111"/>
      <c r="AY5" s="111"/>
      <c r="AZ5" s="112" t="s">
        <v>18</v>
      </c>
      <c r="BA5" s="112" t="s">
        <v>23</v>
      </c>
      <c r="BB5" s="112" t="s">
        <v>22</v>
      </c>
      <c r="BC5" s="112" t="s">
        <v>18</v>
      </c>
      <c r="BD5" s="112" t="s">
        <v>21</v>
      </c>
      <c r="BE5" s="112" t="s">
        <v>22</v>
      </c>
      <c r="BF5" s="112" t="s">
        <v>18</v>
      </c>
      <c r="BG5" s="112" t="s">
        <v>21</v>
      </c>
      <c r="BH5" s="112" t="s">
        <v>22</v>
      </c>
      <c r="BI5" s="112" t="s">
        <v>18</v>
      </c>
      <c r="BJ5" s="112" t="s">
        <v>21</v>
      </c>
      <c r="BK5" s="112" t="s">
        <v>22</v>
      </c>
      <c r="BL5" s="111"/>
      <c r="BM5" s="111"/>
      <c r="BN5" s="112" t="s">
        <v>18</v>
      </c>
      <c r="BO5" s="112" t="s">
        <v>23</v>
      </c>
      <c r="BP5" s="112" t="s">
        <v>22</v>
      </c>
      <c r="BQ5" s="112" t="s">
        <v>18</v>
      </c>
      <c r="BR5" s="112" t="s">
        <v>21</v>
      </c>
      <c r="BS5" s="112" t="s">
        <v>22</v>
      </c>
      <c r="BT5" s="112" t="s">
        <v>18</v>
      </c>
      <c r="BU5" s="112" t="s">
        <v>21</v>
      </c>
      <c r="BV5" s="112" t="s">
        <v>22</v>
      </c>
      <c r="BW5" s="112" t="s">
        <v>18</v>
      </c>
      <c r="BX5" s="112" t="s">
        <v>21</v>
      </c>
      <c r="BY5" s="112" t="s">
        <v>22</v>
      </c>
      <c r="BZ5" s="111"/>
      <c r="CA5" s="111"/>
      <c r="CB5" s="112" t="s">
        <v>18</v>
      </c>
      <c r="CC5" s="112" t="s">
        <v>23</v>
      </c>
      <c r="CD5" s="112" t="s">
        <v>22</v>
      </c>
      <c r="CE5" s="112" t="s">
        <v>18</v>
      </c>
      <c r="CF5" s="112" t="s">
        <v>21</v>
      </c>
      <c r="CG5" s="112" t="s">
        <v>22</v>
      </c>
      <c r="CH5" s="112" t="s">
        <v>18</v>
      </c>
      <c r="CI5" s="112" t="s">
        <v>21</v>
      </c>
      <c r="CJ5" s="112" t="s">
        <v>22</v>
      </c>
      <c r="CK5" s="112" t="s">
        <v>18</v>
      </c>
      <c r="CL5" s="112" t="s">
        <v>21</v>
      </c>
      <c r="CM5" s="112" t="s">
        <v>22</v>
      </c>
      <c r="CN5" s="111"/>
      <c r="CO5" s="111"/>
      <c r="CP5" s="112" t="s">
        <v>18</v>
      </c>
      <c r="CQ5" s="112" t="s">
        <v>23</v>
      </c>
      <c r="CR5" s="112" t="s">
        <v>22</v>
      </c>
      <c r="CS5" s="112" t="s">
        <v>18</v>
      </c>
      <c r="CT5" s="112" t="s">
        <v>21</v>
      </c>
      <c r="CU5" s="112" t="s">
        <v>22</v>
      </c>
      <c r="CV5" s="112" t="s">
        <v>18</v>
      </c>
      <c r="CW5" s="112" t="s">
        <v>21</v>
      </c>
      <c r="CX5" s="112" t="s">
        <v>22</v>
      </c>
      <c r="CY5" s="112" t="s">
        <v>18</v>
      </c>
      <c r="CZ5" s="112" t="s">
        <v>21</v>
      </c>
      <c r="DA5" s="112" t="s">
        <v>22</v>
      </c>
      <c r="DB5" s="111"/>
      <c r="DC5" s="111"/>
      <c r="DD5" s="112" t="s">
        <v>18</v>
      </c>
      <c r="DE5" s="112" t="s">
        <v>23</v>
      </c>
      <c r="DF5" s="112" t="s">
        <v>22</v>
      </c>
      <c r="DG5" s="112" t="s">
        <v>18</v>
      </c>
      <c r="DH5" s="112" t="s">
        <v>21</v>
      </c>
      <c r="DI5" s="112" t="s">
        <v>22</v>
      </c>
      <c r="DJ5" s="112" t="s">
        <v>18</v>
      </c>
      <c r="DK5" s="112" t="s">
        <v>21</v>
      </c>
      <c r="DL5" s="112" t="s">
        <v>22</v>
      </c>
      <c r="DM5" s="112" t="s">
        <v>18</v>
      </c>
      <c r="DN5" s="112" t="s">
        <v>21</v>
      </c>
      <c r="DO5" s="112" t="s">
        <v>22</v>
      </c>
      <c r="DP5" s="111"/>
      <c r="DQ5" s="111"/>
      <c r="DR5" s="112" t="s">
        <v>18</v>
      </c>
      <c r="DS5" s="112" t="s">
        <v>23</v>
      </c>
      <c r="DT5" s="112" t="s">
        <v>22</v>
      </c>
      <c r="DU5" s="112" t="s">
        <v>18</v>
      </c>
      <c r="DV5" s="112" t="s">
        <v>21</v>
      </c>
      <c r="DW5" s="112" t="s">
        <v>22</v>
      </c>
      <c r="DX5" s="112" t="s">
        <v>18</v>
      </c>
      <c r="DY5" s="112" t="s">
        <v>21</v>
      </c>
      <c r="DZ5" s="112" t="s">
        <v>22</v>
      </c>
      <c r="EA5" s="112" t="s">
        <v>18</v>
      </c>
      <c r="EB5" s="112" t="s">
        <v>21</v>
      </c>
      <c r="EC5" s="112" t="s">
        <v>22</v>
      </c>
      <c r="ED5" s="111"/>
      <c r="EE5" s="111"/>
      <c r="EF5" s="112" t="s">
        <v>18</v>
      </c>
      <c r="EG5" s="112" t="s">
        <v>23</v>
      </c>
      <c r="EH5" s="112" t="s">
        <v>22</v>
      </c>
      <c r="EI5" s="112" t="s">
        <v>18</v>
      </c>
      <c r="EJ5" s="112" t="s">
        <v>21</v>
      </c>
      <c r="EK5" s="112" t="s">
        <v>22</v>
      </c>
      <c r="EL5" s="112" t="s">
        <v>18</v>
      </c>
      <c r="EM5" s="112" t="s">
        <v>21</v>
      </c>
      <c r="EN5" s="112" t="s">
        <v>22</v>
      </c>
      <c r="EO5" s="112" t="s">
        <v>18</v>
      </c>
      <c r="EP5" s="112" t="s">
        <v>21</v>
      </c>
      <c r="EQ5" s="112" t="s">
        <v>22</v>
      </c>
      <c r="ER5" s="111"/>
      <c r="ES5" s="111"/>
      <c r="ET5" s="112" t="s">
        <v>18</v>
      </c>
      <c r="EU5" s="112" t="s">
        <v>23</v>
      </c>
      <c r="EV5" s="112" t="s">
        <v>22</v>
      </c>
      <c r="EW5" s="112" t="s">
        <v>18</v>
      </c>
      <c r="EX5" s="112" t="s">
        <v>21</v>
      </c>
      <c r="EY5" s="112" t="s">
        <v>22</v>
      </c>
      <c r="EZ5" s="112" t="s">
        <v>18</v>
      </c>
      <c r="FA5" s="112" t="s">
        <v>21</v>
      </c>
      <c r="FB5" s="112" t="s">
        <v>22</v>
      </c>
      <c r="FC5" s="112" t="s">
        <v>18</v>
      </c>
      <c r="FD5" s="112" t="s">
        <v>21</v>
      </c>
      <c r="FE5" s="112" t="s">
        <v>22</v>
      </c>
      <c r="FF5" s="111"/>
      <c r="FG5" s="111"/>
      <c r="FH5" s="112" t="s">
        <v>18</v>
      </c>
      <c r="FI5" s="112" t="s">
        <v>23</v>
      </c>
      <c r="FJ5" s="112" t="s">
        <v>22</v>
      </c>
      <c r="FK5" s="112" t="s">
        <v>18</v>
      </c>
      <c r="FL5" s="112" t="s">
        <v>21</v>
      </c>
      <c r="FM5" s="112" t="s">
        <v>22</v>
      </c>
      <c r="FN5" s="112" t="s">
        <v>18</v>
      </c>
      <c r="FO5" s="112" t="s">
        <v>21</v>
      </c>
      <c r="FP5" s="112" t="s">
        <v>22</v>
      </c>
      <c r="FQ5" s="112" t="s">
        <v>18</v>
      </c>
      <c r="FR5" s="112" t="s">
        <v>21</v>
      </c>
      <c r="FS5" s="112" t="s">
        <v>22</v>
      </c>
      <c r="FT5" s="111"/>
      <c r="FU5" s="111"/>
      <c r="FV5" s="112" t="s">
        <v>18</v>
      </c>
      <c r="FW5" s="112" t="s">
        <v>23</v>
      </c>
      <c r="FX5" s="112" t="s">
        <v>22</v>
      </c>
      <c r="FY5" s="112" t="s">
        <v>18</v>
      </c>
      <c r="FZ5" s="112" t="s">
        <v>21</v>
      </c>
      <c r="GA5" s="112" t="s">
        <v>22</v>
      </c>
      <c r="GB5" s="112" t="s">
        <v>18</v>
      </c>
      <c r="GC5" s="112" t="s">
        <v>21</v>
      </c>
      <c r="GD5" s="112" t="s">
        <v>22</v>
      </c>
      <c r="GE5" s="112" t="s">
        <v>18</v>
      </c>
      <c r="GF5" s="112" t="s">
        <v>21</v>
      </c>
      <c r="GG5" s="112" t="s">
        <v>22</v>
      </c>
      <c r="GH5" s="111"/>
      <c r="GI5" s="111"/>
      <c r="GJ5" s="112" t="s">
        <v>18</v>
      </c>
      <c r="GK5" s="112" t="s">
        <v>23</v>
      </c>
      <c r="GL5" s="112" t="s">
        <v>22</v>
      </c>
      <c r="GM5" s="112" t="s">
        <v>18</v>
      </c>
      <c r="GN5" s="112" t="s">
        <v>21</v>
      </c>
      <c r="GO5" s="112" t="s">
        <v>22</v>
      </c>
      <c r="GP5" s="112" t="s">
        <v>18</v>
      </c>
      <c r="GQ5" s="112" t="s">
        <v>21</v>
      </c>
      <c r="GR5" s="112" t="s">
        <v>22</v>
      </c>
      <c r="GS5" s="112" t="s">
        <v>18</v>
      </c>
      <c r="GT5" s="112" t="s">
        <v>21</v>
      </c>
      <c r="GU5" s="112" t="s">
        <v>22</v>
      </c>
      <c r="GV5" s="111"/>
      <c r="GW5" s="111"/>
      <c r="GX5" s="112" t="s">
        <v>18</v>
      </c>
      <c r="GY5" s="112" t="s">
        <v>23</v>
      </c>
      <c r="GZ5" s="112" t="s">
        <v>22</v>
      </c>
      <c r="HA5" s="112" t="s">
        <v>18</v>
      </c>
      <c r="HB5" s="112" t="s">
        <v>21</v>
      </c>
      <c r="HC5" s="112" t="s">
        <v>22</v>
      </c>
      <c r="HD5" s="112" t="s">
        <v>18</v>
      </c>
      <c r="HE5" s="112" t="s">
        <v>21</v>
      </c>
      <c r="HF5" s="112" t="s">
        <v>22</v>
      </c>
      <c r="HG5" s="112" t="s">
        <v>18</v>
      </c>
      <c r="HH5" s="112" t="s">
        <v>21</v>
      </c>
      <c r="HI5" s="112" t="s">
        <v>22</v>
      </c>
      <c r="HJ5" s="111"/>
      <c r="HK5" s="111"/>
      <c r="HL5" s="111"/>
      <c r="HM5" s="111"/>
      <c r="HN5" s="111"/>
      <c r="HO5" s="111"/>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c r="IV5" s="111"/>
      <c r="IW5" s="111"/>
      <c r="IX5" s="111"/>
      <c r="IY5" s="111"/>
      <c r="IZ5" s="111"/>
      <c r="JA5" s="111"/>
      <c r="JB5" s="111"/>
      <c r="JC5" s="111"/>
      <c r="JD5" s="111"/>
      <c r="JE5" s="111"/>
      <c r="JF5" s="111"/>
      <c r="JG5" s="111"/>
      <c r="JH5" s="111"/>
    </row>
    <row r="6" spans="1:268" ht="43.2" x14ac:dyDescent="0.3">
      <c r="B6" s="4"/>
      <c r="C6" s="4"/>
      <c r="D6" s="4"/>
      <c r="E6" s="4"/>
      <c r="F6" s="4"/>
      <c r="G6" s="4"/>
      <c r="H6" s="4"/>
      <c r="I6" s="4"/>
      <c r="J6" s="4"/>
      <c r="K6" s="4"/>
      <c r="L6" s="4" t="str">
        <f>IF(H6="","",H6*I6)</f>
        <v/>
      </c>
      <c r="M6" s="6" t="str">
        <f t="shared" si="0"/>
        <v/>
      </c>
      <c r="N6" s="6" t="str">
        <f t="shared" si="1"/>
        <v/>
      </c>
      <c r="O6" s="8"/>
      <c r="P6" s="105"/>
      <c r="Q6" s="140"/>
      <c r="S6" s="108">
        <f>COUNTIFS(B3:B1000,"Réception/Lavage")</f>
        <v>0</v>
      </c>
      <c r="T6" s="108">
        <f>COUNTIFS($B$3:$B$1000,"Recomposition")</f>
        <v>0</v>
      </c>
      <c r="U6" s="108">
        <f>COUNTIFS($B$3:$B$1000,"Conditionnement")</f>
        <v>0</v>
      </c>
      <c r="V6" s="108">
        <f>COUNTIFS($B$3:$B$1000,"Passage en stérilisateur")</f>
        <v>0</v>
      </c>
      <c r="W6" s="113" t="s">
        <v>24</v>
      </c>
      <c r="X6" s="114" t="e">
        <f>AVERAGE(L3:L1000)</f>
        <v>#DIV/0!</v>
      </c>
      <c r="Y6" s="114" t="e">
        <f>AVERAGE(M3:M1000)</f>
        <v>#DIV/0!</v>
      </c>
      <c r="Z6" s="114" t="e">
        <f>AVERAGE(N3:N1000)</f>
        <v>#DIV/0!</v>
      </c>
      <c r="AA6" s="104">
        <f>MIN(L3:L1000)</f>
        <v>0</v>
      </c>
      <c r="AB6" s="104">
        <f>MIN(M3:M1000)</f>
        <v>0</v>
      </c>
      <c r="AC6" s="104">
        <f>MIN(N3:N1000)</f>
        <v>0</v>
      </c>
      <c r="AD6" s="104">
        <f>MAX(L3:L1000)</f>
        <v>0</v>
      </c>
      <c r="AE6" s="104">
        <f>MAX(M3:M1000)</f>
        <v>0</v>
      </c>
      <c r="AF6" s="104">
        <f>MAX(N3:N1000)</f>
        <v>0</v>
      </c>
      <c r="AG6" s="104" t="e">
        <f>_xlfn.STDEV.S(L3:L1000)</f>
        <v>#DIV/0!</v>
      </c>
      <c r="AH6" s="104" t="e">
        <f>_xlfn.STDEV.S(M3:M1000)</f>
        <v>#DIV/0!</v>
      </c>
      <c r="AI6" s="104" t="e">
        <f>_xlfn.STDEV.S(N3:N1000)</f>
        <v>#DIV/0!</v>
      </c>
      <c r="AK6" s="113" t="str">
        <f>Paramétrage!C26</f>
        <v>Pré-tri</v>
      </c>
      <c r="AL6" s="104">
        <f t="shared" ref="AL6:AL26" si="2">IFERROR(AVERAGEIFS($L$3:$L$1000,$B$3:$B$1000,$W$7,$C$3:$C$1000,AK6),0)</f>
        <v>0</v>
      </c>
      <c r="AM6" s="104">
        <f t="shared" ref="AM6:AM26" si="3">IFERROR(AVERAGEIFS($M$3:$M$1000,$B$3:$B$1000,$W$7,$C$3:$C$1000,AK6),0)</f>
        <v>0</v>
      </c>
      <c r="AN6" s="114">
        <f t="shared" ref="AN6:AN26" si="4">IFERROR(AVERAGEIFS($N$3:$N$1000,$B$3:$B$1000,$W$7,$C$3:$C$1000,AK6),0)</f>
        <v>0</v>
      </c>
      <c r="AO6" s="114">
        <f t="array" ref="AO6">MIN(IF($C$3:$C$1000=AK6,$L$3:$L$1000))</f>
        <v>0</v>
      </c>
      <c r="AP6" s="114">
        <f t="array" ref="AP6">MIN(IF($C$3:$C$1000=AK6,$M$3:$M$1000))</f>
        <v>0</v>
      </c>
      <c r="AQ6" s="114">
        <f t="array" ref="AQ6">MIN(IF($C$3:$C$1000=AK6,$N$3:$N$1000))</f>
        <v>0</v>
      </c>
      <c r="AR6" s="114">
        <f t="array" ref="AR6">MAX(IF($C$3:$C$1000=AK6,$L$3:$L$1000))</f>
        <v>0</v>
      </c>
      <c r="AS6" s="114">
        <f t="array" ref="AS6">MAX(IF($C$3:$C$1000=AK6,$M$3:$M$1000))</f>
        <v>0</v>
      </c>
      <c r="AT6" s="114">
        <f t="array" ref="AT6">MAX(IF($C$3:$C$1000=AK6,$N$3:$N$1000))</f>
        <v>0</v>
      </c>
      <c r="AU6" s="104" t="e">
        <f t="array" ref="AU6">_xlfn.STDEV.S(IF($C$3:$C$1000=AK6,$L$3:$L$1000))</f>
        <v>#DIV/0!</v>
      </c>
      <c r="AV6" s="104" t="e">
        <f t="array" ref="AV6">_xlfn.STDEV.S(IF($C$3:$C$1000=AK6,$M$3:$M$1000))</f>
        <v>#DIV/0!</v>
      </c>
      <c r="AW6" s="104" t="e">
        <f t="array" ref="AW6">_xlfn.STDEV.S(IF($C$3:$C$1000=AK6,$N$3:$N$1000))</f>
        <v>#DIV/0!</v>
      </c>
      <c r="AY6" s="113" t="str">
        <f>Paramétrage!D26</f>
        <v>Prise de poste</v>
      </c>
      <c r="AZ6" s="114">
        <f t="shared" ref="AZ6:AZ26" si="5">IFERROR(AVERAGEIFS($L$3:$L$1000,$B$3:$B$1000,$W$8,$C$3:$C$1000,AY6),0)</f>
        <v>0</v>
      </c>
      <c r="BA6" s="114">
        <f t="shared" ref="BA6:BA26" si="6">IFERROR(AVERAGEIFS($M$3:$M$1000,$B$3:$B$1000,$W$8,$C$3:$C$1000,AY6),0)</f>
        <v>0</v>
      </c>
      <c r="BB6" s="114">
        <f t="shared" ref="BB6:BB26" si="7">IFERROR(AVERAGEIFS($N$3:$N$1000,$B$3:$B$1000,$W$8,$C$3:$C$1000,AY6),0)</f>
        <v>0</v>
      </c>
      <c r="BC6" s="114">
        <f t="array" ref="BC6">MIN(IF($C$3:$C$1000=AY6,$L$3:$L$1000))</f>
        <v>0</v>
      </c>
      <c r="BD6" s="114">
        <f t="array" ref="BD6">MIN(IF($C$3:$C$1000=AY6,$M$3:$M$1000))</f>
        <v>0</v>
      </c>
      <c r="BE6" s="114">
        <f t="array" ref="BE6">MIN(IF($C$3:$C$1000=AY6,$N$3:$N$1000))</f>
        <v>0</v>
      </c>
      <c r="BF6" s="114">
        <f t="array" ref="BF6">MAX(IF($C$3:$C$1000=AY6,$L$3:$L$1000))</f>
        <v>0</v>
      </c>
      <c r="BG6" s="114">
        <f t="array" ref="BG6">MAX(IF($C$3:$C$1000=AY6,$M$3:$M$1000))</f>
        <v>0</v>
      </c>
      <c r="BH6" s="114">
        <f t="array" ref="BH6">MAX(IF($C$3:$C$1000=AY6,$N$3:$N$1000))</f>
        <v>0</v>
      </c>
      <c r="BI6" s="104" t="e">
        <f t="array" ref="BI6">_xlfn.STDEV.S(IF($C$3:$C$1000=AY6,$L$3:$L$1000))</f>
        <v>#DIV/0!</v>
      </c>
      <c r="BJ6" s="104" t="e">
        <f t="array" ref="BJ6">_xlfn.STDEV.S(IF($C$3:$C$1000=AY6,$M$3:$M$1000))</f>
        <v>#DIV/0!</v>
      </c>
      <c r="BK6" s="104" t="e">
        <f t="array" ref="BK6">_xlfn.STDEV.S(IF($C$3:$C$1000=AY6,$N$3:$N$1000))</f>
        <v>#DIV/0!</v>
      </c>
      <c r="BM6" s="113" t="str">
        <f>Paramétrage!E26</f>
        <v>Prise en charge des embases</v>
      </c>
      <c r="BN6" s="114">
        <f t="shared" ref="BN6:BN26" si="8">IFERROR(AVERAGEIFS($L$3:$L$1000,$B$3:$B$1000,$W$9,$C$3:$C$1000,BM6),0)</f>
        <v>0</v>
      </c>
      <c r="BO6" s="114">
        <f t="shared" ref="BO6:BO26" si="9">IFERROR(AVERAGEIFS($M$3:$M$1000,$B$3:$B$1000,$W$9,$C$3:$C$1000,BM6),0)</f>
        <v>0</v>
      </c>
      <c r="BP6" s="114">
        <f t="shared" ref="BP6:BP26" si="10">IFERROR(AVERAGEIFS($N$3:$N$1000,$B$3:$B$1000,$W$9,$C$3:$C$1000,BM6),0)</f>
        <v>0</v>
      </c>
      <c r="BQ6" s="114">
        <f t="array" ref="BQ6">MIN(IF($C$3:$C$1000=BM6,$L$3:$L$1000))</f>
        <v>0</v>
      </c>
      <c r="BR6" s="114">
        <f t="array" ref="BR6">MIN(IF($C$3:$C$1000=BM6,$M$3:$M$1000))</f>
        <v>0</v>
      </c>
      <c r="BS6" s="114">
        <f t="array" ref="BS6">MIN(IF($C$3:$C$1000=BM6,$N$3:$N$1000))</f>
        <v>0</v>
      </c>
      <c r="BT6" s="114">
        <f t="array" ref="BT6">MAX(IF($C$3:$C$1000=BM6,$L$3:$L$1000))</f>
        <v>0</v>
      </c>
      <c r="BU6" s="114">
        <f t="array" ref="BU6">MAX(IF($C$3:$C$1000=BM6,$M$3:$M$1000))</f>
        <v>0</v>
      </c>
      <c r="BV6" s="114">
        <f t="array" ref="BV6">MAX(IF($C$3:$C$1000=BM6,$N$3:$N$1000))</f>
        <v>0</v>
      </c>
      <c r="BW6" s="104" t="e">
        <f t="array" ref="BW6">_xlfn.STDEV.S(IF($C$3:$C$1000=BM6,$L$3:$L$1000))</f>
        <v>#DIV/0!</v>
      </c>
      <c r="BX6" s="104" t="e">
        <f t="array" ref="BX6">_xlfn.STDEV.S(IF($C$3:$C$1000=BM6,$M$3:$M$1000))</f>
        <v>#DIV/0!</v>
      </c>
      <c r="BY6" s="104" t="e">
        <f t="array" ref="BY6">_xlfn.STDEV.S(IF($C$3:$C$1000=BM6,$N$3:$N$1000))</f>
        <v>#DIV/0!</v>
      </c>
      <c r="CA6" s="113" t="str">
        <f>Paramétrage!F26</f>
        <v>Vérification des conteneurs</v>
      </c>
      <c r="CB6" s="114">
        <f t="shared" ref="CB6:CB26" si="11">IFERROR(AVERAGEIFS($L$3:$L$1000,$B$3:$B$1000,$W$10,$C$3:$C$1000,CA6),0)</f>
        <v>0</v>
      </c>
      <c r="CC6" s="114">
        <f t="shared" ref="CC6:CC26" si="12">IFERROR(AVERAGEIFS($M$3:$M$1000,$B$3:$B$1000,$W$10,$C$3:$C$1000,CA6),0)</f>
        <v>0</v>
      </c>
      <c r="CD6" s="114">
        <f t="shared" ref="CD6:CD26" si="13">IFERROR(AVERAGEIFS($N$3:$N$1000,$B$3:$B$1000,$W$10,$C$3:$C$1000,CA6),0)</f>
        <v>0</v>
      </c>
      <c r="CE6" s="114">
        <f t="array" ref="CE6">MIN(IF($C$3:$C$1000=CA6,$L$3:$L$1000))</f>
        <v>0</v>
      </c>
      <c r="CF6" s="114">
        <f t="array" ref="CF6">MIN(IF($C$3:$C$1000=CA6,$M$3:$M$1000))</f>
        <v>0</v>
      </c>
      <c r="CG6" s="114">
        <f t="array" ref="CG6">MIN(IF($C$3:$C$1000=CA6,$N$3:$N$1000))</f>
        <v>0</v>
      </c>
      <c r="CH6" s="114">
        <f t="array" ref="CH6">MAX(IF($C$3:$C$1000=CA6,$L$3:$L$1000))</f>
        <v>0</v>
      </c>
      <c r="CI6" s="114">
        <f t="array" ref="CI6">MAX(IF($C$3:$C$1000=CA6,$M$3:$M$1000))</f>
        <v>0</v>
      </c>
      <c r="CJ6" s="114">
        <f t="array" ref="CJ6">MAX(IF($C$3:$C$1000=CA6,$N$3:$N$1000))</f>
        <v>0</v>
      </c>
      <c r="CK6" s="104" t="e">
        <f t="array" ref="CK6">_xlfn.STDEV.S(IF($C$3:$C$1000=CA6,$L$3:$L$1000))</f>
        <v>#DIV/0!</v>
      </c>
      <c r="CL6" s="104" t="e">
        <f t="array" ref="CL6">_xlfn.STDEV.S(IF($C$3:$C$1000=CA6,$M$3:$M$1000))</f>
        <v>#DIV/0!</v>
      </c>
      <c r="CM6" s="104" t="e">
        <f t="array" ref="CM6">_xlfn.STDEV.S(IF($C$3:$C$1000=CA6,$N$3:$N$1000))</f>
        <v>#DIV/0!</v>
      </c>
      <c r="CO6" s="113" t="str">
        <f>Paramétrage!G26</f>
        <v>Préparation d'embase d'autoclave</v>
      </c>
      <c r="CP6" s="114">
        <f t="shared" ref="CP6:CP26" si="14">IFERROR(AVERAGEIFS($L$3:$L$1000,$B$3:$B$1000,$W$11,$C$3:$C$1000,CO6),0)</f>
        <v>0</v>
      </c>
      <c r="CQ6" s="114">
        <f t="shared" ref="CQ6:CQ26" si="15">IFERROR(AVERAGEIFS($M$3:$M$1000,$B$3:$B$1000,$W$11,$C$3:$C$1000,CO6),0)</f>
        <v>0</v>
      </c>
      <c r="CR6" s="114">
        <f t="shared" ref="CR6:CR26" si="16">IFERROR(AVERAGEIFS($N$3:$N$1000,$B$3:$B$1000,$W$11,$C$3:$C$1000,CO6),0)</f>
        <v>0</v>
      </c>
      <c r="CS6" s="114">
        <f t="array" ref="CS6">MIN(IF($C$3:$C$1000=CO6,$L$3:$L$1000))</f>
        <v>0</v>
      </c>
      <c r="CT6" s="114">
        <f t="array" ref="CT6">MIN(IF($C$3:$C$1000=CO6,$M$3:$M$1000))</f>
        <v>0</v>
      </c>
      <c r="CU6" s="114">
        <f t="array" ref="CU6">MIN(IF($C$3:$C$1000=CO6,$N$3:$N$1000))</f>
        <v>0</v>
      </c>
      <c r="CV6" s="114">
        <f t="array" ref="CV6">MAX(IF($C$3:$C$1000=CO6,$L$3:$L$1000))</f>
        <v>0</v>
      </c>
      <c r="CW6" s="114">
        <f t="array" ref="CW6">MAX(IF($C$3:$C$1000=CO6,$M$3:$M$1000))</f>
        <v>0</v>
      </c>
      <c r="CX6" s="114">
        <f t="array" ref="CX6">MAX(IF($C$3:$C$1000=CO6,$N$3:$N$1000))</f>
        <v>0</v>
      </c>
      <c r="CY6" s="104" t="e">
        <f t="array" ref="CY6">_xlfn.STDEV.S(IF($C$3:$C$1000=CO6,$L$3:$L$1000))</f>
        <v>#DIV/0!</v>
      </c>
      <c r="CZ6" s="104" t="e">
        <f t="array" ref="CZ6">_xlfn.STDEV.S(IF($C$3:$C$1000=CO6,$M$3:$M$1000))</f>
        <v>#DIV/0!</v>
      </c>
      <c r="DA6" s="104" t="e">
        <f t="array" ref="DA6">_xlfn.STDEV.S(IF($C$3:$C$1000=CO6,$N$3:$N$1000))</f>
        <v>#DIV/0!</v>
      </c>
      <c r="DC6" s="113" t="str">
        <f>Paramétrage!H26</f>
        <v>Chargement armoire propre</v>
      </c>
      <c r="DD6" s="114">
        <f t="shared" ref="DD6:DD26" si="17">IFERROR(AVERAGEIFS($L$3:$L$1000,$B$3:$B$1000,$W$12,$C$3:$C$1000,DC6),0)</f>
        <v>0</v>
      </c>
      <c r="DE6" s="114">
        <f t="shared" ref="DE6:DE26" si="18">IFERROR(AVERAGEIFS($M$3:$M$1000,$B$3:$B$1000,$W$12,$C$3:$C$1000,DC6),0)</f>
        <v>0</v>
      </c>
      <c r="DF6" s="114">
        <f t="shared" ref="DF6:DF26" si="19">IFERROR(AVERAGEIFS($N$3:$N$1000,$B$3:$B$1000,$W$12,$C$3:$C$1000,DC6),0)</f>
        <v>0</v>
      </c>
      <c r="DG6" s="114">
        <f t="array" ref="DG6">MIN(IF($C$3:$C$1000=DC6,$L$3:$L$1000))</f>
        <v>0</v>
      </c>
      <c r="DH6" s="114">
        <f t="array" ref="DH6">MIN(IF($C$3:$C$1000=DC6,$M$3:$M$1000))</f>
        <v>0</v>
      </c>
      <c r="DI6" s="114">
        <f t="array" ref="DI6">MIN(IF($C$3:$C$1000=DC6,$N$3:$N$1000))</f>
        <v>0</v>
      </c>
      <c r="DJ6" s="114">
        <f t="array" ref="DJ6">MAX(IF($C$3:$C$1000=DC6,$L$3:$L$1000))</f>
        <v>0</v>
      </c>
      <c r="DK6" s="114">
        <f t="array" ref="DK6">MAX(IF($C$3:$C$1000=DC6,$M$3:$M$1000))</f>
        <v>0</v>
      </c>
      <c r="DL6" s="114">
        <f t="array" ref="DL6">MAX(IF($C$3:$C$1000=DC6,$N$3:$N$1000))</f>
        <v>0</v>
      </c>
      <c r="DM6" s="104" t="e">
        <f t="array" ref="DM6">_xlfn.STDEV.S(IF($C$3:$C$1000=DC6,$L$3:$L$1000))</f>
        <v>#DIV/0!</v>
      </c>
      <c r="DN6" s="104" t="e">
        <f t="array" ref="DN6">_xlfn.STDEV.S(IF($C$3:$C$1000=DC6,$M$3:$M$1000))</f>
        <v>#DIV/0!</v>
      </c>
      <c r="DO6" s="104" t="e">
        <f t="array" ref="DO6">_xlfn.STDEV.S(IF($C$3:$C$1000=DC6,$N$3:$N$1000))</f>
        <v>#DIV/0!</v>
      </c>
      <c r="DQ6" s="113" t="str">
        <f>Paramétrage!I26</f>
        <v>Pilotage</v>
      </c>
      <c r="DR6" s="104">
        <f t="shared" ref="DR6:DR26" si="20">IFERROR(AVERAGEIFS($L$3:$L$1000,$B$3:$B$1000,$W$13,$C$3:$C$1000,DQ6),0)</f>
        <v>0</v>
      </c>
      <c r="DS6" s="104">
        <f t="shared" ref="DS6:DS26" si="21">IFERROR(AVERAGEIFS($M$3:$M$1000,$B$3:$B$1000,$W$13,$C$3:$C$1000,DQ6),0)</f>
        <v>0</v>
      </c>
      <c r="DT6" s="114">
        <f t="shared" ref="DT6:DT26" si="22">IFERROR(AVERAGEIFS($N$3:$N$1000,$B$3:$B$1000,$W$13,$C$3:$C$1000,DQ6),0)</f>
        <v>0</v>
      </c>
      <c r="DU6" s="114">
        <f t="array" ref="DU6">MIN(IF($C$3:$C$1000=DQ6,$L$3:$L$1000))</f>
        <v>0</v>
      </c>
      <c r="DV6" s="114">
        <f t="array" ref="DV6">MIN(IF($C$3:$C$1000=DQ6,$M$3:$M$1000))</f>
        <v>0</v>
      </c>
      <c r="DW6" s="114">
        <f t="array" ref="DW6">MIN(IF($C$3:$C$1000=DQ6,$N$3:$N$1000))</f>
        <v>0</v>
      </c>
      <c r="DX6" s="114">
        <f t="array" ref="DX6">MAX(IF($C$3:$C$1000=DQ6,$L$3:$L$1000))</f>
        <v>0</v>
      </c>
      <c r="DY6" s="114">
        <f t="array" ref="DY6">MAX(IF($C$3:$C$1000=DQ6,$M$3:$M$1000))</f>
        <v>0</v>
      </c>
      <c r="DZ6" s="114">
        <f t="array" ref="DZ6">MAX(IF($C$3:$C$1000=DQ6,$N$3:$N$1000))</f>
        <v>0</v>
      </c>
      <c r="EA6" s="104" t="e">
        <f t="array" ref="EA6">_xlfn.STDEV.S(IF($C$3:$C$1000=DQ6,$L$3:$L$1000))</f>
        <v>#DIV/0!</v>
      </c>
      <c r="EB6" s="104" t="e">
        <f t="array" ref="EB6">_xlfn.STDEV.S(IF($C$3:$C$1000=DQ6,$M$3:$M$1000))</f>
        <v>#DIV/0!</v>
      </c>
      <c r="EC6" s="104" t="e">
        <f t="array" ref="EC6">_xlfn.STDEV.S(IF($C$3:$C$1000=DQ6,$N$3:$N$1000))</f>
        <v>#DIV/0!</v>
      </c>
      <c r="EE6" s="113">
        <f>Paramétrage!J26</f>
        <v>0</v>
      </c>
      <c r="EF6" s="104">
        <f t="shared" ref="EF6:EF26" si="23">IFERROR(AVERAGEIFS($L$3:$L$1000,$B$3:$B$1000,$W$14,$C$3:$C$1000,EE6),0)</f>
        <v>0</v>
      </c>
      <c r="EG6" s="104">
        <f t="shared" ref="EG6:EG26" si="24">IFERROR(AVERAGEIFS($M$3:$M$1000,$B$3:$B$1000,$W$14,$C$3:$C$1000,EE6),0)</f>
        <v>0</v>
      </c>
      <c r="EH6" s="114">
        <f t="shared" ref="EH6:EH26" si="25">IFERROR(AVERAGEIFS($N$3:$N$1000,$B$3:$B$1000,$W$14,$C$3:$C$1000,EE6),0)</f>
        <v>0</v>
      </c>
      <c r="EI6" s="114">
        <f t="array" ref="EI6">MIN(IF($C$3:$C$1000=EE6,$L$3:$L$1000))</f>
        <v>0</v>
      </c>
      <c r="EJ6" s="114">
        <f t="array" ref="EJ6">MIN(IF($C$3:$C$1000=EE6,$M$3:$M$1000))</f>
        <v>0</v>
      </c>
      <c r="EK6" s="114">
        <f t="array" ref="EK6">MIN(IF($C$3:$C$1000=EE6,$N$3:$N$1000))</f>
        <v>0</v>
      </c>
      <c r="EL6" s="114">
        <f t="array" ref="EL6">MAX(IF($C$3:$C$1000=EE6,$L$3:$L$1000))</f>
        <v>0</v>
      </c>
      <c r="EM6" s="114">
        <f t="array" ref="EM6">MAX(IF($C$3:$C$1000=EE6,$M$3:$M$1000))</f>
        <v>0</v>
      </c>
      <c r="EN6" s="114">
        <f t="array" ref="EN6">MAX(IF($C$3:$C$1000=EE6,$N$3:$N$1000))</f>
        <v>0</v>
      </c>
      <c r="EO6" s="104" t="e">
        <f t="array" ref="EO6">_xlfn.STDEV.S(IF($C$3:$C$1000=EE6,$L$3:$L$1000))</f>
        <v>#DIV/0!</v>
      </c>
      <c r="EP6" s="104" t="e">
        <f t="array" ref="EP6">_xlfn.STDEV.S(IF($C$3:$C$1000=EE6,$M$3:$M$1000))</f>
        <v>#DIV/0!</v>
      </c>
      <c r="EQ6" s="104" t="e">
        <f t="array" ref="EQ6">_xlfn.STDEV.S(IF($C$3:$C$1000=EE6,$N$3:$N$1000))</f>
        <v>#DIV/0!</v>
      </c>
      <c r="ES6" s="113">
        <f>Paramétrage!K26</f>
        <v>0</v>
      </c>
      <c r="ET6" s="104">
        <f t="shared" ref="ET6:ET26" si="26">IFERROR(AVERAGEIFS($L$3:$L$1000,$B$3:$B$1000,$W$15,$C$3:$C$1000,ES6),0)</f>
        <v>0</v>
      </c>
      <c r="EU6" s="104">
        <f t="shared" ref="EU6:EU26" si="27">IFERROR(AVERAGEIFS($M$3:$M$1000,$B$3:$B$1000,$W$15,$C$3:$C$1000,ES6),0)</f>
        <v>0</v>
      </c>
      <c r="EV6" s="114">
        <f t="shared" ref="EV6:EV26" si="28">IFERROR(AVERAGEIFS($N$3:$N$1000,$B$3:$B$1000,$W$15,$C$3:$C$1000,ES6),0)</f>
        <v>0</v>
      </c>
      <c r="EW6" s="114">
        <f t="array" ref="EW6">MIN(IF($C$3:$C$1000=ES6,$L$3:$L$1000))</f>
        <v>0</v>
      </c>
      <c r="EX6" s="114">
        <f t="array" ref="EX6">MIN(IF($C$3:$C$1000=ES6,$M$3:$M$1000))</f>
        <v>0</v>
      </c>
      <c r="EY6" s="114">
        <f t="array" ref="EY6">MIN(IF($C$3:$C$1000=ES6,$N$3:$N$1000))</f>
        <v>0</v>
      </c>
      <c r="EZ6" s="114">
        <f t="array" ref="EZ6">MAX(IF($C$3:$C$1000=ES6,$L$3:$L$1000))</f>
        <v>0</v>
      </c>
      <c r="FA6" s="114">
        <f t="array" ref="FA6">MAX(IF($C$3:$C$1000=ES6,$M$3:$M$1000))</f>
        <v>0</v>
      </c>
      <c r="FB6" s="114">
        <f t="array" ref="FB6">MAX(IF($C$3:$C$1000=ES6,$N$3:$N$1000))</f>
        <v>0</v>
      </c>
      <c r="FC6" s="104" t="e">
        <f t="array" ref="FC6">_xlfn.STDEV.S(IF($C$3:$C$1000=ES6,$L$3:$L$1000))</f>
        <v>#DIV/0!</v>
      </c>
      <c r="FD6" s="104" t="e">
        <f t="array" ref="FD6">_xlfn.STDEV.S(IF($C$3:$C$1000=ES6,$M$3:$M$1000))</f>
        <v>#DIV/0!</v>
      </c>
      <c r="FE6" s="104" t="e">
        <f t="array" ref="FE6">_xlfn.STDEV.S(IF($C$3:$C$1000=ES6,$N$3:$N$1000))</f>
        <v>#DIV/0!</v>
      </c>
      <c r="FG6" s="113">
        <f>Paramétrage!L26</f>
        <v>0</v>
      </c>
      <c r="FH6" s="104">
        <f t="shared" ref="FH6:FH26" si="29">IFERROR(AVERAGEIFS($L$3:$L$1000,$B$3:$B$1000,$W$16,$C$3:$C$1000,FG6),0)</f>
        <v>0</v>
      </c>
      <c r="FI6" s="104">
        <f t="shared" ref="FI6:FI26" si="30">IFERROR(AVERAGEIFS($M$3:$M$1000,$B$3:$B$1000,$W$16,$C$3:$C$1000,FG6),0)</f>
        <v>0</v>
      </c>
      <c r="FJ6" s="114">
        <f t="shared" ref="FJ6:FJ26" si="31">IFERROR(AVERAGEIFS($N$3:$N$1000,$B$3:$B$1000,$W$16,$C$3:$C$1000,FG6),0)</f>
        <v>0</v>
      </c>
      <c r="FK6" s="114">
        <f t="array" ref="FK6">MIN(IF($C$3:$C$1000=FG6,$L$3:$L$1000))</f>
        <v>0</v>
      </c>
      <c r="FL6" s="114">
        <f t="array" ref="FL6">MIN(IF($C$3:$C$1000=FG6,$M$3:$M$1000))</f>
        <v>0</v>
      </c>
      <c r="FM6" s="114">
        <f t="array" ref="FM6">MIN(IF($C$3:$C$1000=FG6,$N$3:$N$1000))</f>
        <v>0</v>
      </c>
      <c r="FN6" s="114">
        <f t="array" ref="FN6">MAX(IF($C$3:$C$1000=FG6,$L$3:$L$1000))</f>
        <v>0</v>
      </c>
      <c r="FO6" s="114">
        <f t="array" ref="FO6">MAX(IF($C$3:$C$1000=FG6,$M$3:$M$1000))</f>
        <v>0</v>
      </c>
      <c r="FP6" s="114">
        <f t="array" ref="FP6">MAX(IF($C$3:$C$1000=FG6,$N$3:$N$1000))</f>
        <v>0</v>
      </c>
      <c r="FQ6" s="104" t="e">
        <f t="array" ref="FQ6">_xlfn.STDEV.S(IF($C$3:$C$1000=FG6,$L$3:$L$1000))</f>
        <v>#DIV/0!</v>
      </c>
      <c r="FR6" s="104" t="e">
        <f t="array" ref="FR6">_xlfn.STDEV.S(IF($C$3:$C$1000=FG6,$M$3:$M$1000))</f>
        <v>#DIV/0!</v>
      </c>
      <c r="FS6" s="104" t="e">
        <f t="array" ref="FS6">_xlfn.STDEV.S(IF($C$3:$C$1000=FG6,$N$3:$N$1000))</f>
        <v>#DIV/0!</v>
      </c>
      <c r="FU6" s="113">
        <f>Paramétrage!M26</f>
        <v>0</v>
      </c>
      <c r="FV6" s="104">
        <f t="shared" ref="FV6:FV26" si="32">IFERROR(AVERAGEIFS($L$3:$L$1000,$B$3:$B$1000,$W$17,$C$3:$C$1000,FU6),0)</f>
        <v>0</v>
      </c>
      <c r="FW6" s="104">
        <f t="shared" ref="FW6:FW26" si="33">IFERROR(AVERAGEIFS($M$3:$M$1000,$B$3:$B$1000,$W$17,$C$3:$C$1000,FU6),0)</f>
        <v>0</v>
      </c>
      <c r="FX6" s="114">
        <f t="shared" ref="FX6:FX26" si="34">IFERROR(AVERAGEIFS($N$3:$N$1000,$B$3:$B$1000,$W$17,$C$3:$C$1000,FU6),0)</f>
        <v>0</v>
      </c>
      <c r="FY6" s="114">
        <f t="array" ref="FY6">MIN(IF($C$3:$C$1000=FU6,$L$3:$L$1000))</f>
        <v>0</v>
      </c>
      <c r="FZ6" s="114">
        <f t="array" ref="FZ6">MIN(IF($C$3:$C$1000=FU6,$M$3:$M$1000))</f>
        <v>0</v>
      </c>
      <c r="GA6" s="114">
        <f t="array" ref="GA6">MIN(IF($C$3:$C$1000=FU6,$N$3:$N$1000))</f>
        <v>0</v>
      </c>
      <c r="GB6" s="114">
        <f t="array" ref="GB6">MAX(IF($C$3:$C$1000=FU6,$L$3:$L$1000))</f>
        <v>0</v>
      </c>
      <c r="GC6" s="114">
        <f t="array" ref="GC6">MAX(IF($C$3:$C$1000=FU6,$M$3:$M$1000))</f>
        <v>0</v>
      </c>
      <c r="GD6" s="114">
        <f t="array" ref="GD6">MAX(IF($C$3:$C$1000=FU6,$N$3:$N$1000))</f>
        <v>0</v>
      </c>
      <c r="GE6" s="104" t="e">
        <f t="array" ref="GE6">_xlfn.STDEV.S(IF($C$3:$C$1000=FU6,$L$3:$L$1000))</f>
        <v>#DIV/0!</v>
      </c>
      <c r="GF6" s="104" t="e">
        <f t="array" ref="GF6">_xlfn.STDEV.S(IF($C$3:$C$1000=FU6,$M$3:$M$1000))</f>
        <v>#DIV/0!</v>
      </c>
      <c r="GG6" s="104" t="e">
        <f t="array" ref="GG6">_xlfn.STDEV.S(IF($C$3:$C$1000=FU6,$N$3:$N$1000))</f>
        <v>#DIV/0!</v>
      </c>
      <c r="GI6" s="113">
        <f>Paramétrage!N26</f>
        <v>0</v>
      </c>
      <c r="GJ6" s="104">
        <f t="shared" ref="GJ6:GJ26" si="35">IFERROR(AVERAGEIFS($L$3:$L$1000,$B$3:$B$1000,$W$18,$C$3:$C$1000,GI6),0)</f>
        <v>0</v>
      </c>
      <c r="GK6" s="104">
        <f t="shared" ref="GK6:GK26" si="36">IFERROR(AVERAGEIFS($M$3:$M$1000,$B$3:$B$1000,$W$18,$C$3:$C$1000,GI6),0)</f>
        <v>0</v>
      </c>
      <c r="GL6" s="114">
        <f t="shared" ref="GL6:GL26" si="37">IFERROR(AVERAGEIFS($N$3:$N$1000,$B$3:$B$1000,$W$18,$C$3:$C$1000,GI6),0)</f>
        <v>0</v>
      </c>
      <c r="GM6" s="114">
        <f t="array" ref="GM6">MIN(IF($C$3:$C$1000=GI6,$L$3:$L$1000))</f>
        <v>0</v>
      </c>
      <c r="GN6" s="114">
        <f t="array" ref="GN6">MIN(IF($C$3:$C$1000=GI6,$M$3:$M$1000))</f>
        <v>0</v>
      </c>
      <c r="GO6" s="114">
        <f t="array" ref="GO6">MIN(IF($C$3:$C$1000=GI6,$N$3:$N$1000))</f>
        <v>0</v>
      </c>
      <c r="GP6" s="114">
        <f t="array" ref="GP6">MAX(IF($C$3:$C$1000=GI6,$L$3:$L$1000))</f>
        <v>0</v>
      </c>
      <c r="GQ6" s="114">
        <f t="array" ref="GQ6">MAX(IF($C$3:$C$1000=GI6,$M$3:$M$1000))</f>
        <v>0</v>
      </c>
      <c r="GR6" s="114">
        <f t="array" ref="GR6">MAX(IF($C$3:$C$1000=GI6,$N$3:$N$1000))</f>
        <v>0</v>
      </c>
      <c r="GS6" s="104" t="e">
        <f t="array" ref="GS6">_xlfn.STDEV.S(IF($C$3:$C$1000=GI6,$L$3:$L$1000))</f>
        <v>#DIV/0!</v>
      </c>
      <c r="GT6" s="104" t="e">
        <f t="array" ref="GT6">_xlfn.STDEV.S(IF($C$3:$C$1000=GI6,$M$3:$M$1000))</f>
        <v>#DIV/0!</v>
      </c>
      <c r="GU6" s="104" t="e">
        <f t="array" ref="GU6">_xlfn.STDEV.S(IF($C$3:$C$1000=GI6,$N$3:$N$1000))</f>
        <v>#DIV/0!</v>
      </c>
      <c r="GW6" s="113">
        <f>Paramétrage!O26</f>
        <v>0</v>
      </c>
      <c r="GX6" s="104">
        <f t="shared" ref="GX6:GX26" si="38">IFERROR(AVERAGEIFS($L$3:$L$1000,$B$3:$B$1000,$W$19,$C$3:$C$1000,GW6),0)</f>
        <v>0</v>
      </c>
      <c r="GY6" s="104">
        <f t="shared" ref="GY6:GY26" si="39">IFERROR(AVERAGEIFS($M$3:$M$1000,$B$3:$B$1000,$W$19,$C$3:$C$1000,GW6),0)</f>
        <v>0</v>
      </c>
      <c r="GZ6" s="114">
        <f t="shared" ref="GZ6:GZ26" si="40">IFERROR(AVERAGEIFS($N$3:$N$1000,$B$3:$B$1000,$W$19,$C$3:$C$1000,GW6),0)</f>
        <v>0</v>
      </c>
      <c r="HA6" s="114">
        <f t="array" ref="HA6">MIN(IF($C$3:$C$1000=GW6,$L$3:$L$1000))</f>
        <v>0</v>
      </c>
      <c r="HB6" s="114">
        <f t="array" ref="HB6">MIN(IF($C$3:$C$1000=GW6,$M$3:$M$1000))</f>
        <v>0</v>
      </c>
      <c r="HC6" s="114">
        <f t="array" ref="HC6">MIN(IF($C$3:$C$1000=GW6,$N$3:$N$1000))</f>
        <v>0</v>
      </c>
      <c r="HD6" s="114">
        <f t="array" ref="HD6">MAX(IF($C$3:$C$1000=GW6,$L$3:$L$1000))</f>
        <v>0</v>
      </c>
      <c r="HE6" s="114">
        <f t="array" ref="HE6">MAX(IF($C$3:$C$1000=GW6,$M$3:$M$1000))</f>
        <v>0</v>
      </c>
      <c r="HF6" s="114">
        <f t="array" ref="HF6">MAX(IF($C$3:$C$1000=GW6,$N$3:$N$1000))</f>
        <v>0</v>
      </c>
      <c r="HG6" s="104" t="e">
        <f t="array" ref="HG6">_xlfn.STDEV.S(IF($C$3:$C$1000=GW6,$L$3:$L$1000))</f>
        <v>#DIV/0!</v>
      </c>
      <c r="HH6" s="104" t="e">
        <f t="array" ref="HH6">_xlfn.STDEV.S(IF($C$3:$C$1000=GW6,$M$3:$M$1000))</f>
        <v>#DIV/0!</v>
      </c>
      <c r="HI6" s="104" t="e">
        <f t="array" ref="HI6">_xlfn.STDEV.S(IF($C$3:$C$1000=GW6,$N$3:$N$1000))</f>
        <v>#DIV/0!</v>
      </c>
      <c r="HK6" s="104">
        <v>6</v>
      </c>
      <c r="HL6" s="104">
        <v>13</v>
      </c>
      <c r="HM6" s="104">
        <v>25</v>
      </c>
    </row>
    <row r="7" spans="1:268" ht="43.2" x14ac:dyDescent="0.3">
      <c r="B7" s="4"/>
      <c r="C7" s="4"/>
      <c r="D7" s="4"/>
      <c r="E7" s="4"/>
      <c r="F7" s="4"/>
      <c r="G7" s="4"/>
      <c r="H7" s="4"/>
      <c r="I7" s="4"/>
      <c r="J7" s="4"/>
      <c r="K7" s="4"/>
      <c r="L7" s="4" t="str">
        <f>IF(H7="","",H7*I7)</f>
        <v/>
      </c>
      <c r="M7" s="6" t="str">
        <f t="shared" si="0"/>
        <v/>
      </c>
      <c r="N7" s="6" t="str">
        <f t="shared" si="1"/>
        <v/>
      </c>
      <c r="O7" s="4"/>
      <c r="P7" s="105"/>
      <c r="R7" s="108" t="s">
        <v>41</v>
      </c>
      <c r="S7" s="108">
        <f>COUNTIFS($B$3:$B$1000,"Réception/Lavage",$L$3:$L$1000,"&gt;=13",$M$3:$M$1000,"&gt;=13",$N$3:$N$1000,"&gt;=13")</f>
        <v>0</v>
      </c>
      <c r="T7" s="108">
        <f>COUNTIFS($B$3:$B$1000,"Recomposition",$L$3:$L$1000,"&gt;=13",$M$3:$M$1000,"&gt;=13",$N$3:$N$1000,"&gt;=13")</f>
        <v>0</v>
      </c>
      <c r="U7" s="108">
        <f>COUNTIFS($B$3:$B$1000,"Conditionnement",$L$3:$L$1000,"&gt;=13",$M$3:$M$1000,"&gt;=13",$N$3:$N$1000,"&gt;=13")</f>
        <v>0</v>
      </c>
      <c r="V7" s="108">
        <f>COUNTIFS($B$3:$B$1000,"Passage en stérilisateur",$L$3:$L$1000,"&gt;=13",$M$3:$M$1000,"&gt;=13",$N$3:$N$1000,"&gt;=13")</f>
        <v>0</v>
      </c>
      <c r="W7" s="113" t="str">
        <f>Zone1_phenix</f>
        <v>Prédésinfection</v>
      </c>
      <c r="X7" s="114">
        <f>IFERROR(AVERAGEIFS(L3:L1000,B3:B1000,W7),0)</f>
        <v>0</v>
      </c>
      <c r="Y7" s="114">
        <f>IFERROR(AVERAGEIFS(M3:M1000,B3:B1000,W7),0)</f>
        <v>0</v>
      </c>
      <c r="Z7" s="114">
        <f>IFERROR(AVERAGEIFS(N3:N1000,B3:B1000,W7),0)</f>
        <v>0</v>
      </c>
      <c r="AA7" s="104">
        <f t="array" ref="AA7">MIN(IF($B$3:$B$1000=W7,$L$3:$L$1000))</f>
        <v>0</v>
      </c>
      <c r="AB7" s="104">
        <f t="array" ref="AB7">MIN(IF($B$3:$B$1000=W7,$M$3:$M$1000))</f>
        <v>0</v>
      </c>
      <c r="AC7" s="104">
        <f t="array" ref="AC7">MIN(IF($B$3:$B$1000=W7,$N$3:$N$1000))</f>
        <v>0</v>
      </c>
      <c r="AD7" s="104">
        <f t="array" ref="AD7">MAX(IF($B$3:$B$1000=W7,$L$3:$L$1000))</f>
        <v>0</v>
      </c>
      <c r="AE7" s="104">
        <f t="array" ref="AE7">MAX(IF($B$3:$B$1000=W7,$M$3:$M$1000))</f>
        <v>0</v>
      </c>
      <c r="AF7" s="104">
        <f t="array" ref="AF7">MAX(IF($B$3:$B$1000=W7,$M$3:$M$1000))</f>
        <v>0</v>
      </c>
      <c r="AG7" s="104" t="e">
        <f t="array" ref="AG7">_xlfn.STDEV.S(IF($B$3:$B$1000=W7,$L$3:$L$1000))</f>
        <v>#DIV/0!</v>
      </c>
      <c r="AH7" s="104" t="e">
        <f t="array" ref="AH7">_xlfn.STDEV.S(IF($B$3:$B$1000=W7,$M$3:$M$1000))</f>
        <v>#DIV/0!</v>
      </c>
      <c r="AI7" s="104" t="e">
        <f t="array" ref="AI7">_xlfn.STDEV.S(IF($B$3:$B$1000=W7,$N$3:$N$1000))</f>
        <v>#DIV/0!</v>
      </c>
      <c r="AK7" s="113" t="str">
        <f>Paramétrage!C27</f>
        <v>Traçabilité</v>
      </c>
      <c r="AL7" s="104">
        <f t="shared" si="2"/>
        <v>0</v>
      </c>
      <c r="AM7" s="104">
        <f t="shared" si="3"/>
        <v>0</v>
      </c>
      <c r="AN7" s="114">
        <f t="shared" si="4"/>
        <v>0</v>
      </c>
      <c r="AO7" s="114">
        <f t="array" ref="AO7">MIN(IF($C$3:$C$1000=AK7,$L$3:$L$1000))</f>
        <v>0</v>
      </c>
      <c r="AP7" s="114">
        <f t="array" ref="AP7">MIN(IF($C$3:$C$1000=AK7,$M$3:$M$1000))</f>
        <v>0</v>
      </c>
      <c r="AQ7" s="114">
        <f t="array" ref="AQ7">MIN(IF($C$3:$C$1000=AK7,$N$3:$N$1000))</f>
        <v>0</v>
      </c>
      <c r="AR7" s="114">
        <f t="array" ref="AR7">MAX(IF($C$3:$C$1000=AK7,$L$3:$L$1000))</f>
        <v>0</v>
      </c>
      <c r="AS7" s="114">
        <f t="array" ref="AS7">MAX(IF($C$3:$C$1000=AK7,$M$3:$M$1000))</f>
        <v>0</v>
      </c>
      <c r="AT7" s="114">
        <f t="array" ref="AT7">MAX(IF($C$3:$C$1000=AK7,$N$3:$N$1000))</f>
        <v>0</v>
      </c>
      <c r="AU7" s="104" t="e">
        <f t="array" ref="AU7">_xlfn.STDEV.S(IF($C$3:$C$1000=AK7,$L$3:$L$1000))</f>
        <v>#DIV/0!</v>
      </c>
      <c r="AV7" s="104" t="e">
        <f t="array" ref="AV7">_xlfn.STDEV.S(IF($C$3:$C$1000=AK7,$M$3:$M$1000))</f>
        <v>#DIV/0!</v>
      </c>
      <c r="AW7" s="104" t="e">
        <f t="array" ref="AW7">_xlfn.STDEV.S(IF($C$3:$C$1000=AK7,$N$3:$N$1000))</f>
        <v>#DIV/0!</v>
      </c>
      <c r="AY7" s="113" t="str">
        <f>Paramétrage!D27</f>
        <v>Traçabilité</v>
      </c>
      <c r="AZ7" s="114">
        <f t="shared" si="5"/>
        <v>0</v>
      </c>
      <c r="BA7" s="114">
        <f t="shared" si="6"/>
        <v>0</v>
      </c>
      <c r="BB7" s="114">
        <f t="shared" si="7"/>
        <v>0</v>
      </c>
      <c r="BC7" s="114">
        <f t="array" ref="BC7">MIN(IF($C$3:$C$1000=AY7,$L$3:$L$1000))</f>
        <v>0</v>
      </c>
      <c r="BD7" s="114">
        <f t="array" ref="BD7">MIN(IF($C$3:$C$1000=AY7,$M$3:$M$1000))</f>
        <v>0</v>
      </c>
      <c r="BE7" s="114">
        <f t="array" ref="BE7">MIN(IF($C$3:$C$1000=AY7,$N$3:$N$1000))</f>
        <v>0</v>
      </c>
      <c r="BF7" s="114">
        <f t="array" ref="BF7">MAX(IF($C$3:$C$1000=AY7,$L$3:$L$1000))</f>
        <v>0</v>
      </c>
      <c r="BG7" s="114">
        <f t="array" ref="BG7">MAX(IF($C$3:$C$1000=AY7,$M$3:$M$1000))</f>
        <v>0</v>
      </c>
      <c r="BH7" s="114">
        <f t="array" ref="BH7">MAX(IF($C$3:$C$1000=AY7,$N$3:$N$1000))</f>
        <v>0</v>
      </c>
      <c r="BI7" s="104" t="e">
        <f t="array" ref="BI7">_xlfn.STDEV.S(IF($C$3:$C$1000=AY7,$L$3:$L$1000))</f>
        <v>#DIV/0!</v>
      </c>
      <c r="BJ7" s="104" t="e">
        <f t="array" ref="BJ7">_xlfn.STDEV.S(IF($C$3:$C$1000=AY7,$M$3:$M$1000))</f>
        <v>#DIV/0!</v>
      </c>
      <c r="BK7" s="104" t="e">
        <f t="array" ref="BK7">_xlfn.STDEV.S(IF($C$3:$C$1000=AY7,$N$3:$N$1000))</f>
        <v>#DIV/0!</v>
      </c>
      <c r="BM7" s="113" t="str">
        <f>Paramétrage!E27</f>
        <v>Identification des boites</v>
      </c>
      <c r="BN7" s="114">
        <f t="shared" si="8"/>
        <v>0</v>
      </c>
      <c r="BO7" s="114">
        <f t="shared" si="9"/>
        <v>0</v>
      </c>
      <c r="BP7" s="114">
        <f t="shared" si="10"/>
        <v>0</v>
      </c>
      <c r="BQ7" s="114">
        <f t="array" ref="BQ7">MIN(IF($C$3:$C$1000=BM7,$L$3:$L$1000))</f>
        <v>0</v>
      </c>
      <c r="BR7" s="114">
        <f t="array" ref="BR7">MIN(IF($C$3:$C$1000=BM7,$M$3:$M$1000))</f>
        <v>0</v>
      </c>
      <c r="BS7" s="114">
        <f t="array" ref="BS7">MIN(IF($C$3:$C$1000=BM7,$N$3:$N$1000))</f>
        <v>0</v>
      </c>
      <c r="BT7" s="114">
        <f t="array" ref="BT7">MAX(IF($C$3:$C$1000=BM7,$L$3:$L$1000))</f>
        <v>0</v>
      </c>
      <c r="BU7" s="114">
        <f t="array" ref="BU7">MAX(IF($C$3:$C$1000=BM7,$M$3:$M$1000))</f>
        <v>0</v>
      </c>
      <c r="BV7" s="114">
        <f t="array" ref="BV7">MAX(IF($C$3:$C$1000=BM7,$N$3:$N$1000))</f>
        <v>0</v>
      </c>
      <c r="BW7" s="104" t="e">
        <f t="array" ref="BW7">_xlfn.STDEV.S(IF($C$3:$C$1000=BM7,$L$3:$L$1000))</f>
        <v>#DIV/0!</v>
      </c>
      <c r="BX7" s="104" t="e">
        <f t="array" ref="BX7">_xlfn.STDEV.S(IF($C$3:$C$1000=BM7,$M$3:$M$1000))</f>
        <v>#DIV/0!</v>
      </c>
      <c r="BY7" s="104" t="e">
        <f t="array" ref="BY7">_xlfn.STDEV.S(IF($C$3:$C$1000=BM7,$N$3:$N$1000))</f>
        <v>#DIV/0!</v>
      </c>
      <c r="CA7" s="113" t="str">
        <f>Paramétrage!F27</f>
        <v>Emballage sous sachet</v>
      </c>
      <c r="CB7" s="114">
        <f t="shared" si="11"/>
        <v>0</v>
      </c>
      <c r="CC7" s="114">
        <f t="shared" si="12"/>
        <v>0</v>
      </c>
      <c r="CD7" s="114">
        <f t="shared" si="13"/>
        <v>0</v>
      </c>
      <c r="CE7" s="114">
        <f t="array" ref="CE7">MIN(IF($C$3:$C$1000=CA7,$L$3:$L$1000))</f>
        <v>0</v>
      </c>
      <c r="CF7" s="114">
        <f t="array" ref="CF7">MIN(IF($C$3:$C$1000=CA7,$M$3:$M$1000))</f>
        <v>0</v>
      </c>
      <c r="CG7" s="114">
        <f t="array" ref="CG7">MIN(IF($C$3:$C$1000=CA7,$N$3:$N$1000))</f>
        <v>0</v>
      </c>
      <c r="CH7" s="114">
        <f t="array" ref="CH7">MAX(IF($C$3:$C$1000=CA7,$L$3:$L$1000))</f>
        <v>0</v>
      </c>
      <c r="CI7" s="114">
        <f t="array" ref="CI7">MAX(IF($C$3:$C$1000=CA7,$M$3:$M$1000))</f>
        <v>0</v>
      </c>
      <c r="CJ7" s="114">
        <f t="array" ref="CJ7">MAX(IF($C$3:$C$1000=CA7,$N$3:$N$1000))</f>
        <v>0</v>
      </c>
      <c r="CK7" s="104" t="e">
        <f t="array" ref="CK7">_xlfn.STDEV.S(IF($C$3:$C$1000=CA7,$L$3:$L$1000))</f>
        <v>#DIV/0!</v>
      </c>
      <c r="CL7" s="104" t="e">
        <f t="array" ref="CL7">_xlfn.STDEV.S(IF($C$3:$C$1000=CA7,$M$3:$M$1000))</f>
        <v>#DIV/0!</v>
      </c>
      <c r="CM7" s="104" t="e">
        <f t="array" ref="CM7">_xlfn.STDEV.S(IF($C$3:$C$1000=CA7,$N$3:$N$1000))</f>
        <v>#DIV/0!</v>
      </c>
      <c r="CO7" s="113" t="str">
        <f>Paramétrage!G27</f>
        <v>Chargement en autoclave</v>
      </c>
      <c r="CP7" s="114">
        <f t="shared" si="14"/>
        <v>0</v>
      </c>
      <c r="CQ7" s="114">
        <f t="shared" si="15"/>
        <v>0</v>
      </c>
      <c r="CR7" s="114">
        <f t="shared" si="16"/>
        <v>0</v>
      </c>
      <c r="CS7" s="114">
        <f t="array" ref="CS7">MIN(IF($C$3:$C$1000=CO7,$L$3:$L$1000))</f>
        <v>0</v>
      </c>
      <c r="CT7" s="114">
        <f t="array" ref="CT7">MIN(IF($C$3:$C$1000=CO7,$M$3:$M$1000))</f>
        <v>0</v>
      </c>
      <c r="CU7" s="114">
        <f t="array" ref="CU7">MIN(IF($C$3:$C$1000=CO7,$N$3:$N$1000))</f>
        <v>0</v>
      </c>
      <c r="CV7" s="114">
        <f t="array" ref="CV7">MAX(IF($C$3:$C$1000=CO7,$L$3:$L$1000))</f>
        <v>0</v>
      </c>
      <c r="CW7" s="114">
        <f t="array" ref="CW7">MAX(IF($C$3:$C$1000=CO7,$M$3:$M$1000))</f>
        <v>0</v>
      </c>
      <c r="CX7" s="114">
        <f t="array" ref="CX7">MAX(IF($C$3:$C$1000=CO7,$N$3:$N$1000))</f>
        <v>0</v>
      </c>
      <c r="CY7" s="104" t="e">
        <f t="array" ref="CY7">_xlfn.STDEV.S(IF($C$3:$C$1000=CO7,$L$3:$L$1000))</f>
        <v>#DIV/0!</v>
      </c>
      <c r="CZ7" s="104" t="e">
        <f t="array" ref="CZ7">_xlfn.STDEV.S(IF($C$3:$C$1000=CO7,$M$3:$M$1000))</f>
        <v>#DIV/0!</v>
      </c>
      <c r="DA7" s="104" t="e">
        <f t="array" ref="DA7">_xlfn.STDEV.S(IF($C$3:$C$1000=CO7,$N$3:$N$1000))</f>
        <v>#DIV/0!</v>
      </c>
      <c r="DC7" s="113" t="str">
        <f>Paramétrage!H27</f>
        <v>Acheminement vers les blocs</v>
      </c>
      <c r="DD7" s="114">
        <f t="shared" si="17"/>
        <v>0</v>
      </c>
      <c r="DE7" s="114">
        <f t="shared" si="18"/>
        <v>0</v>
      </c>
      <c r="DF7" s="114">
        <f t="shared" si="19"/>
        <v>0</v>
      </c>
      <c r="DG7" s="114">
        <f t="array" ref="DG7">MIN(IF($C$3:$C$1000=DC7,$L$3:$L$1000))</f>
        <v>0</v>
      </c>
      <c r="DH7" s="114">
        <f t="array" ref="DH7">MIN(IF($C$3:$C$1000=DC7,$M$3:$M$1000))</f>
        <v>0</v>
      </c>
      <c r="DI7" s="114">
        <f t="array" ref="DI7">MIN(IF($C$3:$C$1000=DC7,$N$3:$N$1000))</f>
        <v>0</v>
      </c>
      <c r="DJ7" s="114">
        <f t="array" ref="DJ7">MAX(IF($C$3:$C$1000=DC7,$L$3:$L$1000))</f>
        <v>0</v>
      </c>
      <c r="DK7" s="114">
        <f t="array" ref="DK7">MAX(IF($C$3:$C$1000=DC7,$M$3:$M$1000))</f>
        <v>0</v>
      </c>
      <c r="DL7" s="114">
        <f t="array" ref="DL7">MAX(IF($C$3:$C$1000=DC7,$N$3:$N$1000))</f>
        <v>0</v>
      </c>
      <c r="DM7" s="104" t="e">
        <f t="array" ref="DM7">_xlfn.STDEV.S(IF($C$3:$C$1000=DC7,$L$3:$L$1000))</f>
        <v>#DIV/0!</v>
      </c>
      <c r="DN7" s="104" t="e">
        <f t="array" ref="DN7">_xlfn.STDEV.S(IF($C$3:$C$1000=DC7,$M$3:$M$1000))</f>
        <v>#DIV/0!</v>
      </c>
      <c r="DO7" s="104" t="e">
        <f t="array" ref="DO7">_xlfn.STDEV.S(IF($C$3:$C$1000=DC7,$N$3:$N$1000))</f>
        <v>#DIV/0!</v>
      </c>
      <c r="DQ7" s="113" t="str">
        <f>Paramétrage!I27</f>
        <v xml:space="preserve">Suivi et évaluation  </v>
      </c>
      <c r="DR7" s="104">
        <f t="shared" si="20"/>
        <v>0</v>
      </c>
      <c r="DS7" s="104">
        <f t="shared" si="21"/>
        <v>0</v>
      </c>
      <c r="DT7" s="114">
        <f t="shared" si="22"/>
        <v>0</v>
      </c>
      <c r="DU7" s="114">
        <f t="array" ref="DU7">MIN(IF($C$3:$C$1000=DQ7,$L$3:$L$1000))</f>
        <v>0</v>
      </c>
      <c r="DV7" s="114">
        <f t="array" ref="DV7">MIN(IF($C$3:$C$1000=DQ7,$M$3:$M$1000))</f>
        <v>0</v>
      </c>
      <c r="DW7" s="114">
        <f t="array" ref="DW7">MIN(IF($C$3:$C$1000=DQ7,$N$3:$N$1000))</f>
        <v>0</v>
      </c>
      <c r="DX7" s="114">
        <f t="array" ref="DX7">MAX(IF($C$3:$C$1000=DQ7,$L$3:$L$1000))</f>
        <v>0</v>
      </c>
      <c r="DY7" s="114">
        <f t="array" ref="DY7">MAX(IF($C$3:$C$1000=DQ7,$M$3:$M$1000))</f>
        <v>0</v>
      </c>
      <c r="DZ7" s="114">
        <f t="array" ref="DZ7">MAX(IF($C$3:$C$1000=DQ7,$N$3:$N$1000))</f>
        <v>0</v>
      </c>
      <c r="EA7" s="104" t="e">
        <f t="array" ref="EA7">_xlfn.STDEV.S(IF($C$3:$C$1000=DQ7,$L$3:$L$1000))</f>
        <v>#DIV/0!</v>
      </c>
      <c r="EB7" s="104" t="e">
        <f t="array" ref="EB7">_xlfn.STDEV.S(IF($C$3:$C$1000=DQ7,$M$3:$M$1000))</f>
        <v>#DIV/0!</v>
      </c>
      <c r="EC7" s="104" t="e">
        <f t="array" ref="EC7">_xlfn.STDEV.S(IF($C$3:$C$1000=DQ7,$N$3:$N$1000))</f>
        <v>#DIV/0!</v>
      </c>
      <c r="EE7" s="113">
        <f>Paramétrage!J27</f>
        <v>0</v>
      </c>
      <c r="EF7" s="104">
        <f t="shared" si="23"/>
        <v>0</v>
      </c>
      <c r="EG7" s="104">
        <f t="shared" si="24"/>
        <v>0</v>
      </c>
      <c r="EH7" s="114">
        <f t="shared" si="25"/>
        <v>0</v>
      </c>
      <c r="EI7" s="114">
        <f t="array" ref="EI7">MIN(IF($C$3:$C$1000=EE7,$L$3:$L$1000))</f>
        <v>0</v>
      </c>
      <c r="EJ7" s="114">
        <f t="array" ref="EJ7">MIN(IF($C$3:$C$1000=EE7,$M$3:$M$1000))</f>
        <v>0</v>
      </c>
      <c r="EK7" s="114">
        <f t="array" ref="EK7">MIN(IF($C$3:$C$1000=EE7,$N$3:$N$1000))</f>
        <v>0</v>
      </c>
      <c r="EL7" s="114">
        <f t="array" ref="EL7">MAX(IF($C$3:$C$1000=EE7,$L$3:$L$1000))</f>
        <v>0</v>
      </c>
      <c r="EM7" s="114">
        <f t="array" ref="EM7">MAX(IF($C$3:$C$1000=EE7,$M$3:$M$1000))</f>
        <v>0</v>
      </c>
      <c r="EN7" s="114">
        <f t="array" ref="EN7">MAX(IF($C$3:$C$1000=EE7,$N$3:$N$1000))</f>
        <v>0</v>
      </c>
      <c r="EO7" s="104" t="e">
        <f t="array" ref="EO7">_xlfn.STDEV.S(IF($C$3:$C$1000=EE7,$L$3:$L$1000))</f>
        <v>#DIV/0!</v>
      </c>
      <c r="EP7" s="104" t="e">
        <f t="array" ref="EP7">_xlfn.STDEV.S(IF($C$3:$C$1000=EE7,$M$3:$M$1000))</f>
        <v>#DIV/0!</v>
      </c>
      <c r="EQ7" s="104" t="e">
        <f t="array" ref="EQ7">_xlfn.STDEV.S(IF($C$3:$C$1000=EE7,$N$3:$N$1000))</f>
        <v>#DIV/0!</v>
      </c>
      <c r="ES7" s="113">
        <f>Paramétrage!K27</f>
        <v>0</v>
      </c>
      <c r="ET7" s="104">
        <f t="shared" si="26"/>
        <v>0</v>
      </c>
      <c r="EU7" s="104">
        <f t="shared" si="27"/>
        <v>0</v>
      </c>
      <c r="EV7" s="114">
        <f t="shared" si="28"/>
        <v>0</v>
      </c>
      <c r="EW7" s="114">
        <f t="array" ref="EW7">MIN(IF($C$3:$C$1000=ES7,$L$3:$L$1000))</f>
        <v>0</v>
      </c>
      <c r="EX7" s="114">
        <f t="array" ref="EX7">MIN(IF($C$3:$C$1000=ES7,$M$3:$M$1000))</f>
        <v>0</v>
      </c>
      <c r="EY7" s="114">
        <f t="array" ref="EY7">MIN(IF($C$3:$C$1000=ES7,$N$3:$N$1000))</f>
        <v>0</v>
      </c>
      <c r="EZ7" s="114">
        <f t="array" ref="EZ7">MAX(IF($C$3:$C$1000=ES7,$L$3:$L$1000))</f>
        <v>0</v>
      </c>
      <c r="FA7" s="114">
        <f t="array" ref="FA7">MAX(IF($C$3:$C$1000=ES7,$M$3:$M$1000))</f>
        <v>0</v>
      </c>
      <c r="FB7" s="114">
        <f t="array" ref="FB7">MAX(IF($C$3:$C$1000=ES7,$N$3:$N$1000))</f>
        <v>0</v>
      </c>
      <c r="FC7" s="104" t="e">
        <f t="array" ref="FC7">_xlfn.STDEV.S(IF($C$3:$C$1000=ES7,$L$3:$L$1000))</f>
        <v>#DIV/0!</v>
      </c>
      <c r="FD7" s="104" t="e">
        <f t="array" ref="FD7">_xlfn.STDEV.S(IF($C$3:$C$1000=ES7,$M$3:$M$1000))</f>
        <v>#DIV/0!</v>
      </c>
      <c r="FE7" s="104" t="e">
        <f t="array" ref="FE7">_xlfn.STDEV.S(IF($C$3:$C$1000=ES7,$N$3:$N$1000))</f>
        <v>#DIV/0!</v>
      </c>
      <c r="FG7" s="113">
        <f>Paramétrage!L27</f>
        <v>0</v>
      </c>
      <c r="FH7" s="104">
        <f t="shared" si="29"/>
        <v>0</v>
      </c>
      <c r="FI7" s="104">
        <f t="shared" si="30"/>
        <v>0</v>
      </c>
      <c r="FJ7" s="114">
        <f t="shared" si="31"/>
        <v>0</v>
      </c>
      <c r="FK7" s="114">
        <f t="array" ref="FK7">MIN(IF($C$3:$C$1000=FG7,$L$3:$L$1000))</f>
        <v>0</v>
      </c>
      <c r="FL7" s="114">
        <f t="array" ref="FL7">MIN(IF($C$3:$C$1000=FG7,$M$3:$M$1000))</f>
        <v>0</v>
      </c>
      <c r="FM7" s="114">
        <f t="array" ref="FM7">MIN(IF($C$3:$C$1000=FG7,$N$3:$N$1000))</f>
        <v>0</v>
      </c>
      <c r="FN7" s="114">
        <f t="array" ref="FN7">MAX(IF($C$3:$C$1000=FG7,$L$3:$L$1000))</f>
        <v>0</v>
      </c>
      <c r="FO7" s="114">
        <f t="array" ref="FO7">MAX(IF($C$3:$C$1000=FG7,$M$3:$M$1000))</f>
        <v>0</v>
      </c>
      <c r="FP7" s="114">
        <f t="array" ref="FP7">MAX(IF($C$3:$C$1000=FG7,$N$3:$N$1000))</f>
        <v>0</v>
      </c>
      <c r="FQ7" s="104" t="e">
        <f t="array" ref="FQ7">_xlfn.STDEV.S(IF($C$3:$C$1000=FG7,$L$3:$L$1000))</f>
        <v>#DIV/0!</v>
      </c>
      <c r="FR7" s="104" t="e">
        <f t="array" ref="FR7">_xlfn.STDEV.S(IF($C$3:$C$1000=FG7,$M$3:$M$1000))</f>
        <v>#DIV/0!</v>
      </c>
      <c r="FS7" s="104" t="e">
        <f t="array" ref="FS7">_xlfn.STDEV.S(IF($C$3:$C$1000=FG7,$N$3:$N$1000))</f>
        <v>#DIV/0!</v>
      </c>
      <c r="FU7" s="113">
        <f>Paramétrage!M27</f>
        <v>0</v>
      </c>
      <c r="FV7" s="104">
        <f t="shared" si="32"/>
        <v>0</v>
      </c>
      <c r="FW7" s="104">
        <f t="shared" si="33"/>
        <v>0</v>
      </c>
      <c r="FX7" s="114">
        <f t="shared" si="34"/>
        <v>0</v>
      </c>
      <c r="FY7" s="114">
        <f t="array" ref="FY7">MIN(IF($C$3:$C$1000=FU7,$L$3:$L$1000))</f>
        <v>0</v>
      </c>
      <c r="FZ7" s="114">
        <f t="array" ref="FZ7">MIN(IF($C$3:$C$1000=FU7,$M$3:$M$1000))</f>
        <v>0</v>
      </c>
      <c r="GA7" s="114">
        <f t="array" ref="GA7">MIN(IF($C$3:$C$1000=FU7,$N$3:$N$1000))</f>
        <v>0</v>
      </c>
      <c r="GB7" s="114">
        <f t="array" ref="GB7">MAX(IF($C$3:$C$1000=FU7,$L$3:$L$1000))</f>
        <v>0</v>
      </c>
      <c r="GC7" s="114">
        <f t="array" ref="GC7">MAX(IF($C$3:$C$1000=FU7,$M$3:$M$1000))</f>
        <v>0</v>
      </c>
      <c r="GD7" s="114">
        <f t="array" ref="GD7">MAX(IF($C$3:$C$1000=FU7,$N$3:$N$1000))</f>
        <v>0</v>
      </c>
      <c r="GE7" s="104" t="e">
        <f t="array" ref="GE7">_xlfn.STDEV.S(IF($C$3:$C$1000=FU7,$L$3:$L$1000))</f>
        <v>#DIV/0!</v>
      </c>
      <c r="GF7" s="104" t="e">
        <f t="array" ref="GF7">_xlfn.STDEV.S(IF($C$3:$C$1000=FU7,$M$3:$M$1000))</f>
        <v>#DIV/0!</v>
      </c>
      <c r="GG7" s="104" t="e">
        <f t="array" ref="GG7">_xlfn.STDEV.S(IF($C$3:$C$1000=FU7,$N$3:$N$1000))</f>
        <v>#DIV/0!</v>
      </c>
      <c r="GI7" s="113">
        <f>Paramétrage!N27</f>
        <v>0</v>
      </c>
      <c r="GJ7" s="104">
        <f t="shared" si="35"/>
        <v>0</v>
      </c>
      <c r="GK7" s="104">
        <f t="shared" si="36"/>
        <v>0</v>
      </c>
      <c r="GL7" s="114">
        <f t="shared" si="37"/>
        <v>0</v>
      </c>
      <c r="GM7" s="114">
        <f t="array" ref="GM7">MIN(IF($C$3:$C$1000=GI7,$L$3:$L$1000))</f>
        <v>0</v>
      </c>
      <c r="GN7" s="114">
        <f t="array" ref="GN7">MIN(IF($C$3:$C$1000=GI7,$M$3:$M$1000))</f>
        <v>0</v>
      </c>
      <c r="GO7" s="114">
        <f t="array" ref="GO7">MIN(IF($C$3:$C$1000=GI7,$N$3:$N$1000))</f>
        <v>0</v>
      </c>
      <c r="GP7" s="114">
        <f t="array" ref="GP7">MAX(IF($C$3:$C$1000=GI7,$L$3:$L$1000))</f>
        <v>0</v>
      </c>
      <c r="GQ7" s="114">
        <f t="array" ref="GQ7">MAX(IF($C$3:$C$1000=GI7,$M$3:$M$1000))</f>
        <v>0</v>
      </c>
      <c r="GR7" s="114">
        <f t="array" ref="GR7">MAX(IF($C$3:$C$1000=GI7,$N$3:$N$1000))</f>
        <v>0</v>
      </c>
      <c r="GS7" s="104" t="e">
        <f t="array" ref="GS7">_xlfn.STDEV.S(IF($C$3:$C$1000=GI7,$L$3:$L$1000))</f>
        <v>#DIV/0!</v>
      </c>
      <c r="GT7" s="104" t="e">
        <f t="array" ref="GT7">_xlfn.STDEV.S(IF($C$3:$C$1000=GI7,$M$3:$M$1000))</f>
        <v>#DIV/0!</v>
      </c>
      <c r="GU7" s="104" t="e">
        <f t="array" ref="GU7">_xlfn.STDEV.S(IF($C$3:$C$1000=GI7,$N$3:$N$1000))</f>
        <v>#DIV/0!</v>
      </c>
      <c r="GW7" s="113">
        <f>Paramétrage!O27</f>
        <v>0</v>
      </c>
      <c r="GX7" s="104">
        <f t="shared" si="38"/>
        <v>0</v>
      </c>
      <c r="GY7" s="104">
        <f t="shared" si="39"/>
        <v>0</v>
      </c>
      <c r="GZ7" s="114">
        <f t="shared" si="40"/>
        <v>0</v>
      </c>
      <c r="HA7" s="114">
        <f t="array" ref="HA7">MIN(IF($C$3:$C$1000=GW7,$L$3:$L$1000))</f>
        <v>0</v>
      </c>
      <c r="HB7" s="114">
        <f t="array" ref="HB7">MIN(IF($C$3:$C$1000=GW7,$M$3:$M$1000))</f>
        <v>0</v>
      </c>
      <c r="HC7" s="114">
        <f t="array" ref="HC7">MIN(IF($C$3:$C$1000=GW7,$N$3:$N$1000))</f>
        <v>0</v>
      </c>
      <c r="HD7" s="114">
        <f t="array" ref="HD7">MAX(IF($C$3:$C$1000=GW7,$L$3:$L$1000))</f>
        <v>0</v>
      </c>
      <c r="HE7" s="114">
        <f t="array" ref="HE7">MAX(IF($C$3:$C$1000=GW7,$M$3:$M$1000))</f>
        <v>0</v>
      </c>
      <c r="HF7" s="114">
        <f t="array" ref="HF7">MAX(IF($C$3:$C$1000=GW7,$N$3:$N$1000))</f>
        <v>0</v>
      </c>
      <c r="HG7" s="104" t="e">
        <f t="array" ref="HG7">_xlfn.STDEV.S(IF($C$3:$C$1000=GW7,$L$3:$L$1000))</f>
        <v>#DIV/0!</v>
      </c>
      <c r="HH7" s="104" t="e">
        <f t="array" ref="HH7">_xlfn.STDEV.S(IF($C$3:$C$1000=GW7,$M$3:$M$1000))</f>
        <v>#DIV/0!</v>
      </c>
      <c r="HI7" s="104" t="e">
        <f t="array" ref="HI7">_xlfn.STDEV.S(IF($C$3:$C$1000=GW7,$N$3:$N$1000))</f>
        <v>#DIV/0!</v>
      </c>
      <c r="HK7" s="104">
        <v>6</v>
      </c>
      <c r="HL7" s="104">
        <v>13</v>
      </c>
      <c r="HM7" s="104">
        <v>25</v>
      </c>
    </row>
    <row r="8" spans="1:268" ht="57.6" x14ac:dyDescent="0.3">
      <c r="B8" s="4"/>
      <c r="C8" s="4"/>
      <c r="D8" s="4"/>
      <c r="E8" s="4"/>
      <c r="F8" s="4"/>
      <c r="G8" s="4"/>
      <c r="H8" s="4"/>
      <c r="I8" s="4"/>
      <c r="J8" s="4"/>
      <c r="K8" s="4"/>
      <c r="L8" s="4" t="str">
        <f t="shared" ref="L8" si="41">IF(H8="","",H8*I8)</f>
        <v/>
      </c>
      <c r="M8" s="6" t="str">
        <f t="shared" si="0"/>
        <v/>
      </c>
      <c r="N8" s="6" t="str">
        <f t="shared" si="1"/>
        <v/>
      </c>
      <c r="O8" s="4"/>
      <c r="P8" s="105"/>
      <c r="R8" s="108" t="s">
        <v>42</v>
      </c>
      <c r="S8" s="108">
        <f>COUNTIFS($B$3:$B$1000,"Réception/Lavage",$L$3:$L$1000,"&gt;=13",$M$3:$M$1000,"&gt;=13",$N$3:$N$1000,"&lt;13",$N$3:$N$1000,"&gt;6")</f>
        <v>0</v>
      </c>
      <c r="T8" s="108">
        <f>COUNTIFS($B$3:$B$1000,"Recomposition",$L$3:$L$1000,"&gt;=13",$M$3:$M$1000,"&gt;=13",$N$3:$N$1000,"&lt;13",$N$3:$N$1000,"&gt;6")</f>
        <v>0</v>
      </c>
      <c r="U8" s="108">
        <f>COUNTIFS($B$3:$B$1000,"Conditionnement",$L$3:$L$1000,"&gt;=13",$M$3:$M$1000,"&gt;=13",$N$3:$N$1000,"&lt;13",$N$3:$N$1000,"&gt;6")</f>
        <v>0</v>
      </c>
      <c r="V8" s="108">
        <f>COUNTIFS($B$3:$B$1000,"Passage en stérilisateur",$L$3:$L$1000,"&gt;=13",$M$3:$M$1000,"&gt;=13",$N$3:$N$1000,"&lt;13",$N$3:$N$1000,"&gt;6")</f>
        <v>0</v>
      </c>
      <c r="W8" s="113" t="str">
        <f>Zone2_phenix</f>
        <v>Lavage</v>
      </c>
      <c r="X8" s="114">
        <f>IFERROR(AVERAGEIFS(L3:L1000,B3:B1000,W8),0)</f>
        <v>0</v>
      </c>
      <c r="Y8" s="114">
        <f>IFERROR(AVERAGEIFS(M3:M1000,B3:B1000,W8),0)</f>
        <v>0</v>
      </c>
      <c r="Z8" s="114">
        <f>IFERROR(AVERAGEIFS(N3:N1000,B3:B1000,W8),0)</f>
        <v>0</v>
      </c>
      <c r="AA8" s="104">
        <f t="array" ref="AA8">MIN(IF($B$3:$B$1000=W8,$L$3:$L$1000))</f>
        <v>0</v>
      </c>
      <c r="AB8" s="104">
        <f t="array" ref="AB8">MIN(IF($B$3:$B$1000=W8,$M$3:$M$1000))</f>
        <v>0</v>
      </c>
      <c r="AC8" s="104">
        <f t="array" ref="AC8">MIN(IF($B$3:$B$1000=W8,$N$3:$N$1000))</f>
        <v>0</v>
      </c>
      <c r="AD8" s="104">
        <f t="array" ref="AD8">MAX(IF($B$3:$B$1000=W8,$L$3:$L$1000))</f>
        <v>0</v>
      </c>
      <c r="AE8" s="104">
        <f t="array" ref="AE8">MAX(IF($B$3:$B$1000=W8,$M$3:$M$1000))</f>
        <v>0</v>
      </c>
      <c r="AF8" s="104">
        <f t="array" ref="AF8">MAX(IF($B$3:$B$1000=W8,$M$3:$M$1000))</f>
        <v>0</v>
      </c>
      <c r="AG8" s="104" t="e">
        <f t="array" ref="AG8">_xlfn.STDEV.S(IF($B$3:$B$1000=W8,$L$3:$L$1000))</f>
        <v>#DIV/0!</v>
      </c>
      <c r="AH8" s="104" t="e">
        <f t="array" ref="AH8">_xlfn.STDEV.S(IF($B$3:$B$1000=W8,$M$3:$M$1000))</f>
        <v>#DIV/0!</v>
      </c>
      <c r="AI8" s="104" t="e">
        <f t="array" ref="AI8">_xlfn.STDEV.S(IF($B$3:$B$1000=W8,$N$3:$N$1000))</f>
        <v>#DIV/0!</v>
      </c>
      <c r="AK8" s="113" t="str">
        <f>Paramétrage!C28</f>
        <v>Prise de poste</v>
      </c>
      <c r="AL8" s="104">
        <f t="shared" si="2"/>
        <v>0</v>
      </c>
      <c r="AM8" s="104">
        <f t="shared" si="3"/>
        <v>0</v>
      </c>
      <c r="AN8" s="114">
        <f t="shared" si="4"/>
        <v>0</v>
      </c>
      <c r="AO8" s="114">
        <f t="array" ref="AO8">MIN(IF($C$3:$C$1000=AK8,$L$3:$L$1000))</f>
        <v>0</v>
      </c>
      <c r="AP8" s="114">
        <f t="array" ref="AP8">MIN(IF($C$3:$C$1000=AK8,$M$3:$M$1000))</f>
        <v>0</v>
      </c>
      <c r="AQ8" s="114">
        <f t="array" ref="AQ8">MIN(IF($C$3:$C$1000=AK8,$N$3:$N$1000))</f>
        <v>0</v>
      </c>
      <c r="AR8" s="114">
        <f t="array" ref="AR8">MAX(IF($C$3:$C$1000=AK8,$L$3:$L$1000))</f>
        <v>0</v>
      </c>
      <c r="AS8" s="114">
        <f t="array" ref="AS8">MAX(IF($C$3:$C$1000=AK8,$M$3:$M$1000))</f>
        <v>0</v>
      </c>
      <c r="AT8" s="114">
        <f t="array" ref="AT8">MAX(IF($C$3:$C$1000=AK8,$N$3:$N$1000))</f>
        <v>0</v>
      </c>
      <c r="AU8" s="104" t="e">
        <f t="array" ref="AU8">_xlfn.STDEV.S(IF($C$3:$C$1000=AK8,$L$3:$L$1000))</f>
        <v>#DIV/0!</v>
      </c>
      <c r="AV8" s="104" t="e">
        <f t="array" ref="AV8">_xlfn.STDEV.S(IF($C$3:$C$1000=AK8,$M$3:$M$1000))</f>
        <v>#DIV/0!</v>
      </c>
      <c r="AW8" s="104" t="e">
        <f t="array" ref="AW8">_xlfn.STDEV.S(IF($C$3:$C$1000=AK8,$N$3:$N$1000))</f>
        <v>#DIV/0!</v>
      </c>
      <c r="AY8" s="113" t="str">
        <f>Paramétrage!D28</f>
        <v>Vérification du matériel</v>
      </c>
      <c r="AZ8" s="114">
        <f t="shared" si="5"/>
        <v>0</v>
      </c>
      <c r="BA8" s="114">
        <f t="shared" si="6"/>
        <v>0</v>
      </c>
      <c r="BB8" s="114">
        <f t="shared" si="7"/>
        <v>0</v>
      </c>
      <c r="BC8" s="114">
        <f t="array" ref="BC8">MIN(IF($C$3:$C$1000=AY8,$L$3:$L$1000))</f>
        <v>0</v>
      </c>
      <c r="BD8" s="114">
        <f t="array" ref="BD8">MIN(IF($C$3:$C$1000=AY8,$M$3:$M$1000))</f>
        <v>0</v>
      </c>
      <c r="BE8" s="114">
        <f t="array" ref="BE8">MIN(IF($C$3:$C$1000=AY8,$N$3:$N$1000))</f>
        <v>0</v>
      </c>
      <c r="BF8" s="114">
        <f t="array" ref="BF8">MAX(IF($C$3:$C$1000=AY8,$L$3:$L$1000))</f>
        <v>0</v>
      </c>
      <c r="BG8" s="114">
        <f t="array" ref="BG8">MAX(IF($C$3:$C$1000=AY8,$M$3:$M$1000))</f>
        <v>0</v>
      </c>
      <c r="BH8" s="114">
        <f t="array" ref="BH8">MAX(IF($C$3:$C$1000=AY8,$N$3:$N$1000))</f>
        <v>0</v>
      </c>
      <c r="BI8" s="104" t="e">
        <f t="array" ref="BI8">_xlfn.STDEV.S(IF($C$3:$C$1000=AY8,$L$3:$L$1000))</f>
        <v>#DIV/0!</v>
      </c>
      <c r="BJ8" s="104" t="e">
        <f t="array" ref="BJ8">_xlfn.STDEV.S(IF($C$3:$C$1000=AY8,$M$3:$M$1000))</f>
        <v>#DIV/0!</v>
      </c>
      <c r="BK8" s="104" t="e">
        <f t="array" ref="BK8">_xlfn.STDEV.S(IF($C$3:$C$1000=AY8,$N$3:$N$1000))</f>
        <v>#DIV/0!</v>
      </c>
      <c r="BM8" s="113" t="str">
        <f>Paramétrage!E28</f>
        <v>Remontage en fonction du listing</v>
      </c>
      <c r="BN8" s="114">
        <f t="shared" si="8"/>
        <v>0</v>
      </c>
      <c r="BO8" s="114">
        <f t="shared" si="9"/>
        <v>0</v>
      </c>
      <c r="BP8" s="114">
        <f t="shared" si="10"/>
        <v>0</v>
      </c>
      <c r="BQ8" s="114">
        <f t="array" ref="BQ8">MIN(IF($C$3:$C$1000=BM8,$L$3:$L$1000))</f>
        <v>0</v>
      </c>
      <c r="BR8" s="114">
        <f t="array" ref="BR8">MIN(IF($C$3:$C$1000=BM8,$M$3:$M$1000))</f>
        <v>0</v>
      </c>
      <c r="BS8" s="114">
        <f t="array" ref="BS8">MIN(IF($C$3:$C$1000=BM8,$N$3:$N$1000))</f>
        <v>0</v>
      </c>
      <c r="BT8" s="114">
        <f t="array" ref="BT8">MAX(IF($C$3:$C$1000=BM8,$L$3:$L$1000))</f>
        <v>0</v>
      </c>
      <c r="BU8" s="114">
        <f t="array" ref="BU8">MAX(IF($C$3:$C$1000=BM8,$M$3:$M$1000))</f>
        <v>0</v>
      </c>
      <c r="BV8" s="114">
        <f t="array" ref="BV8">MAX(IF($C$3:$C$1000=BM8,$N$3:$N$1000))</f>
        <v>0</v>
      </c>
      <c r="BW8" s="104" t="e">
        <f t="array" ref="BW8">_xlfn.STDEV.S(IF($C$3:$C$1000=BM8,$L$3:$L$1000))</f>
        <v>#DIV/0!</v>
      </c>
      <c r="BX8" s="104" t="e">
        <f t="array" ref="BX8">_xlfn.STDEV.S(IF($C$3:$C$1000=BM8,$M$3:$M$1000))</f>
        <v>#DIV/0!</v>
      </c>
      <c r="BY8" s="104" t="e">
        <f t="array" ref="BY8">_xlfn.STDEV.S(IF($C$3:$C$1000=BM8,$N$3:$N$1000))</f>
        <v>#DIV/0!</v>
      </c>
      <c r="CA8" s="113" t="str">
        <f>Paramétrage!F28</f>
        <v>Pliage SMS</v>
      </c>
      <c r="CB8" s="114">
        <f t="shared" si="11"/>
        <v>0</v>
      </c>
      <c r="CC8" s="114">
        <f t="shared" si="12"/>
        <v>0</v>
      </c>
      <c r="CD8" s="114">
        <f t="shared" si="13"/>
        <v>0</v>
      </c>
      <c r="CE8" s="114">
        <f t="array" ref="CE8">MIN(IF($C$3:$C$1000=CA8,$L$3:$L$1000))</f>
        <v>0</v>
      </c>
      <c r="CF8" s="114">
        <f t="array" ref="CF8">MIN(IF($C$3:$C$1000=CA8,$M$3:$M$1000))</f>
        <v>0</v>
      </c>
      <c r="CG8" s="114">
        <f t="array" ref="CG8">MIN(IF($C$3:$C$1000=CA8,$N$3:$N$1000))</f>
        <v>0</v>
      </c>
      <c r="CH8" s="114">
        <f t="array" ref="CH8">MAX(IF($C$3:$C$1000=CA8,$L$3:$L$1000))</f>
        <v>0</v>
      </c>
      <c r="CI8" s="114">
        <f t="array" ref="CI8">MAX(IF($C$3:$C$1000=CA8,$M$3:$M$1000))</f>
        <v>0</v>
      </c>
      <c r="CJ8" s="114">
        <f t="array" ref="CJ8">MAX(IF($C$3:$C$1000=CA8,$N$3:$N$1000))</f>
        <v>0</v>
      </c>
      <c r="CK8" s="104" t="e">
        <f t="array" ref="CK8">_xlfn.STDEV.S(IF($C$3:$C$1000=CA8,$L$3:$L$1000))</f>
        <v>#DIV/0!</v>
      </c>
      <c r="CL8" s="104" t="e">
        <f t="array" ref="CL8">_xlfn.STDEV.S(IF($C$3:$C$1000=CA8,$M$3:$M$1000))</f>
        <v>#DIV/0!</v>
      </c>
      <c r="CM8" s="104" t="e">
        <f t="array" ref="CM8">_xlfn.STDEV.S(IF($C$3:$C$1000=CA8,$N$3:$N$1000))</f>
        <v>#DIV/0!</v>
      </c>
      <c r="CO8" s="113" t="str">
        <f>Paramétrage!G28</f>
        <v>Cycle d'autoclave</v>
      </c>
      <c r="CP8" s="114">
        <f t="shared" si="14"/>
        <v>0</v>
      </c>
      <c r="CQ8" s="114">
        <f t="shared" si="15"/>
        <v>0</v>
      </c>
      <c r="CR8" s="114">
        <f t="shared" si="16"/>
        <v>0</v>
      </c>
      <c r="CS8" s="114">
        <f t="array" ref="CS8">MIN(IF($C$3:$C$1000=CO8,$L$3:$L$1000))</f>
        <v>0</v>
      </c>
      <c r="CT8" s="114">
        <f t="array" ref="CT8">MIN(IF($C$3:$C$1000=CO8,$M$3:$M$1000))</f>
        <v>0</v>
      </c>
      <c r="CU8" s="114">
        <f t="array" ref="CU8">MIN(IF($C$3:$C$1000=CO8,$N$3:$N$1000))</f>
        <v>0</v>
      </c>
      <c r="CV8" s="114">
        <f t="array" ref="CV8">MAX(IF($C$3:$C$1000=CO8,$L$3:$L$1000))</f>
        <v>0</v>
      </c>
      <c r="CW8" s="114">
        <f t="array" ref="CW8">MAX(IF($C$3:$C$1000=CO8,$M$3:$M$1000))</f>
        <v>0</v>
      </c>
      <c r="CX8" s="114">
        <f t="array" ref="CX8">MAX(IF($C$3:$C$1000=CO8,$N$3:$N$1000))</f>
        <v>0</v>
      </c>
      <c r="CY8" s="104" t="e">
        <f t="array" ref="CY8">_xlfn.STDEV.S(IF($C$3:$C$1000=CO8,$L$3:$L$1000))</f>
        <v>#DIV/0!</v>
      </c>
      <c r="CZ8" s="104" t="e">
        <f t="array" ref="CZ8">_xlfn.STDEV.S(IF($C$3:$C$1000=CO8,$M$3:$M$1000))</f>
        <v>#DIV/0!</v>
      </c>
      <c r="DA8" s="104" t="e">
        <f t="array" ref="DA8">_xlfn.STDEV.S(IF($C$3:$C$1000=CO8,$N$3:$N$1000))</f>
        <v>#DIV/0!</v>
      </c>
      <c r="DC8" s="113" t="str">
        <f>Paramétrage!H28</f>
        <v>Déchargement des armoires propres</v>
      </c>
      <c r="DD8" s="114">
        <f t="shared" si="17"/>
        <v>0</v>
      </c>
      <c r="DE8" s="114">
        <f t="shared" si="18"/>
        <v>0</v>
      </c>
      <c r="DF8" s="114">
        <f t="shared" si="19"/>
        <v>0</v>
      </c>
      <c r="DG8" s="114">
        <f t="array" ref="DG8">MIN(IF($C$3:$C$1000=DC8,$L$3:$L$1000))</f>
        <v>0</v>
      </c>
      <c r="DH8" s="114">
        <f t="array" ref="DH8">MIN(IF($C$3:$C$1000=DC8,$M$3:$M$1000))</f>
        <v>0</v>
      </c>
      <c r="DI8" s="114">
        <f t="array" ref="DI8">MIN(IF($C$3:$C$1000=DC8,$N$3:$N$1000))</f>
        <v>0</v>
      </c>
      <c r="DJ8" s="114">
        <f t="array" ref="DJ8">MAX(IF($C$3:$C$1000=DC8,$L$3:$L$1000))</f>
        <v>0</v>
      </c>
      <c r="DK8" s="114">
        <f t="array" ref="DK8">MAX(IF($C$3:$C$1000=DC8,$M$3:$M$1000))</f>
        <v>0</v>
      </c>
      <c r="DL8" s="114">
        <f t="array" ref="DL8">MAX(IF($C$3:$C$1000=DC8,$N$3:$N$1000))</f>
        <v>0</v>
      </c>
      <c r="DM8" s="104" t="e">
        <f t="array" ref="DM8">_xlfn.STDEV.S(IF($C$3:$C$1000=DC8,$L$3:$L$1000))</f>
        <v>#DIV/0!</v>
      </c>
      <c r="DN8" s="104" t="e">
        <f t="array" ref="DN8">_xlfn.STDEV.S(IF($C$3:$C$1000=DC8,$M$3:$M$1000))</f>
        <v>#DIV/0!</v>
      </c>
      <c r="DO8" s="104" t="e">
        <f t="array" ref="DO8">_xlfn.STDEV.S(IF($C$3:$C$1000=DC8,$N$3:$N$1000))</f>
        <v>#DIV/0!</v>
      </c>
      <c r="DQ8" s="113">
        <f>Paramétrage!I28</f>
        <v>0</v>
      </c>
      <c r="DR8" s="104">
        <f t="shared" si="20"/>
        <v>0</v>
      </c>
      <c r="DS8" s="104">
        <f t="shared" si="21"/>
        <v>0</v>
      </c>
      <c r="DT8" s="114">
        <f t="shared" si="22"/>
        <v>0</v>
      </c>
      <c r="DU8" s="114">
        <f t="array" ref="DU8">MIN(IF($C$3:$C$1000=DQ8,$L$3:$L$1000))</f>
        <v>0</v>
      </c>
      <c r="DV8" s="114">
        <f t="array" ref="DV8">MIN(IF($C$3:$C$1000=DQ8,$M$3:$M$1000))</f>
        <v>0</v>
      </c>
      <c r="DW8" s="114">
        <f t="array" ref="DW8">MIN(IF($C$3:$C$1000=DQ8,$N$3:$N$1000))</f>
        <v>0</v>
      </c>
      <c r="DX8" s="114">
        <f t="array" ref="DX8">MAX(IF($C$3:$C$1000=DQ8,$L$3:$L$1000))</f>
        <v>0</v>
      </c>
      <c r="DY8" s="114">
        <f t="array" ref="DY8">MAX(IF($C$3:$C$1000=DQ8,$M$3:$M$1000))</f>
        <v>0</v>
      </c>
      <c r="DZ8" s="114">
        <f t="array" ref="DZ8">MAX(IF($C$3:$C$1000=DQ8,$N$3:$N$1000))</f>
        <v>0</v>
      </c>
      <c r="EA8" s="104" t="e">
        <f t="array" ref="EA8">_xlfn.STDEV.S(IF($C$3:$C$1000=DQ8,$L$3:$L$1000))</f>
        <v>#DIV/0!</v>
      </c>
      <c r="EB8" s="104" t="e">
        <f t="array" ref="EB8">_xlfn.STDEV.S(IF($C$3:$C$1000=DQ8,$M$3:$M$1000))</f>
        <v>#DIV/0!</v>
      </c>
      <c r="EC8" s="104" t="e">
        <f t="array" ref="EC8">_xlfn.STDEV.S(IF($C$3:$C$1000=DQ8,$N$3:$N$1000))</f>
        <v>#DIV/0!</v>
      </c>
      <c r="EE8" s="113">
        <f>Paramétrage!J28</f>
        <v>0</v>
      </c>
      <c r="EF8" s="104">
        <f t="shared" si="23"/>
        <v>0</v>
      </c>
      <c r="EG8" s="104">
        <f t="shared" si="24"/>
        <v>0</v>
      </c>
      <c r="EH8" s="114">
        <f t="shared" si="25"/>
        <v>0</v>
      </c>
      <c r="EI8" s="114">
        <f t="array" ref="EI8">MIN(IF($C$3:$C$1000=EE8,$L$3:$L$1000))</f>
        <v>0</v>
      </c>
      <c r="EJ8" s="114">
        <f t="array" ref="EJ8">MIN(IF($C$3:$C$1000=EE8,$M$3:$M$1000))</f>
        <v>0</v>
      </c>
      <c r="EK8" s="114">
        <f t="array" ref="EK8">MIN(IF($C$3:$C$1000=EE8,$N$3:$N$1000))</f>
        <v>0</v>
      </c>
      <c r="EL8" s="114">
        <f t="array" ref="EL8">MAX(IF($C$3:$C$1000=EE8,$L$3:$L$1000))</f>
        <v>0</v>
      </c>
      <c r="EM8" s="114">
        <f t="array" ref="EM8">MAX(IF($C$3:$C$1000=EE8,$M$3:$M$1000))</f>
        <v>0</v>
      </c>
      <c r="EN8" s="114">
        <f t="array" ref="EN8">MAX(IF($C$3:$C$1000=EE8,$N$3:$N$1000))</f>
        <v>0</v>
      </c>
      <c r="EO8" s="104" t="e">
        <f t="array" ref="EO8">_xlfn.STDEV.S(IF($C$3:$C$1000=EE8,$L$3:$L$1000))</f>
        <v>#DIV/0!</v>
      </c>
      <c r="EP8" s="104" t="e">
        <f t="array" ref="EP8">_xlfn.STDEV.S(IF($C$3:$C$1000=EE8,$M$3:$M$1000))</f>
        <v>#DIV/0!</v>
      </c>
      <c r="EQ8" s="104" t="e">
        <f t="array" ref="EQ8">_xlfn.STDEV.S(IF($C$3:$C$1000=EE8,$N$3:$N$1000))</f>
        <v>#DIV/0!</v>
      </c>
      <c r="ES8" s="113">
        <f>Paramétrage!K28</f>
        <v>0</v>
      </c>
      <c r="ET8" s="104">
        <f t="shared" si="26"/>
        <v>0</v>
      </c>
      <c r="EU8" s="104">
        <f t="shared" si="27"/>
        <v>0</v>
      </c>
      <c r="EV8" s="114">
        <f t="shared" si="28"/>
        <v>0</v>
      </c>
      <c r="EW8" s="114">
        <f t="array" ref="EW8">MIN(IF($C$3:$C$1000=ES8,$L$3:$L$1000))</f>
        <v>0</v>
      </c>
      <c r="EX8" s="114">
        <f t="array" ref="EX8">MIN(IF($C$3:$C$1000=ES8,$M$3:$M$1000))</f>
        <v>0</v>
      </c>
      <c r="EY8" s="114">
        <f t="array" ref="EY8">MIN(IF($C$3:$C$1000=ES8,$N$3:$N$1000))</f>
        <v>0</v>
      </c>
      <c r="EZ8" s="114">
        <f t="array" ref="EZ8">MAX(IF($C$3:$C$1000=ES8,$L$3:$L$1000))</f>
        <v>0</v>
      </c>
      <c r="FA8" s="114">
        <f t="array" ref="FA8">MAX(IF($C$3:$C$1000=ES8,$M$3:$M$1000))</f>
        <v>0</v>
      </c>
      <c r="FB8" s="114">
        <f t="array" ref="FB8">MAX(IF($C$3:$C$1000=ES8,$N$3:$N$1000))</f>
        <v>0</v>
      </c>
      <c r="FC8" s="104" t="e">
        <f t="array" ref="FC8">_xlfn.STDEV.S(IF($C$3:$C$1000=ES8,$L$3:$L$1000))</f>
        <v>#DIV/0!</v>
      </c>
      <c r="FD8" s="104" t="e">
        <f t="array" ref="FD8">_xlfn.STDEV.S(IF($C$3:$C$1000=ES8,$M$3:$M$1000))</f>
        <v>#DIV/0!</v>
      </c>
      <c r="FE8" s="104" t="e">
        <f t="array" ref="FE8">_xlfn.STDEV.S(IF($C$3:$C$1000=ES8,$N$3:$N$1000))</f>
        <v>#DIV/0!</v>
      </c>
      <c r="FG8" s="113">
        <f>Paramétrage!L28</f>
        <v>0</v>
      </c>
      <c r="FH8" s="104">
        <f t="shared" si="29"/>
        <v>0</v>
      </c>
      <c r="FI8" s="104">
        <f t="shared" si="30"/>
        <v>0</v>
      </c>
      <c r="FJ8" s="114">
        <f t="shared" si="31"/>
        <v>0</v>
      </c>
      <c r="FK8" s="114">
        <f t="array" ref="FK8">MIN(IF($C$3:$C$1000=FG8,$L$3:$L$1000))</f>
        <v>0</v>
      </c>
      <c r="FL8" s="114">
        <f t="array" ref="FL8">MIN(IF($C$3:$C$1000=FG8,$M$3:$M$1000))</f>
        <v>0</v>
      </c>
      <c r="FM8" s="114">
        <f t="array" ref="FM8">MIN(IF($C$3:$C$1000=FG8,$N$3:$N$1000))</f>
        <v>0</v>
      </c>
      <c r="FN8" s="114">
        <f t="array" ref="FN8">MAX(IF($C$3:$C$1000=FG8,$L$3:$L$1000))</f>
        <v>0</v>
      </c>
      <c r="FO8" s="114">
        <f t="array" ref="FO8">MAX(IF($C$3:$C$1000=FG8,$M$3:$M$1000))</f>
        <v>0</v>
      </c>
      <c r="FP8" s="114">
        <f t="array" ref="FP8">MAX(IF($C$3:$C$1000=FG8,$N$3:$N$1000))</f>
        <v>0</v>
      </c>
      <c r="FQ8" s="104" t="e">
        <f t="array" ref="FQ8">_xlfn.STDEV.S(IF($C$3:$C$1000=FG8,$L$3:$L$1000))</f>
        <v>#DIV/0!</v>
      </c>
      <c r="FR8" s="104" t="e">
        <f t="array" ref="FR8">_xlfn.STDEV.S(IF($C$3:$C$1000=FG8,$M$3:$M$1000))</f>
        <v>#DIV/0!</v>
      </c>
      <c r="FS8" s="104" t="e">
        <f t="array" ref="FS8">_xlfn.STDEV.S(IF($C$3:$C$1000=FG8,$N$3:$N$1000))</f>
        <v>#DIV/0!</v>
      </c>
      <c r="FU8" s="113">
        <f>Paramétrage!M28</f>
        <v>0</v>
      </c>
      <c r="FV8" s="104">
        <f t="shared" si="32"/>
        <v>0</v>
      </c>
      <c r="FW8" s="104">
        <f t="shared" si="33"/>
        <v>0</v>
      </c>
      <c r="FX8" s="114">
        <f t="shared" si="34"/>
        <v>0</v>
      </c>
      <c r="FY8" s="114">
        <f t="array" ref="FY8">MIN(IF($C$3:$C$1000=FU8,$L$3:$L$1000))</f>
        <v>0</v>
      </c>
      <c r="FZ8" s="114">
        <f t="array" ref="FZ8">MIN(IF($C$3:$C$1000=FU8,$M$3:$M$1000))</f>
        <v>0</v>
      </c>
      <c r="GA8" s="114">
        <f t="array" ref="GA8">MIN(IF($C$3:$C$1000=FU8,$N$3:$N$1000))</f>
        <v>0</v>
      </c>
      <c r="GB8" s="114">
        <f t="array" ref="GB8">MAX(IF($C$3:$C$1000=FU8,$L$3:$L$1000))</f>
        <v>0</v>
      </c>
      <c r="GC8" s="114">
        <f t="array" ref="GC8">MAX(IF($C$3:$C$1000=FU8,$M$3:$M$1000))</f>
        <v>0</v>
      </c>
      <c r="GD8" s="114">
        <f t="array" ref="GD8">MAX(IF($C$3:$C$1000=FU8,$N$3:$N$1000))</f>
        <v>0</v>
      </c>
      <c r="GE8" s="104" t="e">
        <f t="array" ref="GE8">_xlfn.STDEV.S(IF($C$3:$C$1000=FU8,$L$3:$L$1000))</f>
        <v>#DIV/0!</v>
      </c>
      <c r="GF8" s="104" t="e">
        <f t="array" ref="GF8">_xlfn.STDEV.S(IF($C$3:$C$1000=FU8,$M$3:$M$1000))</f>
        <v>#DIV/0!</v>
      </c>
      <c r="GG8" s="104" t="e">
        <f t="array" ref="GG8">_xlfn.STDEV.S(IF($C$3:$C$1000=FU8,$N$3:$N$1000))</f>
        <v>#DIV/0!</v>
      </c>
      <c r="GI8" s="113">
        <f>Paramétrage!N28</f>
        <v>0</v>
      </c>
      <c r="GJ8" s="104">
        <f t="shared" si="35"/>
        <v>0</v>
      </c>
      <c r="GK8" s="104">
        <f t="shared" si="36"/>
        <v>0</v>
      </c>
      <c r="GL8" s="114">
        <f t="shared" si="37"/>
        <v>0</v>
      </c>
      <c r="GM8" s="114">
        <f t="array" ref="GM8">MIN(IF($C$3:$C$1000=GI8,$L$3:$L$1000))</f>
        <v>0</v>
      </c>
      <c r="GN8" s="114">
        <f t="array" ref="GN8">MIN(IF($C$3:$C$1000=GI8,$M$3:$M$1000))</f>
        <v>0</v>
      </c>
      <c r="GO8" s="114">
        <f t="array" ref="GO8">MIN(IF($C$3:$C$1000=GI8,$N$3:$N$1000))</f>
        <v>0</v>
      </c>
      <c r="GP8" s="114">
        <f t="array" ref="GP8">MAX(IF($C$3:$C$1000=GI8,$L$3:$L$1000))</f>
        <v>0</v>
      </c>
      <c r="GQ8" s="114">
        <f t="array" ref="GQ8">MAX(IF($C$3:$C$1000=GI8,$M$3:$M$1000))</f>
        <v>0</v>
      </c>
      <c r="GR8" s="114">
        <f t="array" ref="GR8">MAX(IF($C$3:$C$1000=GI8,$N$3:$N$1000))</f>
        <v>0</v>
      </c>
      <c r="GS8" s="104" t="e">
        <f t="array" ref="GS8">_xlfn.STDEV.S(IF($C$3:$C$1000=GI8,$L$3:$L$1000))</f>
        <v>#DIV/0!</v>
      </c>
      <c r="GT8" s="104" t="e">
        <f t="array" ref="GT8">_xlfn.STDEV.S(IF($C$3:$C$1000=GI8,$M$3:$M$1000))</f>
        <v>#DIV/0!</v>
      </c>
      <c r="GU8" s="104" t="e">
        <f t="array" ref="GU8">_xlfn.STDEV.S(IF($C$3:$C$1000=GI8,$N$3:$N$1000))</f>
        <v>#DIV/0!</v>
      </c>
      <c r="GW8" s="113">
        <f>Paramétrage!O28</f>
        <v>0</v>
      </c>
      <c r="GX8" s="104">
        <f t="shared" si="38"/>
        <v>0</v>
      </c>
      <c r="GY8" s="104">
        <f t="shared" si="39"/>
        <v>0</v>
      </c>
      <c r="GZ8" s="114">
        <f t="shared" si="40"/>
        <v>0</v>
      </c>
      <c r="HA8" s="114">
        <f t="array" ref="HA8">MIN(IF($C$3:$C$1000=GW8,$L$3:$L$1000))</f>
        <v>0</v>
      </c>
      <c r="HB8" s="114">
        <f t="array" ref="HB8">MIN(IF($C$3:$C$1000=GW8,$M$3:$M$1000))</f>
        <v>0</v>
      </c>
      <c r="HC8" s="114">
        <f t="array" ref="HC8">MIN(IF($C$3:$C$1000=GW8,$N$3:$N$1000))</f>
        <v>0</v>
      </c>
      <c r="HD8" s="114">
        <f t="array" ref="HD8">MAX(IF($C$3:$C$1000=GW8,$L$3:$L$1000))</f>
        <v>0</v>
      </c>
      <c r="HE8" s="114">
        <f t="array" ref="HE8">MAX(IF($C$3:$C$1000=GW8,$M$3:$M$1000))</f>
        <v>0</v>
      </c>
      <c r="HF8" s="114">
        <f t="array" ref="HF8">MAX(IF($C$3:$C$1000=GW8,$N$3:$N$1000))</f>
        <v>0</v>
      </c>
      <c r="HG8" s="104" t="e">
        <f t="array" ref="HG8">_xlfn.STDEV.S(IF($C$3:$C$1000=GW8,$L$3:$L$1000))</f>
        <v>#DIV/0!</v>
      </c>
      <c r="HH8" s="104" t="e">
        <f t="array" ref="HH8">_xlfn.STDEV.S(IF($C$3:$C$1000=GW8,$M$3:$M$1000))</f>
        <v>#DIV/0!</v>
      </c>
      <c r="HI8" s="104" t="e">
        <f t="array" ref="HI8">_xlfn.STDEV.S(IF($C$3:$C$1000=GW8,$N$3:$N$1000))</f>
        <v>#DIV/0!</v>
      </c>
      <c r="HK8" s="104">
        <v>6</v>
      </c>
      <c r="HL8" s="104">
        <v>13</v>
      </c>
      <c r="HM8" s="104">
        <v>25</v>
      </c>
    </row>
    <row r="9" spans="1:268" ht="43.2" x14ac:dyDescent="0.3">
      <c r="B9" s="4"/>
      <c r="C9" s="4"/>
      <c r="D9" s="4"/>
      <c r="E9" s="4"/>
      <c r="F9" s="4"/>
      <c r="G9" s="4"/>
      <c r="H9" s="4"/>
      <c r="I9" s="4"/>
      <c r="J9" s="4"/>
      <c r="K9" s="4"/>
      <c r="L9" s="4" t="str">
        <f t="shared" ref="L9:L70" si="42">IF(H9="","",H9*I9)</f>
        <v/>
      </c>
      <c r="M9" s="6" t="str">
        <f t="shared" ref="M9:M67" si="43">IF(J9="","",J9*L9)</f>
        <v/>
      </c>
      <c r="N9" s="6" t="str">
        <f t="shared" ref="N9:N67" si="44">IF(L9="","",L9*K9)</f>
        <v/>
      </c>
      <c r="O9" s="4"/>
      <c r="P9" s="105"/>
      <c r="R9" s="108" t="s">
        <v>43</v>
      </c>
      <c r="S9" s="108">
        <f>COUNTIFS($B$3:$B$1000,"Réception/Lavage",$L$3:$L$1000,"&gt;=13",$M$3:$M$1000,"&lt;13",$M$3:$M$1000,"&gt;6",$N$3:$N$1000,"&gt;=13")</f>
        <v>0</v>
      </c>
      <c r="T9" s="108">
        <f>COUNTIFS($B$3:$B$1000,"Recomposition",$L$3:$L$1000,"&gt;=13",$M$3:$M$1000,"&lt;13",$M$3:$M$1000,"&gt;6",$N$3:$N$1000,"&gt;=13")</f>
        <v>0</v>
      </c>
      <c r="U9" s="108">
        <f>COUNTIFS($B$3:$B$1000,"Conditionnement",$L$3:$L$1000,"&gt;=13",$M$3:$M$1000,"&lt;13",$M$3:$M$1000,"&gt;6",$N$3:$N$1000,"&gt;=13")</f>
        <v>0</v>
      </c>
      <c r="V9" s="108">
        <f>COUNTIFS($B$3:$B$1000,"Passage en stérilisateur",$L$3:$L$1000,"&gt;=13",$M$3:$M$1000,"&lt;13",$M$3:$M$1000,"&gt;6",$N$3:$N$1000,"&gt;=13")</f>
        <v>0</v>
      </c>
      <c r="W9" s="113" t="str">
        <f>Zone3_phenix</f>
        <v>Recomposition</v>
      </c>
      <c r="X9" s="114">
        <f>IFERROR(AVERAGEIFS(L3:L1000,B3:B1000,W9),0)</f>
        <v>0</v>
      </c>
      <c r="Y9" s="114">
        <f>IFERROR(AVERAGEIFS(M3:M1000,B3:B1000,W9),0)</f>
        <v>0</v>
      </c>
      <c r="Z9" s="114">
        <f>IFERROR(AVERAGEIFS(N3:N1000,B3:B1000,W9),0)</f>
        <v>0</v>
      </c>
      <c r="AA9" s="104">
        <f t="array" ref="AA9">MIN(IF($B$3:$B$1000=W9,$L$3:$L$1000))</f>
        <v>0</v>
      </c>
      <c r="AB9" s="104">
        <f t="array" ref="AB9">MIN(IF($B$3:$B$1000=W9,$M$3:$M$1000))</f>
        <v>0</v>
      </c>
      <c r="AC9" s="104">
        <f t="array" ref="AC9">MIN(IF($B$3:$B$1000=W9,$N$3:$N$1000))</f>
        <v>0</v>
      </c>
      <c r="AD9" s="104">
        <f t="array" ref="AD9">MAX(IF($B$3:$B$1000=W9,$L$3:$L$1000))</f>
        <v>0</v>
      </c>
      <c r="AE9" s="104">
        <f t="array" ref="AE9">MAX(IF($B$3:$B$1000=W9,$M$3:$M$1000))</f>
        <v>0</v>
      </c>
      <c r="AF9" s="104">
        <f t="array" ref="AF9">MAX(IF($B$3:$B$1000=W9,$M$3:$M$1000))</f>
        <v>0</v>
      </c>
      <c r="AG9" s="104" t="e">
        <f t="array" ref="AG9">_xlfn.STDEV.S(IF($B$3:$B$1000=W9,$L$3:$L$1000))</f>
        <v>#DIV/0!</v>
      </c>
      <c r="AH9" s="104" t="e">
        <f t="array" ref="AH9">_xlfn.STDEV.S(IF($B$3:$B$1000=W9,$M$3:$M$1000))</f>
        <v>#DIV/0!</v>
      </c>
      <c r="AI9" s="104" t="e">
        <f t="array" ref="AI9">_xlfn.STDEV.S(IF($B$3:$B$1000=W9,$N$3:$N$1000))</f>
        <v>#DIV/0!</v>
      </c>
      <c r="AK9" s="113">
        <f>Paramétrage!C29</f>
        <v>0</v>
      </c>
      <c r="AL9" s="104">
        <f t="shared" si="2"/>
        <v>0</v>
      </c>
      <c r="AM9" s="104">
        <f t="shared" si="3"/>
        <v>0</v>
      </c>
      <c r="AN9" s="114">
        <f t="shared" si="4"/>
        <v>0</v>
      </c>
      <c r="AO9" s="114">
        <f t="array" ref="AO9">MIN(IF($C$3:$C$1000=AK9,$L$3:$L$1000))</f>
        <v>0</v>
      </c>
      <c r="AP9" s="114">
        <f t="array" ref="AP9">MIN(IF($C$3:$C$1000=AK9,$M$3:$M$1000))</f>
        <v>0</v>
      </c>
      <c r="AQ9" s="114">
        <f t="array" ref="AQ9">MIN(IF($C$3:$C$1000=AK9,$N$3:$N$1000))</f>
        <v>0</v>
      </c>
      <c r="AR9" s="114">
        <f t="array" ref="AR9">MAX(IF($C$3:$C$1000=AK9,$L$3:$L$1000))</f>
        <v>0</v>
      </c>
      <c r="AS9" s="114">
        <f t="array" ref="AS9">MAX(IF($C$3:$C$1000=AK9,$M$3:$M$1000))</f>
        <v>0</v>
      </c>
      <c r="AT9" s="114">
        <f t="array" ref="AT9">MAX(IF($C$3:$C$1000=AK9,$N$3:$N$1000))</f>
        <v>0</v>
      </c>
      <c r="AU9" s="104" t="e">
        <f t="array" ref="AU9">_xlfn.STDEV.S(IF($C$3:$C$1000=AK9,$L$3:$L$1000))</f>
        <v>#DIV/0!</v>
      </c>
      <c r="AV9" s="104" t="e">
        <f t="array" ref="AV9">_xlfn.STDEV.S(IF($C$3:$C$1000=AK9,$M$3:$M$1000))</f>
        <v>#DIV/0!</v>
      </c>
      <c r="AW9" s="104" t="e">
        <f t="array" ref="AW9">_xlfn.STDEV.S(IF($C$3:$C$1000=AK9,$N$3:$N$1000))</f>
        <v>#DIV/0!</v>
      </c>
      <c r="AY9" s="113" t="str">
        <f>Paramétrage!D29</f>
        <v>Lavage manuel</v>
      </c>
      <c r="AZ9" s="114">
        <f t="shared" si="5"/>
        <v>0</v>
      </c>
      <c r="BA9" s="114">
        <f t="shared" si="6"/>
        <v>0</v>
      </c>
      <c r="BB9" s="114">
        <f t="shared" si="7"/>
        <v>0</v>
      </c>
      <c r="BC9" s="114">
        <f t="array" ref="BC9">MIN(IF($C$3:$C$1000=AY9,$L$3:$L$1000))</f>
        <v>0</v>
      </c>
      <c r="BD9" s="114">
        <f t="array" ref="BD9">MIN(IF($C$3:$C$1000=AY9,$M$3:$M$1000))</f>
        <v>0</v>
      </c>
      <c r="BE9" s="114">
        <f t="array" ref="BE9">MIN(IF($C$3:$C$1000=AY9,$N$3:$N$1000))</f>
        <v>0</v>
      </c>
      <c r="BF9" s="114">
        <f t="array" ref="BF9">MAX(IF($C$3:$C$1000=AY9,$L$3:$L$1000))</f>
        <v>0</v>
      </c>
      <c r="BG9" s="114">
        <f t="array" ref="BG9">MAX(IF($C$3:$C$1000=AY9,$M$3:$M$1000))</f>
        <v>0</v>
      </c>
      <c r="BH9" s="114">
        <f t="array" ref="BH9">MAX(IF($C$3:$C$1000=AY9,$N$3:$N$1000))</f>
        <v>0</v>
      </c>
      <c r="BI9" s="104" t="e">
        <f t="array" ref="BI9">_xlfn.STDEV.S(IF($C$3:$C$1000=AY9,$L$3:$L$1000))</f>
        <v>#DIV/0!</v>
      </c>
      <c r="BJ9" s="104" t="e">
        <f t="array" ref="BJ9">_xlfn.STDEV.S(IF($C$3:$C$1000=AY9,$M$3:$M$1000))</f>
        <v>#DIV/0!</v>
      </c>
      <c r="BK9" s="104" t="e">
        <f t="array" ref="BK9">_xlfn.STDEV.S(IF($C$3:$C$1000=AY9,$N$3:$N$1000))</f>
        <v>#DIV/0!</v>
      </c>
      <c r="BM9" s="113" t="str">
        <f>Paramétrage!E29</f>
        <v>Verification des instruments</v>
      </c>
      <c r="BN9" s="114">
        <f t="shared" si="8"/>
        <v>0</v>
      </c>
      <c r="BO9" s="114">
        <f t="shared" si="9"/>
        <v>0</v>
      </c>
      <c r="BP9" s="114">
        <f t="shared" si="10"/>
        <v>0</v>
      </c>
      <c r="BQ9" s="114">
        <f t="array" ref="BQ9">MIN(IF($C$3:$C$1000=BM9,$L$3:$L$1000))</f>
        <v>0</v>
      </c>
      <c r="BR9" s="114">
        <f t="array" ref="BR9">MIN(IF($C$3:$C$1000=BM9,$M$3:$M$1000))</f>
        <v>0</v>
      </c>
      <c r="BS9" s="114">
        <f t="array" ref="BS9">MIN(IF($C$3:$C$1000=BM9,$N$3:$N$1000))</f>
        <v>0</v>
      </c>
      <c r="BT9" s="114">
        <f t="array" ref="BT9">MAX(IF($C$3:$C$1000=BM9,$L$3:$L$1000))</f>
        <v>0</v>
      </c>
      <c r="BU9" s="114">
        <f t="array" ref="BU9">MAX(IF($C$3:$C$1000=BM9,$M$3:$M$1000))</f>
        <v>0</v>
      </c>
      <c r="BV9" s="114">
        <f t="array" ref="BV9">MAX(IF($C$3:$C$1000=BM9,$N$3:$N$1000))</f>
        <v>0</v>
      </c>
      <c r="BW9" s="104" t="e">
        <f t="array" ref="BW9">_xlfn.STDEV.S(IF($C$3:$C$1000=BM9,$L$3:$L$1000))</f>
        <v>#DIV/0!</v>
      </c>
      <c r="BX9" s="104" t="e">
        <f t="array" ref="BX9">_xlfn.STDEV.S(IF($C$3:$C$1000=BM9,$M$3:$M$1000))</f>
        <v>#DIV/0!</v>
      </c>
      <c r="BY9" s="104" t="e">
        <f t="array" ref="BY9">_xlfn.STDEV.S(IF($C$3:$C$1000=BM9,$N$3:$N$1000))</f>
        <v>#DIV/0!</v>
      </c>
      <c r="CA9" s="113" t="str">
        <f>Paramétrage!F29</f>
        <v>Prise de poste</v>
      </c>
      <c r="CB9" s="114">
        <f t="shared" si="11"/>
        <v>0</v>
      </c>
      <c r="CC9" s="114">
        <f t="shared" si="12"/>
        <v>0</v>
      </c>
      <c r="CD9" s="114">
        <f t="shared" si="13"/>
        <v>0</v>
      </c>
      <c r="CE9" s="114">
        <f t="array" ref="CE9">MIN(IF($C$3:$C$1000=CA9,$L$3:$L$1000))</f>
        <v>0</v>
      </c>
      <c r="CF9" s="114">
        <f t="array" ref="CF9">MIN(IF($C$3:$C$1000=CA9,$M$3:$M$1000))</f>
        <v>0</v>
      </c>
      <c r="CG9" s="114">
        <f t="array" ref="CG9">MIN(IF($C$3:$C$1000=CA9,$N$3:$N$1000))</f>
        <v>0</v>
      </c>
      <c r="CH9" s="114">
        <f t="array" ref="CH9">MAX(IF($C$3:$C$1000=CA9,$L$3:$L$1000))</f>
        <v>0</v>
      </c>
      <c r="CI9" s="114">
        <f t="array" ref="CI9">MAX(IF($C$3:$C$1000=CA9,$M$3:$M$1000))</f>
        <v>0</v>
      </c>
      <c r="CJ9" s="114">
        <f t="array" ref="CJ9">MAX(IF($C$3:$C$1000=CA9,$N$3:$N$1000))</f>
        <v>0</v>
      </c>
      <c r="CK9" s="104" t="e">
        <f t="array" ref="CK9">_xlfn.STDEV.S(IF($C$3:$C$1000=CA9,$L$3:$L$1000))</f>
        <v>#DIV/0!</v>
      </c>
      <c r="CL9" s="104" t="e">
        <f t="array" ref="CL9">_xlfn.STDEV.S(IF($C$3:$C$1000=CA9,$M$3:$M$1000))</f>
        <v>#DIV/0!</v>
      </c>
      <c r="CM9" s="104" t="e">
        <f t="array" ref="CM9">_xlfn.STDEV.S(IF($C$3:$C$1000=CA9,$N$3:$N$1000))</f>
        <v>#DIV/0!</v>
      </c>
      <c r="CO9" s="113" t="str">
        <f>Paramétrage!G29</f>
        <v>Déchargement autoclave</v>
      </c>
      <c r="CP9" s="114">
        <f t="shared" si="14"/>
        <v>0</v>
      </c>
      <c r="CQ9" s="114">
        <f t="shared" si="15"/>
        <v>0</v>
      </c>
      <c r="CR9" s="114">
        <f t="shared" si="16"/>
        <v>0</v>
      </c>
      <c r="CS9" s="114">
        <f t="array" ref="CS9">MIN(IF($C$3:$C$1000=CO9,$L$3:$L$1000))</f>
        <v>0</v>
      </c>
      <c r="CT9" s="114">
        <f t="array" ref="CT9">MIN(IF($C$3:$C$1000=CO9,$M$3:$M$1000))</f>
        <v>0</v>
      </c>
      <c r="CU9" s="114">
        <f t="array" ref="CU9">MIN(IF($C$3:$C$1000=CO9,$N$3:$N$1000))</f>
        <v>0</v>
      </c>
      <c r="CV9" s="114">
        <f t="array" ref="CV9">MAX(IF($C$3:$C$1000=CO9,$L$3:$L$1000))</f>
        <v>0</v>
      </c>
      <c r="CW9" s="114">
        <f t="array" ref="CW9">MAX(IF($C$3:$C$1000=CO9,$M$3:$M$1000))</f>
        <v>0</v>
      </c>
      <c r="CX9" s="114">
        <f t="array" ref="CX9">MAX(IF($C$3:$C$1000=CO9,$N$3:$N$1000))</f>
        <v>0</v>
      </c>
      <c r="CY9" s="104" t="e">
        <f t="array" ref="CY9">_xlfn.STDEV.S(IF($C$3:$C$1000=CO9,$L$3:$L$1000))</f>
        <v>#DIV/0!</v>
      </c>
      <c r="CZ9" s="104" t="e">
        <f t="array" ref="CZ9">_xlfn.STDEV.S(IF($C$3:$C$1000=CO9,$M$3:$M$1000))</f>
        <v>#DIV/0!</v>
      </c>
      <c r="DA9" s="104" t="e">
        <f t="array" ref="DA9">_xlfn.STDEV.S(IF($C$3:$C$1000=CO9,$N$3:$N$1000))</f>
        <v>#DIV/0!</v>
      </c>
      <c r="DC9" s="113" t="str">
        <f>Paramétrage!H29</f>
        <v>Traçabilité</v>
      </c>
      <c r="DD9" s="114">
        <f t="shared" si="17"/>
        <v>0</v>
      </c>
      <c r="DE9" s="114">
        <f t="shared" si="18"/>
        <v>0</v>
      </c>
      <c r="DF9" s="114">
        <f t="shared" si="19"/>
        <v>0</v>
      </c>
      <c r="DG9" s="114">
        <f t="array" ref="DG9">MIN(IF($C$3:$C$1000=DC9,$L$3:$L$1000))</f>
        <v>0</v>
      </c>
      <c r="DH9" s="114">
        <f t="array" ref="DH9">MIN(IF($C$3:$C$1000=DC9,$M$3:$M$1000))</f>
        <v>0</v>
      </c>
      <c r="DI9" s="114">
        <f t="array" ref="DI9">MIN(IF($C$3:$C$1000=DC9,$N$3:$N$1000))</f>
        <v>0</v>
      </c>
      <c r="DJ9" s="114">
        <f t="array" ref="DJ9">MAX(IF($C$3:$C$1000=DC9,$L$3:$L$1000))</f>
        <v>0</v>
      </c>
      <c r="DK9" s="114">
        <f t="array" ref="DK9">MAX(IF($C$3:$C$1000=DC9,$M$3:$M$1000))</f>
        <v>0</v>
      </c>
      <c r="DL9" s="114">
        <f t="array" ref="DL9">MAX(IF($C$3:$C$1000=DC9,$N$3:$N$1000))</f>
        <v>0</v>
      </c>
      <c r="DM9" s="104" t="e">
        <f t="array" ref="DM9">_xlfn.STDEV.S(IF($C$3:$C$1000=DC9,$L$3:$L$1000))</f>
        <v>#DIV/0!</v>
      </c>
      <c r="DN9" s="104" t="e">
        <f t="array" ref="DN9">_xlfn.STDEV.S(IF($C$3:$C$1000=DC9,$M$3:$M$1000))</f>
        <v>#DIV/0!</v>
      </c>
      <c r="DO9" s="104" t="e">
        <f t="array" ref="DO9">_xlfn.STDEV.S(IF($C$3:$C$1000=DC9,$N$3:$N$1000))</f>
        <v>#DIV/0!</v>
      </c>
      <c r="DQ9" s="113">
        <f>Paramétrage!I29</f>
        <v>0</v>
      </c>
      <c r="DR9" s="104">
        <f t="shared" si="20"/>
        <v>0</v>
      </c>
      <c r="DS9" s="104">
        <f t="shared" si="21"/>
        <v>0</v>
      </c>
      <c r="DT9" s="114">
        <f t="shared" si="22"/>
        <v>0</v>
      </c>
      <c r="DU9" s="114">
        <f t="array" ref="DU9">MIN(IF($C$3:$C$1000=DQ9,$L$3:$L$1000))</f>
        <v>0</v>
      </c>
      <c r="DV9" s="114">
        <f t="array" ref="DV9">MIN(IF($C$3:$C$1000=DQ9,$M$3:$M$1000))</f>
        <v>0</v>
      </c>
      <c r="DW9" s="114">
        <f t="array" ref="DW9">MIN(IF($C$3:$C$1000=DQ9,$N$3:$N$1000))</f>
        <v>0</v>
      </c>
      <c r="DX9" s="114">
        <f t="array" ref="DX9">MAX(IF($C$3:$C$1000=DQ9,$L$3:$L$1000))</f>
        <v>0</v>
      </c>
      <c r="DY9" s="114">
        <f t="array" ref="DY9">MAX(IF($C$3:$C$1000=DQ9,$M$3:$M$1000))</f>
        <v>0</v>
      </c>
      <c r="DZ9" s="114">
        <f t="array" ref="DZ9">MAX(IF($C$3:$C$1000=DQ9,$N$3:$N$1000))</f>
        <v>0</v>
      </c>
      <c r="EA9" s="104" t="e">
        <f t="array" ref="EA9">_xlfn.STDEV.S(IF($C$3:$C$1000=DQ9,$L$3:$L$1000))</f>
        <v>#DIV/0!</v>
      </c>
      <c r="EB9" s="104" t="e">
        <f t="array" ref="EB9">_xlfn.STDEV.S(IF($C$3:$C$1000=DQ9,$M$3:$M$1000))</f>
        <v>#DIV/0!</v>
      </c>
      <c r="EC9" s="104" t="e">
        <f t="array" ref="EC9">_xlfn.STDEV.S(IF($C$3:$C$1000=DQ9,$N$3:$N$1000))</f>
        <v>#DIV/0!</v>
      </c>
      <c r="EE9" s="113">
        <f>Paramétrage!J29</f>
        <v>0</v>
      </c>
      <c r="EF9" s="104">
        <f t="shared" si="23"/>
        <v>0</v>
      </c>
      <c r="EG9" s="104">
        <f t="shared" si="24"/>
        <v>0</v>
      </c>
      <c r="EH9" s="114">
        <f t="shared" si="25"/>
        <v>0</v>
      </c>
      <c r="EI9" s="114">
        <f t="array" ref="EI9">MIN(IF($C$3:$C$1000=EE9,$L$3:$L$1000))</f>
        <v>0</v>
      </c>
      <c r="EJ9" s="114">
        <f t="array" ref="EJ9">MIN(IF($C$3:$C$1000=EE9,$M$3:$M$1000))</f>
        <v>0</v>
      </c>
      <c r="EK9" s="114">
        <f t="array" ref="EK9">MIN(IF($C$3:$C$1000=EE9,$N$3:$N$1000))</f>
        <v>0</v>
      </c>
      <c r="EL9" s="114">
        <f t="array" ref="EL9">MAX(IF($C$3:$C$1000=EE9,$L$3:$L$1000))</f>
        <v>0</v>
      </c>
      <c r="EM9" s="114">
        <f t="array" ref="EM9">MAX(IF($C$3:$C$1000=EE9,$M$3:$M$1000))</f>
        <v>0</v>
      </c>
      <c r="EN9" s="114">
        <f t="array" ref="EN9">MAX(IF($C$3:$C$1000=EE9,$N$3:$N$1000))</f>
        <v>0</v>
      </c>
      <c r="EO9" s="104" t="e">
        <f t="array" ref="EO9">_xlfn.STDEV.S(IF($C$3:$C$1000=EE9,$L$3:$L$1000))</f>
        <v>#DIV/0!</v>
      </c>
      <c r="EP9" s="104" t="e">
        <f t="array" ref="EP9">_xlfn.STDEV.S(IF($C$3:$C$1000=EE9,$M$3:$M$1000))</f>
        <v>#DIV/0!</v>
      </c>
      <c r="EQ9" s="104" t="e">
        <f t="array" ref="EQ9">_xlfn.STDEV.S(IF($C$3:$C$1000=EE9,$N$3:$N$1000))</f>
        <v>#DIV/0!</v>
      </c>
      <c r="ES9" s="113">
        <f>Paramétrage!K29</f>
        <v>0</v>
      </c>
      <c r="ET9" s="104">
        <f t="shared" si="26"/>
        <v>0</v>
      </c>
      <c r="EU9" s="104">
        <f t="shared" si="27"/>
        <v>0</v>
      </c>
      <c r="EV9" s="114">
        <f t="shared" si="28"/>
        <v>0</v>
      </c>
      <c r="EW9" s="114">
        <f t="array" ref="EW9">MIN(IF($C$3:$C$1000=ES9,$L$3:$L$1000))</f>
        <v>0</v>
      </c>
      <c r="EX9" s="114">
        <f t="array" ref="EX9">MIN(IF($C$3:$C$1000=ES9,$M$3:$M$1000))</f>
        <v>0</v>
      </c>
      <c r="EY9" s="114">
        <f t="array" ref="EY9">MIN(IF($C$3:$C$1000=ES9,$N$3:$N$1000))</f>
        <v>0</v>
      </c>
      <c r="EZ9" s="114">
        <f t="array" ref="EZ9">MAX(IF($C$3:$C$1000=ES9,$L$3:$L$1000))</f>
        <v>0</v>
      </c>
      <c r="FA9" s="114">
        <f t="array" ref="FA9">MAX(IF($C$3:$C$1000=ES9,$M$3:$M$1000))</f>
        <v>0</v>
      </c>
      <c r="FB9" s="114">
        <f t="array" ref="FB9">MAX(IF($C$3:$C$1000=ES9,$N$3:$N$1000))</f>
        <v>0</v>
      </c>
      <c r="FC9" s="104" t="e">
        <f t="array" ref="FC9">_xlfn.STDEV.S(IF($C$3:$C$1000=ES9,$L$3:$L$1000))</f>
        <v>#DIV/0!</v>
      </c>
      <c r="FD9" s="104" t="e">
        <f t="array" ref="FD9">_xlfn.STDEV.S(IF($C$3:$C$1000=ES9,$M$3:$M$1000))</f>
        <v>#DIV/0!</v>
      </c>
      <c r="FE9" s="104" t="e">
        <f t="array" ref="FE9">_xlfn.STDEV.S(IF($C$3:$C$1000=ES9,$N$3:$N$1000))</f>
        <v>#DIV/0!</v>
      </c>
      <c r="FG9" s="113">
        <f>Paramétrage!L29</f>
        <v>0</v>
      </c>
      <c r="FH9" s="104">
        <f t="shared" si="29"/>
        <v>0</v>
      </c>
      <c r="FI9" s="104">
        <f t="shared" si="30"/>
        <v>0</v>
      </c>
      <c r="FJ9" s="114">
        <f t="shared" si="31"/>
        <v>0</v>
      </c>
      <c r="FK9" s="114">
        <f t="array" ref="FK9">MIN(IF($C$3:$C$1000=FG9,$L$3:$L$1000))</f>
        <v>0</v>
      </c>
      <c r="FL9" s="114">
        <f t="array" ref="FL9">MIN(IF($C$3:$C$1000=FG9,$M$3:$M$1000))</f>
        <v>0</v>
      </c>
      <c r="FM9" s="114">
        <f t="array" ref="FM9">MIN(IF($C$3:$C$1000=FG9,$N$3:$N$1000))</f>
        <v>0</v>
      </c>
      <c r="FN9" s="114">
        <f t="array" ref="FN9">MAX(IF($C$3:$C$1000=FG9,$L$3:$L$1000))</f>
        <v>0</v>
      </c>
      <c r="FO9" s="114">
        <f t="array" ref="FO9">MAX(IF($C$3:$C$1000=FG9,$M$3:$M$1000))</f>
        <v>0</v>
      </c>
      <c r="FP9" s="114">
        <f t="array" ref="FP9">MAX(IF($C$3:$C$1000=FG9,$N$3:$N$1000))</f>
        <v>0</v>
      </c>
      <c r="FQ9" s="104" t="e">
        <f t="array" ref="FQ9">_xlfn.STDEV.S(IF($C$3:$C$1000=FG9,$L$3:$L$1000))</f>
        <v>#DIV/0!</v>
      </c>
      <c r="FR9" s="104" t="e">
        <f t="array" ref="FR9">_xlfn.STDEV.S(IF($C$3:$C$1000=FG9,$M$3:$M$1000))</f>
        <v>#DIV/0!</v>
      </c>
      <c r="FS9" s="104" t="e">
        <f t="array" ref="FS9">_xlfn.STDEV.S(IF($C$3:$C$1000=FG9,$N$3:$N$1000))</f>
        <v>#DIV/0!</v>
      </c>
      <c r="FU9" s="113">
        <f>Paramétrage!M29</f>
        <v>0</v>
      </c>
      <c r="FV9" s="104">
        <f t="shared" si="32"/>
        <v>0</v>
      </c>
      <c r="FW9" s="104">
        <f t="shared" si="33"/>
        <v>0</v>
      </c>
      <c r="FX9" s="114">
        <f t="shared" si="34"/>
        <v>0</v>
      </c>
      <c r="FY9" s="114">
        <f t="array" ref="FY9">MIN(IF($C$3:$C$1000=FU9,$L$3:$L$1000))</f>
        <v>0</v>
      </c>
      <c r="FZ9" s="114">
        <f t="array" ref="FZ9">MIN(IF($C$3:$C$1000=FU9,$M$3:$M$1000))</f>
        <v>0</v>
      </c>
      <c r="GA9" s="114">
        <f t="array" ref="GA9">MIN(IF($C$3:$C$1000=FU9,$N$3:$N$1000))</f>
        <v>0</v>
      </c>
      <c r="GB9" s="114">
        <f t="array" ref="GB9">MAX(IF($C$3:$C$1000=FU9,$L$3:$L$1000))</f>
        <v>0</v>
      </c>
      <c r="GC9" s="114">
        <f t="array" ref="GC9">MAX(IF($C$3:$C$1000=FU9,$M$3:$M$1000))</f>
        <v>0</v>
      </c>
      <c r="GD9" s="114">
        <f t="array" ref="GD9">MAX(IF($C$3:$C$1000=FU9,$N$3:$N$1000))</f>
        <v>0</v>
      </c>
      <c r="GE9" s="104" t="e">
        <f t="array" ref="GE9">_xlfn.STDEV.S(IF($C$3:$C$1000=FU9,$L$3:$L$1000))</f>
        <v>#DIV/0!</v>
      </c>
      <c r="GF9" s="104" t="e">
        <f t="array" ref="GF9">_xlfn.STDEV.S(IF($C$3:$C$1000=FU9,$M$3:$M$1000))</f>
        <v>#DIV/0!</v>
      </c>
      <c r="GG9" s="104" t="e">
        <f t="array" ref="GG9">_xlfn.STDEV.S(IF($C$3:$C$1000=FU9,$N$3:$N$1000))</f>
        <v>#DIV/0!</v>
      </c>
      <c r="GI9" s="113">
        <f>Paramétrage!N29</f>
        <v>0</v>
      </c>
      <c r="GJ9" s="104">
        <f t="shared" si="35"/>
        <v>0</v>
      </c>
      <c r="GK9" s="104">
        <f t="shared" si="36"/>
        <v>0</v>
      </c>
      <c r="GL9" s="114">
        <f t="shared" si="37"/>
        <v>0</v>
      </c>
      <c r="GM9" s="114">
        <f t="array" ref="GM9">MIN(IF($C$3:$C$1000=GI9,$L$3:$L$1000))</f>
        <v>0</v>
      </c>
      <c r="GN9" s="114">
        <f t="array" ref="GN9">MIN(IF($C$3:$C$1000=GI9,$M$3:$M$1000))</f>
        <v>0</v>
      </c>
      <c r="GO9" s="114">
        <f t="array" ref="GO9">MIN(IF($C$3:$C$1000=GI9,$N$3:$N$1000))</f>
        <v>0</v>
      </c>
      <c r="GP9" s="114">
        <f t="array" ref="GP9">MAX(IF($C$3:$C$1000=GI9,$L$3:$L$1000))</f>
        <v>0</v>
      </c>
      <c r="GQ9" s="114">
        <f t="array" ref="GQ9">MAX(IF($C$3:$C$1000=GI9,$M$3:$M$1000))</f>
        <v>0</v>
      </c>
      <c r="GR9" s="114">
        <f t="array" ref="GR9">MAX(IF($C$3:$C$1000=GI9,$N$3:$N$1000))</f>
        <v>0</v>
      </c>
      <c r="GS9" s="104" t="e">
        <f t="array" ref="GS9">_xlfn.STDEV.S(IF($C$3:$C$1000=GI9,$L$3:$L$1000))</f>
        <v>#DIV/0!</v>
      </c>
      <c r="GT9" s="104" t="e">
        <f t="array" ref="GT9">_xlfn.STDEV.S(IF($C$3:$C$1000=GI9,$M$3:$M$1000))</f>
        <v>#DIV/0!</v>
      </c>
      <c r="GU9" s="104" t="e">
        <f t="array" ref="GU9">_xlfn.STDEV.S(IF($C$3:$C$1000=GI9,$N$3:$N$1000))</f>
        <v>#DIV/0!</v>
      </c>
      <c r="GW9" s="113">
        <f>Paramétrage!O29</f>
        <v>0</v>
      </c>
      <c r="GX9" s="104">
        <f t="shared" si="38"/>
        <v>0</v>
      </c>
      <c r="GY9" s="104">
        <f t="shared" si="39"/>
        <v>0</v>
      </c>
      <c r="GZ9" s="114">
        <f t="shared" si="40"/>
        <v>0</v>
      </c>
      <c r="HA9" s="114">
        <f t="array" ref="HA9">MIN(IF($C$3:$C$1000=GW9,$L$3:$L$1000))</f>
        <v>0</v>
      </c>
      <c r="HB9" s="114">
        <f t="array" ref="HB9">MIN(IF($C$3:$C$1000=GW9,$M$3:$M$1000))</f>
        <v>0</v>
      </c>
      <c r="HC9" s="114">
        <f t="array" ref="HC9">MIN(IF($C$3:$C$1000=GW9,$N$3:$N$1000))</f>
        <v>0</v>
      </c>
      <c r="HD9" s="114">
        <f t="array" ref="HD9">MAX(IF($C$3:$C$1000=GW9,$L$3:$L$1000))</f>
        <v>0</v>
      </c>
      <c r="HE9" s="114">
        <f t="array" ref="HE9">MAX(IF($C$3:$C$1000=GW9,$M$3:$M$1000))</f>
        <v>0</v>
      </c>
      <c r="HF9" s="114">
        <f t="array" ref="HF9">MAX(IF($C$3:$C$1000=GW9,$N$3:$N$1000))</f>
        <v>0</v>
      </c>
      <c r="HG9" s="104" t="e">
        <f t="array" ref="HG9">_xlfn.STDEV.S(IF($C$3:$C$1000=GW9,$L$3:$L$1000))</f>
        <v>#DIV/0!</v>
      </c>
      <c r="HH9" s="104" t="e">
        <f t="array" ref="HH9">_xlfn.STDEV.S(IF($C$3:$C$1000=GW9,$M$3:$M$1000))</f>
        <v>#DIV/0!</v>
      </c>
      <c r="HI9" s="104" t="e">
        <f t="array" ref="HI9">_xlfn.STDEV.S(IF($C$3:$C$1000=GW9,$N$3:$N$1000))</f>
        <v>#DIV/0!</v>
      </c>
      <c r="HK9" s="104">
        <v>6</v>
      </c>
      <c r="HL9" s="104">
        <v>13</v>
      </c>
      <c r="HM9" s="104">
        <v>25</v>
      </c>
    </row>
    <row r="10" spans="1:268" ht="43.2" x14ac:dyDescent="0.3">
      <c r="B10" s="4"/>
      <c r="C10" s="4"/>
      <c r="D10" s="4"/>
      <c r="E10" s="4"/>
      <c r="F10" s="4"/>
      <c r="G10" s="4"/>
      <c r="H10" s="4"/>
      <c r="I10" s="4"/>
      <c r="J10" s="4"/>
      <c r="K10" s="4"/>
      <c r="L10" s="4" t="str">
        <f t="shared" si="42"/>
        <v/>
      </c>
      <c r="M10" s="6" t="str">
        <f t="shared" si="43"/>
        <v/>
      </c>
      <c r="N10" s="6" t="str">
        <f t="shared" si="44"/>
        <v/>
      </c>
      <c r="O10" s="4"/>
      <c r="P10" s="105"/>
      <c r="R10" s="108" t="s">
        <v>44</v>
      </c>
      <c r="S10" s="108">
        <f>COUNTIFS($B$3:$B$1000,"Réception/Lavage",$L$3:$L$1000,"&gt;=13",$M$3:$M$1000,"&lt;13",$M$3:$M$1000,"&gt;6",$N$3:$N$1000,"&lt;13",$N$3:$N$1000,"&gt;6")</f>
        <v>0</v>
      </c>
      <c r="T10" s="108">
        <f>COUNTIFS($B$3:$B$1000,"Recomposition",$L$3:$L$1000,"&gt;=13",$M$3:$M$1000,"&lt;13",$M$3:$M$1000,"&gt;6",$N$3:$N$1000,"&lt;13",$N$3:$N$1000,"&gt;6")</f>
        <v>0</v>
      </c>
      <c r="U10" s="108">
        <f>COUNTIFS($B$3:$B$1000,"Conditionnement",$L$3:$L$1000,"&gt;=13",$M$3:$M$1000,"&lt;13",$M$3:$M$1000,"&gt;6",$N$3:$N$1000,"&lt;13",$N$3:$N$1000,"&gt;6")</f>
        <v>0</v>
      </c>
      <c r="V10" s="108">
        <f>COUNTIFS($B$3:$B$1000,"Passage en stérilisateur",$L$3:$L$1000,"&gt;=13",$M$3:$M$1000,"&lt;13",$M$3:$M$1000,"&gt;6",$N$3:$N$1000,"&lt;13",$N$3:$N$1000,"&gt;6")</f>
        <v>0</v>
      </c>
      <c r="W10" s="113" t="str">
        <f>Zone4_phenix</f>
        <v>Conditionnement</v>
      </c>
      <c r="X10" s="114">
        <f>IFERROR(AVERAGEIFS(L3:L1000,B3:B1000,W10),0)</f>
        <v>0</v>
      </c>
      <c r="Y10" s="114">
        <f>IFERROR(AVERAGEIFS(M3:M1000,B3:B1000,W10),0)</f>
        <v>0</v>
      </c>
      <c r="Z10" s="114">
        <f>IFERROR(AVERAGEIFS(N3:N1000,B3:B1000,W10),0)</f>
        <v>0</v>
      </c>
      <c r="AA10" s="104">
        <f t="array" ref="AA10">MIN(IF($B$3:$B$1000=W10,$L$3:$L$1000))</f>
        <v>0</v>
      </c>
      <c r="AB10" s="104">
        <f t="array" ref="AB10">MIN(IF($B$3:$B$1000=W10,$M$3:$M$1000))</f>
        <v>0</v>
      </c>
      <c r="AC10" s="104">
        <f t="array" ref="AC10">MIN(IF($B$3:$B$1000=W10,$N$3:$N$1000))</f>
        <v>0</v>
      </c>
      <c r="AD10" s="104">
        <f t="array" ref="AD10">MAX(IF($B$3:$B$1000=W10,$L$3:$L$1000))</f>
        <v>0</v>
      </c>
      <c r="AE10" s="104">
        <f t="array" ref="AE10">MAX(IF($B$3:$B$1000=W10,$M$3:$M$1000))</f>
        <v>0</v>
      </c>
      <c r="AF10" s="104">
        <f t="array" ref="AF10">MAX(IF($B$3:$B$1000=W10,$M$3:$M$1000))</f>
        <v>0</v>
      </c>
      <c r="AG10" s="104" t="e">
        <f t="array" ref="AG10">_xlfn.STDEV.S(IF($B$3:$B$1000=W10,$L$3:$L$1000))</f>
        <v>#DIV/0!</v>
      </c>
      <c r="AH10" s="104" t="e">
        <f t="array" ref="AH10">_xlfn.STDEV.S(IF($B$3:$B$1000=W10,$M$3:$M$1000))</f>
        <v>#DIV/0!</v>
      </c>
      <c r="AI10" s="104" t="e">
        <f t="array" ref="AI10">_xlfn.STDEV.S(IF($B$3:$B$1000=W10,$N$3:$N$1000))</f>
        <v>#DIV/0!</v>
      </c>
      <c r="AK10" s="113">
        <f>Paramétrage!C30</f>
        <v>0</v>
      </c>
      <c r="AL10" s="104">
        <f t="shared" si="2"/>
        <v>0</v>
      </c>
      <c r="AM10" s="104">
        <f t="shared" si="3"/>
        <v>0</v>
      </c>
      <c r="AN10" s="114">
        <f t="shared" si="4"/>
        <v>0</v>
      </c>
      <c r="AO10" s="114">
        <f t="array" ref="AO10">MIN(IF($C$3:$C$1000=AK10,$L$3:$L$1000))</f>
        <v>0</v>
      </c>
      <c r="AP10" s="114">
        <f t="array" ref="AP10">MIN(IF($C$3:$C$1000=AK10,$M$3:$M$1000))</f>
        <v>0</v>
      </c>
      <c r="AQ10" s="114">
        <f t="array" ref="AQ10">MIN(IF($C$3:$C$1000=AK10,$N$3:$N$1000))</f>
        <v>0</v>
      </c>
      <c r="AR10" s="114">
        <f t="array" ref="AR10">MAX(IF($C$3:$C$1000=AK10,$L$3:$L$1000))</f>
        <v>0</v>
      </c>
      <c r="AS10" s="114">
        <f t="array" ref="AS10">MAX(IF($C$3:$C$1000=AK10,$M$3:$M$1000))</f>
        <v>0</v>
      </c>
      <c r="AT10" s="114">
        <f t="array" ref="AT10">MAX(IF($C$3:$C$1000=AK10,$N$3:$N$1000))</f>
        <v>0</v>
      </c>
      <c r="AU10" s="104" t="e">
        <f t="array" ref="AU10">_xlfn.STDEV.S(IF($C$3:$C$1000=AK10,$L$3:$L$1000))</f>
        <v>#DIV/0!</v>
      </c>
      <c r="AV10" s="104" t="e">
        <f t="array" ref="AV10">_xlfn.STDEV.S(IF($C$3:$C$1000=AK10,$M$3:$M$1000))</f>
        <v>#DIV/0!</v>
      </c>
      <c r="AW10" s="104" t="e">
        <f t="array" ref="AW10">_xlfn.STDEV.S(IF($C$3:$C$1000=AK10,$N$3:$N$1000))</f>
        <v>#DIV/0!</v>
      </c>
      <c r="AY10" s="113" t="str">
        <f>Paramétrage!D30</f>
        <v>Préparation d'une embase de lavage</v>
      </c>
      <c r="AZ10" s="114">
        <f t="shared" si="5"/>
        <v>0</v>
      </c>
      <c r="BA10" s="114">
        <f t="shared" si="6"/>
        <v>0</v>
      </c>
      <c r="BB10" s="114">
        <f t="shared" si="7"/>
        <v>0</v>
      </c>
      <c r="BC10" s="114">
        <f t="array" ref="BC10">MIN(IF($C$3:$C$1000=AY10,$L$3:$L$1000))</f>
        <v>0</v>
      </c>
      <c r="BD10" s="114">
        <f t="array" ref="BD10">MIN(IF($C$3:$C$1000=AY10,$M$3:$M$1000))</f>
        <v>0</v>
      </c>
      <c r="BE10" s="114">
        <f t="array" ref="BE10">MIN(IF($C$3:$C$1000=AY10,$N$3:$N$1000))</f>
        <v>0</v>
      </c>
      <c r="BF10" s="114">
        <f t="array" ref="BF10">MAX(IF($C$3:$C$1000=AY10,$L$3:$L$1000))</f>
        <v>0</v>
      </c>
      <c r="BG10" s="114">
        <f t="array" ref="BG10">MAX(IF($C$3:$C$1000=AY10,$M$3:$M$1000))</f>
        <v>0</v>
      </c>
      <c r="BH10" s="114">
        <f t="array" ref="BH10">MAX(IF($C$3:$C$1000=AY10,$N$3:$N$1000))</f>
        <v>0</v>
      </c>
      <c r="BI10" s="104" t="e">
        <f t="array" ref="BI10">_xlfn.STDEV.S(IF($C$3:$C$1000=AY10,$L$3:$L$1000))</f>
        <v>#DIV/0!</v>
      </c>
      <c r="BJ10" s="104" t="e">
        <f t="array" ref="BJ10">_xlfn.STDEV.S(IF($C$3:$C$1000=AY10,$M$3:$M$1000))</f>
        <v>#DIV/0!</v>
      </c>
      <c r="BK10" s="104" t="e">
        <f t="array" ref="BK10">_xlfn.STDEV.S(IF($C$3:$C$1000=AY10,$N$3:$N$1000))</f>
        <v>#DIV/0!</v>
      </c>
      <c r="BM10" s="113" t="str">
        <f>Paramétrage!E30</f>
        <v>Prise de poste</v>
      </c>
      <c r="BN10" s="114">
        <f t="shared" si="8"/>
        <v>0</v>
      </c>
      <c r="BO10" s="114">
        <f t="shared" si="9"/>
        <v>0</v>
      </c>
      <c r="BP10" s="114">
        <f t="shared" si="10"/>
        <v>0</v>
      </c>
      <c r="BQ10" s="114">
        <f t="array" ref="BQ10">MIN(IF($C$3:$C$1000=BM10,$L$3:$L$1000))</f>
        <v>0</v>
      </c>
      <c r="BR10" s="114">
        <f t="array" ref="BR10">MIN(IF($C$3:$C$1000=BM10,$M$3:$M$1000))</f>
        <v>0</v>
      </c>
      <c r="BS10" s="114">
        <f t="array" ref="BS10">MIN(IF($C$3:$C$1000=BM10,$N$3:$N$1000))</f>
        <v>0</v>
      </c>
      <c r="BT10" s="114">
        <f t="array" ref="BT10">MAX(IF($C$3:$C$1000=BM10,$L$3:$L$1000))</f>
        <v>0</v>
      </c>
      <c r="BU10" s="114">
        <f t="array" ref="BU10">MAX(IF($C$3:$C$1000=BM10,$M$3:$M$1000))</f>
        <v>0</v>
      </c>
      <c r="BV10" s="114">
        <f t="array" ref="BV10">MAX(IF($C$3:$C$1000=BM10,$N$3:$N$1000))</f>
        <v>0</v>
      </c>
      <c r="BW10" s="104" t="e">
        <f t="array" ref="BW10">_xlfn.STDEV.S(IF($C$3:$C$1000=BM10,$L$3:$L$1000))</f>
        <v>#DIV/0!</v>
      </c>
      <c r="BX10" s="104" t="e">
        <f t="array" ref="BX10">_xlfn.STDEV.S(IF($C$3:$C$1000=BM10,$M$3:$M$1000))</f>
        <v>#DIV/0!</v>
      </c>
      <c r="BY10" s="104" t="e">
        <f t="array" ref="BY10">_xlfn.STDEV.S(IF($C$3:$C$1000=BM10,$N$3:$N$1000))</f>
        <v>#DIV/0!</v>
      </c>
      <c r="CA10" s="113">
        <f>Paramétrage!F30</f>
        <v>0</v>
      </c>
      <c r="CB10" s="114">
        <f t="shared" si="11"/>
        <v>0</v>
      </c>
      <c r="CC10" s="114">
        <f t="shared" si="12"/>
        <v>0</v>
      </c>
      <c r="CD10" s="114">
        <f t="shared" si="13"/>
        <v>0</v>
      </c>
      <c r="CE10" s="114">
        <f t="array" ref="CE10">MIN(IF($C$3:$C$1000=CA10,$L$3:$L$1000))</f>
        <v>0</v>
      </c>
      <c r="CF10" s="114">
        <f t="array" ref="CF10">MIN(IF($C$3:$C$1000=CA10,$M$3:$M$1000))</f>
        <v>0</v>
      </c>
      <c r="CG10" s="114">
        <f t="array" ref="CG10">MIN(IF($C$3:$C$1000=CA10,$N$3:$N$1000))</f>
        <v>0</v>
      </c>
      <c r="CH10" s="114">
        <f t="array" ref="CH10">MAX(IF($C$3:$C$1000=CA10,$L$3:$L$1000))</f>
        <v>0</v>
      </c>
      <c r="CI10" s="114">
        <f t="array" ref="CI10">MAX(IF($C$3:$C$1000=CA10,$M$3:$M$1000))</f>
        <v>0</v>
      </c>
      <c r="CJ10" s="114">
        <f t="array" ref="CJ10">MAX(IF($C$3:$C$1000=CA10,$N$3:$N$1000))</f>
        <v>0</v>
      </c>
      <c r="CK10" s="104" t="e">
        <f t="array" ref="CK10">_xlfn.STDEV.S(IF($C$3:$C$1000=CA10,$L$3:$L$1000))</f>
        <v>#DIV/0!</v>
      </c>
      <c r="CL10" s="104" t="e">
        <f t="array" ref="CL10">_xlfn.STDEV.S(IF($C$3:$C$1000=CA10,$M$3:$M$1000))</f>
        <v>#DIV/0!</v>
      </c>
      <c r="CM10" s="104" t="e">
        <f t="array" ref="CM10">_xlfn.STDEV.S(IF($C$3:$C$1000=CA10,$N$3:$N$1000))</f>
        <v>#DIV/0!</v>
      </c>
      <c r="CO10" s="113" t="str">
        <f>Paramétrage!G30</f>
        <v>Validation de la charge d'autoclave</v>
      </c>
      <c r="CP10" s="114">
        <f t="shared" si="14"/>
        <v>0</v>
      </c>
      <c r="CQ10" s="114">
        <f t="shared" si="15"/>
        <v>0</v>
      </c>
      <c r="CR10" s="114">
        <f t="shared" si="16"/>
        <v>0</v>
      </c>
      <c r="CS10" s="114">
        <f t="array" ref="CS10">MIN(IF($C$3:$C$1000=CO10,$L$3:$L$1000))</f>
        <v>0</v>
      </c>
      <c r="CT10" s="114">
        <f t="array" ref="CT10">MIN(IF($C$3:$C$1000=CO10,$M$3:$M$1000))</f>
        <v>0</v>
      </c>
      <c r="CU10" s="114">
        <f t="array" ref="CU10">MIN(IF($C$3:$C$1000=CO10,$N$3:$N$1000))</f>
        <v>0</v>
      </c>
      <c r="CV10" s="114">
        <f t="array" ref="CV10">MAX(IF($C$3:$C$1000=CO10,$L$3:$L$1000))</f>
        <v>0</v>
      </c>
      <c r="CW10" s="114">
        <f t="array" ref="CW10">MAX(IF($C$3:$C$1000=CO10,$M$3:$M$1000))</f>
        <v>0</v>
      </c>
      <c r="CX10" s="114">
        <f t="array" ref="CX10">MAX(IF($C$3:$C$1000=CO10,$N$3:$N$1000))</f>
        <v>0</v>
      </c>
      <c r="CY10" s="104" t="e">
        <f t="array" ref="CY10">_xlfn.STDEV.S(IF($C$3:$C$1000=CO10,$L$3:$L$1000))</f>
        <v>#DIV/0!</v>
      </c>
      <c r="CZ10" s="104" t="e">
        <f t="array" ref="CZ10">_xlfn.STDEV.S(IF($C$3:$C$1000=CO10,$M$3:$M$1000))</f>
        <v>#DIV/0!</v>
      </c>
      <c r="DA10" s="104" t="e">
        <f t="array" ref="DA10">_xlfn.STDEV.S(IF($C$3:$C$1000=CO10,$N$3:$N$1000))</f>
        <v>#DIV/0!</v>
      </c>
      <c r="DC10" s="113" t="str">
        <f>Paramétrage!H30</f>
        <v>Prise de poste</v>
      </c>
      <c r="DD10" s="114">
        <f t="shared" si="17"/>
        <v>0</v>
      </c>
      <c r="DE10" s="114">
        <f t="shared" si="18"/>
        <v>0</v>
      </c>
      <c r="DF10" s="114">
        <f t="shared" si="19"/>
        <v>0</v>
      </c>
      <c r="DG10" s="114">
        <f t="array" ref="DG10">MIN(IF($C$3:$C$1000=DC10,$L$3:$L$1000))</f>
        <v>0</v>
      </c>
      <c r="DH10" s="114">
        <f t="array" ref="DH10">MIN(IF($C$3:$C$1000=DC10,$M$3:$M$1000))</f>
        <v>0</v>
      </c>
      <c r="DI10" s="114">
        <f t="array" ref="DI10">MIN(IF($C$3:$C$1000=DC10,$N$3:$N$1000))</f>
        <v>0</v>
      </c>
      <c r="DJ10" s="114">
        <f t="array" ref="DJ10">MAX(IF($C$3:$C$1000=DC10,$L$3:$L$1000))</f>
        <v>0</v>
      </c>
      <c r="DK10" s="114">
        <f t="array" ref="DK10">MAX(IF($C$3:$C$1000=DC10,$M$3:$M$1000))</f>
        <v>0</v>
      </c>
      <c r="DL10" s="114">
        <f t="array" ref="DL10">MAX(IF($C$3:$C$1000=DC10,$N$3:$N$1000))</f>
        <v>0</v>
      </c>
      <c r="DM10" s="104" t="e">
        <f t="array" ref="DM10">_xlfn.STDEV.S(IF($C$3:$C$1000=DC10,$L$3:$L$1000))</f>
        <v>#DIV/0!</v>
      </c>
      <c r="DN10" s="104" t="e">
        <f t="array" ref="DN10">_xlfn.STDEV.S(IF($C$3:$C$1000=DC10,$M$3:$M$1000))</f>
        <v>#DIV/0!</v>
      </c>
      <c r="DO10" s="104" t="e">
        <f t="array" ref="DO10">_xlfn.STDEV.S(IF($C$3:$C$1000=DC10,$N$3:$N$1000))</f>
        <v>#DIV/0!</v>
      </c>
      <c r="DQ10" s="113">
        <f>Paramétrage!I30</f>
        <v>0</v>
      </c>
      <c r="DR10" s="104">
        <f t="shared" si="20"/>
        <v>0</v>
      </c>
      <c r="DS10" s="104">
        <f t="shared" si="21"/>
        <v>0</v>
      </c>
      <c r="DT10" s="114">
        <f t="shared" si="22"/>
        <v>0</v>
      </c>
      <c r="DU10" s="114">
        <f t="array" ref="DU10">MIN(IF($C$3:$C$1000=DQ10,$L$3:$L$1000))</f>
        <v>0</v>
      </c>
      <c r="DV10" s="114">
        <f t="array" ref="DV10">MIN(IF($C$3:$C$1000=DQ10,$M$3:$M$1000))</f>
        <v>0</v>
      </c>
      <c r="DW10" s="114">
        <f t="array" ref="DW10">MIN(IF($C$3:$C$1000=DQ10,$N$3:$N$1000))</f>
        <v>0</v>
      </c>
      <c r="DX10" s="114">
        <f t="array" ref="DX10">MAX(IF($C$3:$C$1000=DQ10,$L$3:$L$1000))</f>
        <v>0</v>
      </c>
      <c r="DY10" s="114">
        <f t="array" ref="DY10">MAX(IF($C$3:$C$1000=DQ10,$M$3:$M$1000))</f>
        <v>0</v>
      </c>
      <c r="DZ10" s="114">
        <f t="array" ref="DZ10">MAX(IF($C$3:$C$1000=DQ10,$N$3:$N$1000))</f>
        <v>0</v>
      </c>
      <c r="EA10" s="104" t="e">
        <f t="array" ref="EA10">_xlfn.STDEV.S(IF($C$3:$C$1000=DQ10,$L$3:$L$1000))</f>
        <v>#DIV/0!</v>
      </c>
      <c r="EB10" s="104" t="e">
        <f t="array" ref="EB10">_xlfn.STDEV.S(IF($C$3:$C$1000=DQ10,$M$3:$M$1000))</f>
        <v>#DIV/0!</v>
      </c>
      <c r="EC10" s="104" t="e">
        <f t="array" ref="EC10">_xlfn.STDEV.S(IF($C$3:$C$1000=DQ10,$N$3:$N$1000))</f>
        <v>#DIV/0!</v>
      </c>
      <c r="EE10" s="113">
        <f>Paramétrage!J30</f>
        <v>0</v>
      </c>
      <c r="EF10" s="104">
        <f t="shared" si="23"/>
        <v>0</v>
      </c>
      <c r="EG10" s="104">
        <f t="shared" si="24"/>
        <v>0</v>
      </c>
      <c r="EH10" s="114">
        <f t="shared" si="25"/>
        <v>0</v>
      </c>
      <c r="EI10" s="114">
        <f t="array" ref="EI10">MIN(IF($C$3:$C$1000=EE10,$L$3:$L$1000))</f>
        <v>0</v>
      </c>
      <c r="EJ10" s="114">
        <f t="array" ref="EJ10">MIN(IF($C$3:$C$1000=EE10,$M$3:$M$1000))</f>
        <v>0</v>
      </c>
      <c r="EK10" s="114">
        <f t="array" ref="EK10">MIN(IF($C$3:$C$1000=EE10,$N$3:$N$1000))</f>
        <v>0</v>
      </c>
      <c r="EL10" s="114">
        <f t="array" ref="EL10">MAX(IF($C$3:$C$1000=EE10,$L$3:$L$1000))</f>
        <v>0</v>
      </c>
      <c r="EM10" s="114">
        <f t="array" ref="EM10">MAX(IF($C$3:$C$1000=EE10,$M$3:$M$1000))</f>
        <v>0</v>
      </c>
      <c r="EN10" s="114">
        <f t="array" ref="EN10">MAX(IF($C$3:$C$1000=EE10,$N$3:$N$1000))</f>
        <v>0</v>
      </c>
      <c r="EO10" s="104" t="e">
        <f t="array" ref="EO10">_xlfn.STDEV.S(IF($C$3:$C$1000=EE10,$L$3:$L$1000))</f>
        <v>#DIV/0!</v>
      </c>
      <c r="EP10" s="104" t="e">
        <f t="array" ref="EP10">_xlfn.STDEV.S(IF($C$3:$C$1000=EE10,$M$3:$M$1000))</f>
        <v>#DIV/0!</v>
      </c>
      <c r="EQ10" s="104" t="e">
        <f t="array" ref="EQ10">_xlfn.STDEV.S(IF($C$3:$C$1000=EE10,$N$3:$N$1000))</f>
        <v>#DIV/0!</v>
      </c>
      <c r="ES10" s="113">
        <f>Paramétrage!K30</f>
        <v>0</v>
      </c>
      <c r="ET10" s="104">
        <f t="shared" si="26"/>
        <v>0</v>
      </c>
      <c r="EU10" s="104">
        <f t="shared" si="27"/>
        <v>0</v>
      </c>
      <c r="EV10" s="114">
        <f t="shared" si="28"/>
        <v>0</v>
      </c>
      <c r="EW10" s="114">
        <f t="array" ref="EW10">MIN(IF($C$3:$C$1000=ES10,$L$3:$L$1000))</f>
        <v>0</v>
      </c>
      <c r="EX10" s="114">
        <f t="array" ref="EX10">MIN(IF($C$3:$C$1000=ES10,$M$3:$M$1000))</f>
        <v>0</v>
      </c>
      <c r="EY10" s="114">
        <f t="array" ref="EY10">MIN(IF($C$3:$C$1000=ES10,$N$3:$N$1000))</f>
        <v>0</v>
      </c>
      <c r="EZ10" s="114">
        <f t="array" ref="EZ10">MAX(IF($C$3:$C$1000=ES10,$L$3:$L$1000))</f>
        <v>0</v>
      </c>
      <c r="FA10" s="114">
        <f t="array" ref="FA10">MAX(IF($C$3:$C$1000=ES10,$M$3:$M$1000))</f>
        <v>0</v>
      </c>
      <c r="FB10" s="114">
        <f t="array" ref="FB10">MAX(IF($C$3:$C$1000=ES10,$N$3:$N$1000))</f>
        <v>0</v>
      </c>
      <c r="FC10" s="104" t="e">
        <f t="array" ref="FC10">_xlfn.STDEV.S(IF($C$3:$C$1000=ES10,$L$3:$L$1000))</f>
        <v>#DIV/0!</v>
      </c>
      <c r="FD10" s="104" t="e">
        <f t="array" ref="FD10">_xlfn.STDEV.S(IF($C$3:$C$1000=ES10,$M$3:$M$1000))</f>
        <v>#DIV/0!</v>
      </c>
      <c r="FE10" s="104" t="e">
        <f t="array" ref="FE10">_xlfn.STDEV.S(IF($C$3:$C$1000=ES10,$N$3:$N$1000))</f>
        <v>#DIV/0!</v>
      </c>
      <c r="FG10" s="113">
        <f>Paramétrage!L30</f>
        <v>0</v>
      </c>
      <c r="FH10" s="104">
        <f t="shared" si="29"/>
        <v>0</v>
      </c>
      <c r="FI10" s="104">
        <f t="shared" si="30"/>
        <v>0</v>
      </c>
      <c r="FJ10" s="114">
        <f t="shared" si="31"/>
        <v>0</v>
      </c>
      <c r="FK10" s="114">
        <f t="array" ref="FK10">MIN(IF($C$3:$C$1000=FG10,$L$3:$L$1000))</f>
        <v>0</v>
      </c>
      <c r="FL10" s="114">
        <f t="array" ref="FL10">MIN(IF($C$3:$C$1000=FG10,$M$3:$M$1000))</f>
        <v>0</v>
      </c>
      <c r="FM10" s="114">
        <f t="array" ref="FM10">MIN(IF($C$3:$C$1000=FG10,$N$3:$N$1000))</f>
        <v>0</v>
      </c>
      <c r="FN10" s="114">
        <f t="array" ref="FN10">MAX(IF($C$3:$C$1000=FG10,$L$3:$L$1000))</f>
        <v>0</v>
      </c>
      <c r="FO10" s="114">
        <f t="array" ref="FO10">MAX(IF($C$3:$C$1000=FG10,$M$3:$M$1000))</f>
        <v>0</v>
      </c>
      <c r="FP10" s="114">
        <f t="array" ref="FP10">MAX(IF($C$3:$C$1000=FG10,$N$3:$N$1000))</f>
        <v>0</v>
      </c>
      <c r="FQ10" s="104" t="e">
        <f t="array" ref="FQ10">_xlfn.STDEV.S(IF($C$3:$C$1000=FG10,$L$3:$L$1000))</f>
        <v>#DIV/0!</v>
      </c>
      <c r="FR10" s="104" t="e">
        <f t="array" ref="FR10">_xlfn.STDEV.S(IF($C$3:$C$1000=FG10,$M$3:$M$1000))</f>
        <v>#DIV/0!</v>
      </c>
      <c r="FS10" s="104" t="e">
        <f t="array" ref="FS10">_xlfn.STDEV.S(IF($C$3:$C$1000=FG10,$N$3:$N$1000))</f>
        <v>#DIV/0!</v>
      </c>
      <c r="FU10" s="113">
        <f>Paramétrage!M30</f>
        <v>0</v>
      </c>
      <c r="FV10" s="104">
        <f t="shared" si="32"/>
        <v>0</v>
      </c>
      <c r="FW10" s="104">
        <f t="shared" si="33"/>
        <v>0</v>
      </c>
      <c r="FX10" s="114">
        <f t="shared" si="34"/>
        <v>0</v>
      </c>
      <c r="FY10" s="114">
        <f t="array" ref="FY10">MIN(IF($C$3:$C$1000=FU10,$L$3:$L$1000))</f>
        <v>0</v>
      </c>
      <c r="FZ10" s="114">
        <f t="array" ref="FZ10">MIN(IF($C$3:$C$1000=FU10,$M$3:$M$1000))</f>
        <v>0</v>
      </c>
      <c r="GA10" s="114">
        <f t="array" ref="GA10">MIN(IF($C$3:$C$1000=FU10,$N$3:$N$1000))</f>
        <v>0</v>
      </c>
      <c r="GB10" s="114">
        <f t="array" ref="GB10">MAX(IF($C$3:$C$1000=FU10,$L$3:$L$1000))</f>
        <v>0</v>
      </c>
      <c r="GC10" s="114">
        <f t="array" ref="GC10">MAX(IF($C$3:$C$1000=FU10,$M$3:$M$1000))</f>
        <v>0</v>
      </c>
      <c r="GD10" s="114">
        <f t="array" ref="GD10">MAX(IF($C$3:$C$1000=FU10,$N$3:$N$1000))</f>
        <v>0</v>
      </c>
      <c r="GE10" s="104" t="e">
        <f t="array" ref="GE10">_xlfn.STDEV.S(IF($C$3:$C$1000=FU10,$L$3:$L$1000))</f>
        <v>#DIV/0!</v>
      </c>
      <c r="GF10" s="104" t="e">
        <f t="array" ref="GF10">_xlfn.STDEV.S(IF($C$3:$C$1000=FU10,$M$3:$M$1000))</f>
        <v>#DIV/0!</v>
      </c>
      <c r="GG10" s="104" t="e">
        <f t="array" ref="GG10">_xlfn.STDEV.S(IF($C$3:$C$1000=FU10,$N$3:$N$1000))</f>
        <v>#DIV/0!</v>
      </c>
      <c r="GI10" s="113">
        <f>Paramétrage!N30</f>
        <v>0</v>
      </c>
      <c r="GJ10" s="104">
        <f t="shared" si="35"/>
        <v>0</v>
      </c>
      <c r="GK10" s="104">
        <f t="shared" si="36"/>
        <v>0</v>
      </c>
      <c r="GL10" s="114">
        <f t="shared" si="37"/>
        <v>0</v>
      </c>
      <c r="GM10" s="114">
        <f t="array" ref="GM10">MIN(IF($C$3:$C$1000=GI10,$L$3:$L$1000))</f>
        <v>0</v>
      </c>
      <c r="GN10" s="114">
        <f t="array" ref="GN10">MIN(IF($C$3:$C$1000=GI10,$M$3:$M$1000))</f>
        <v>0</v>
      </c>
      <c r="GO10" s="114">
        <f t="array" ref="GO10">MIN(IF($C$3:$C$1000=GI10,$N$3:$N$1000))</f>
        <v>0</v>
      </c>
      <c r="GP10" s="114">
        <f t="array" ref="GP10">MAX(IF($C$3:$C$1000=GI10,$L$3:$L$1000))</f>
        <v>0</v>
      </c>
      <c r="GQ10" s="114">
        <f t="array" ref="GQ10">MAX(IF($C$3:$C$1000=GI10,$M$3:$M$1000))</f>
        <v>0</v>
      </c>
      <c r="GR10" s="114">
        <f t="array" ref="GR10">MAX(IF($C$3:$C$1000=GI10,$N$3:$N$1000))</f>
        <v>0</v>
      </c>
      <c r="GS10" s="104" t="e">
        <f t="array" ref="GS10">_xlfn.STDEV.S(IF($C$3:$C$1000=GI10,$L$3:$L$1000))</f>
        <v>#DIV/0!</v>
      </c>
      <c r="GT10" s="104" t="e">
        <f t="array" ref="GT10">_xlfn.STDEV.S(IF($C$3:$C$1000=GI10,$M$3:$M$1000))</f>
        <v>#DIV/0!</v>
      </c>
      <c r="GU10" s="104" t="e">
        <f t="array" ref="GU10">_xlfn.STDEV.S(IF($C$3:$C$1000=GI10,$N$3:$N$1000))</f>
        <v>#DIV/0!</v>
      </c>
      <c r="GW10" s="113">
        <f>Paramétrage!O30</f>
        <v>0</v>
      </c>
      <c r="GX10" s="104">
        <f t="shared" si="38"/>
        <v>0</v>
      </c>
      <c r="GY10" s="104">
        <f t="shared" si="39"/>
        <v>0</v>
      </c>
      <c r="GZ10" s="114">
        <f t="shared" si="40"/>
        <v>0</v>
      </c>
      <c r="HA10" s="114">
        <f t="array" ref="HA10">MIN(IF($C$3:$C$1000=GW10,$L$3:$L$1000))</f>
        <v>0</v>
      </c>
      <c r="HB10" s="114">
        <f t="array" ref="HB10">MIN(IF($C$3:$C$1000=GW10,$M$3:$M$1000))</f>
        <v>0</v>
      </c>
      <c r="HC10" s="114">
        <f t="array" ref="HC10">MIN(IF($C$3:$C$1000=GW10,$N$3:$N$1000))</f>
        <v>0</v>
      </c>
      <c r="HD10" s="114">
        <f t="array" ref="HD10">MAX(IF($C$3:$C$1000=GW10,$L$3:$L$1000))</f>
        <v>0</v>
      </c>
      <c r="HE10" s="114">
        <f t="array" ref="HE10">MAX(IF($C$3:$C$1000=GW10,$M$3:$M$1000))</f>
        <v>0</v>
      </c>
      <c r="HF10" s="114">
        <f t="array" ref="HF10">MAX(IF($C$3:$C$1000=GW10,$N$3:$N$1000))</f>
        <v>0</v>
      </c>
      <c r="HG10" s="104" t="e">
        <f t="array" ref="HG10">_xlfn.STDEV.S(IF($C$3:$C$1000=GW10,$L$3:$L$1000))</f>
        <v>#DIV/0!</v>
      </c>
      <c r="HH10" s="104" t="e">
        <f t="array" ref="HH10">_xlfn.STDEV.S(IF($C$3:$C$1000=GW10,$M$3:$M$1000))</f>
        <v>#DIV/0!</v>
      </c>
      <c r="HI10" s="104" t="e">
        <f t="array" ref="HI10">_xlfn.STDEV.S(IF($C$3:$C$1000=GW10,$N$3:$N$1000))</f>
        <v>#DIV/0!</v>
      </c>
      <c r="HK10" s="104">
        <v>6</v>
      </c>
      <c r="HL10" s="104">
        <v>13</v>
      </c>
      <c r="HM10" s="104">
        <v>25</v>
      </c>
    </row>
    <row r="11" spans="1:268" ht="30" customHeight="1" x14ac:dyDescent="0.3">
      <c r="B11" s="4"/>
      <c r="C11" s="4"/>
      <c r="D11" s="4"/>
      <c r="E11" s="4"/>
      <c r="F11" s="4"/>
      <c r="G11" s="4"/>
      <c r="H11" s="4"/>
      <c r="I11" s="4"/>
      <c r="J11" s="4"/>
      <c r="K11" s="4"/>
      <c r="L11" s="4" t="str">
        <f t="shared" si="42"/>
        <v/>
      </c>
      <c r="M11" s="64" t="str">
        <f t="shared" si="43"/>
        <v/>
      </c>
      <c r="N11" s="64" t="str">
        <f t="shared" si="44"/>
        <v/>
      </c>
      <c r="O11" s="4"/>
      <c r="P11" s="105"/>
      <c r="R11" s="108" t="s">
        <v>45</v>
      </c>
      <c r="S11" s="108">
        <f>COUNTIFS($B$3:$B$1000,"Réception/Lavage",$L$3:$L$1000,"&gt;=13",$M$3:$M$1000,"&lt;13",$M$3:$M$1000,"&gt;6",$N$3:$N$1000,"&lt;6")</f>
        <v>0</v>
      </c>
      <c r="T11" s="108">
        <f>COUNTIFS($B$3:$B$1000,"Recomposition",$L$3:$L$1000,"&gt;=13",$M$3:$M$1000,"&lt;13",$M$3:$M$1000,"&gt;6",$N$3:$N$1000,"&lt;6")</f>
        <v>0</v>
      </c>
      <c r="U11" s="108">
        <f>COUNTIFS($B$3:$B$1000,"Conditionnement",$L$3:$L$1000,"&gt;=13",$M$3:$M$1000,"&lt;13",$M$3:$M$1000,"&gt;6",$N$3:$N$1000,"&lt;6")</f>
        <v>0</v>
      </c>
      <c r="V11" s="108">
        <f>COUNTIFS($B$3:$B$1000,"Passage en stérilisateur",$L$3:$L$1000,"&gt;=13",$M$3:$M$1000,"&lt;13",$M$3:$M$1000,"&gt;6",$N$3:$N$1000,"&lt;6")</f>
        <v>0</v>
      </c>
      <c r="W11" s="113" t="str">
        <f>Zone5_phenix</f>
        <v>Stérilisation</v>
      </c>
      <c r="X11" s="114">
        <f>IFERROR(AVERAGEIFS(L3:L1000,B3:B1000,W11),0)</f>
        <v>0</v>
      </c>
      <c r="Y11" s="114">
        <f>IFERROR(AVERAGEIFS(M3:M1000,B3:B1000,W11),0)</f>
        <v>0</v>
      </c>
      <c r="Z11" s="114">
        <f>IFERROR(AVERAGEIFS(N3:N1000,B3:B1000,W11),0)</f>
        <v>0</v>
      </c>
      <c r="AA11" s="104">
        <f t="array" ref="AA11">MIN(IF($B$3:$B$1000=W11,$L$3:$L$1000))</f>
        <v>0</v>
      </c>
      <c r="AB11" s="104">
        <f t="array" ref="AB11">MIN(IF($B$3:$B$1000=W11,$M$3:$M$1000))</f>
        <v>0</v>
      </c>
      <c r="AC11" s="104">
        <f t="array" ref="AC11">MIN(IF($B$3:$B$1000=W11,$N$3:$N$1000))</f>
        <v>0</v>
      </c>
      <c r="AD11" s="104">
        <f t="array" ref="AD11">MAX(IF($B$3:$B$1000=W11,$L$3:$L$1000))</f>
        <v>0</v>
      </c>
      <c r="AE11" s="104">
        <f t="array" ref="AE11">MAX(IF($B$3:$B$1000=W11,$M$3:$M$1000))</f>
        <v>0</v>
      </c>
      <c r="AF11" s="104">
        <f t="array" ref="AF11">MAX(IF($B$3:$B$1000=W11,$M$3:$M$1000))</f>
        <v>0</v>
      </c>
      <c r="AG11" s="104" t="e">
        <f t="array" ref="AG11">_xlfn.STDEV.S(IF($B$3:$B$1000=W11,$L$3:$L$1000))</f>
        <v>#DIV/0!</v>
      </c>
      <c r="AH11" s="104" t="e">
        <f t="array" ref="AH11">_xlfn.STDEV.S(IF($B$3:$B$1000=W11,$M$3:$M$1000))</f>
        <v>#DIV/0!</v>
      </c>
      <c r="AI11" s="104" t="e">
        <f t="array" ref="AI11">_xlfn.STDEV.S(IF($B$3:$B$1000=W11,$N$3:$N$1000))</f>
        <v>#DIV/0!</v>
      </c>
      <c r="AK11" s="113">
        <f>Paramétrage!C31</f>
        <v>0</v>
      </c>
      <c r="AL11" s="104">
        <f t="shared" si="2"/>
        <v>0</v>
      </c>
      <c r="AM11" s="104">
        <f t="shared" si="3"/>
        <v>0</v>
      </c>
      <c r="AN11" s="114">
        <f t="shared" si="4"/>
        <v>0</v>
      </c>
      <c r="AO11" s="114">
        <f t="array" ref="AO11">MIN(IF($C$3:$C$1000=AK11,$L$3:$L$1000))</f>
        <v>0</v>
      </c>
      <c r="AP11" s="114">
        <f t="array" ref="AP11">MIN(IF($C$3:$C$1000=AK11,$M$3:$M$1000))</f>
        <v>0</v>
      </c>
      <c r="AQ11" s="114">
        <f t="array" ref="AQ11">MIN(IF($C$3:$C$1000=AK11,$N$3:$N$1000))</f>
        <v>0</v>
      </c>
      <c r="AR11" s="114">
        <f t="array" ref="AR11">MAX(IF($C$3:$C$1000=AK11,$L$3:$L$1000))</f>
        <v>0</v>
      </c>
      <c r="AS11" s="114">
        <f t="array" ref="AS11">MAX(IF($C$3:$C$1000=AK11,$M$3:$M$1000))</f>
        <v>0</v>
      </c>
      <c r="AT11" s="114">
        <f t="array" ref="AT11">MAX(IF($C$3:$C$1000=AK11,$N$3:$N$1000))</f>
        <v>0</v>
      </c>
      <c r="AU11" s="104" t="e">
        <f t="array" ref="AU11">_xlfn.STDEV.S(IF($C$3:$C$1000=AK11,$L$3:$L$1000))</f>
        <v>#DIV/0!</v>
      </c>
      <c r="AV11" s="104" t="e">
        <f t="array" ref="AV11">_xlfn.STDEV.S(IF($C$3:$C$1000=AK11,$M$3:$M$1000))</f>
        <v>#DIV/0!</v>
      </c>
      <c r="AW11" s="104" t="e">
        <f t="array" ref="AW11">_xlfn.STDEV.S(IF($C$3:$C$1000=AK11,$N$3:$N$1000))</f>
        <v>#DIV/0!</v>
      </c>
      <c r="AY11" s="113" t="str">
        <f>Paramétrage!D31</f>
        <v>Mise en laveur-désinfecteur</v>
      </c>
      <c r="AZ11" s="114">
        <f t="shared" si="5"/>
        <v>0</v>
      </c>
      <c r="BA11" s="114">
        <f t="shared" si="6"/>
        <v>0</v>
      </c>
      <c r="BB11" s="114">
        <f t="shared" si="7"/>
        <v>0</v>
      </c>
      <c r="BC11" s="114">
        <f t="array" ref="BC11">MIN(IF($C$3:$C$1000=AY11,$L$3:$L$1000))</f>
        <v>0</v>
      </c>
      <c r="BD11" s="114">
        <f t="array" ref="BD11">MIN(IF($C$3:$C$1000=AY11,$M$3:$M$1000))</f>
        <v>0</v>
      </c>
      <c r="BE11" s="114">
        <f t="array" ref="BE11">MIN(IF($C$3:$C$1000=AY11,$N$3:$N$1000))</f>
        <v>0</v>
      </c>
      <c r="BF11" s="114">
        <f t="array" ref="BF11">MAX(IF($C$3:$C$1000=AY11,$L$3:$L$1000))</f>
        <v>0</v>
      </c>
      <c r="BG11" s="114">
        <f t="array" ref="BG11">MAX(IF($C$3:$C$1000=AY11,$M$3:$M$1000))</f>
        <v>0</v>
      </c>
      <c r="BH11" s="114">
        <f t="array" ref="BH11">MAX(IF($C$3:$C$1000=AY11,$N$3:$N$1000))</f>
        <v>0</v>
      </c>
      <c r="BI11" s="104" t="e">
        <f t="array" ref="BI11">_xlfn.STDEV.S(IF($C$3:$C$1000=AY11,$L$3:$L$1000))</f>
        <v>#DIV/0!</v>
      </c>
      <c r="BJ11" s="104" t="e">
        <f t="array" ref="BJ11">_xlfn.STDEV.S(IF($C$3:$C$1000=AY11,$M$3:$M$1000))</f>
        <v>#DIV/0!</v>
      </c>
      <c r="BK11" s="104" t="e">
        <f t="array" ref="BK11">_xlfn.STDEV.S(IF($C$3:$C$1000=AY11,$N$3:$N$1000))</f>
        <v>#DIV/0!</v>
      </c>
      <c r="BM11" s="113" t="str">
        <f>Paramétrage!E31</f>
        <v>Traçabilité</v>
      </c>
      <c r="BN11" s="114">
        <f t="shared" si="8"/>
        <v>0</v>
      </c>
      <c r="BO11" s="114">
        <f t="shared" si="9"/>
        <v>0</v>
      </c>
      <c r="BP11" s="114">
        <f t="shared" si="10"/>
        <v>0</v>
      </c>
      <c r="BQ11" s="114">
        <f t="array" ref="BQ11">MIN(IF($C$3:$C$1000=BM11,$L$3:$L$1000))</f>
        <v>0</v>
      </c>
      <c r="BR11" s="114">
        <f t="array" ref="BR11">MIN(IF($C$3:$C$1000=BM11,$M$3:$M$1000))</f>
        <v>0</v>
      </c>
      <c r="BS11" s="114">
        <f t="array" ref="BS11">MIN(IF($C$3:$C$1000=BM11,$N$3:$N$1000))</f>
        <v>0</v>
      </c>
      <c r="BT11" s="114">
        <f t="array" ref="BT11">MAX(IF($C$3:$C$1000=BM11,$L$3:$L$1000))</f>
        <v>0</v>
      </c>
      <c r="BU11" s="114">
        <f t="array" ref="BU11">MAX(IF($C$3:$C$1000=BM11,$M$3:$M$1000))</f>
        <v>0</v>
      </c>
      <c r="BV11" s="114">
        <f t="array" ref="BV11">MAX(IF($C$3:$C$1000=BM11,$N$3:$N$1000))</f>
        <v>0</v>
      </c>
      <c r="BW11" s="104" t="e">
        <f t="array" ref="BW11">_xlfn.STDEV.S(IF($C$3:$C$1000=BM11,$L$3:$L$1000))</f>
        <v>#DIV/0!</v>
      </c>
      <c r="BX11" s="104" t="e">
        <f t="array" ref="BX11">_xlfn.STDEV.S(IF($C$3:$C$1000=BM11,$M$3:$M$1000))</f>
        <v>#DIV/0!</v>
      </c>
      <c r="BY11" s="104" t="e">
        <f t="array" ref="BY11">_xlfn.STDEV.S(IF($C$3:$C$1000=BM11,$N$3:$N$1000))</f>
        <v>#DIV/0!</v>
      </c>
      <c r="CA11" s="113">
        <f>Paramétrage!F31</f>
        <v>0</v>
      </c>
      <c r="CB11" s="114">
        <f t="shared" si="11"/>
        <v>0</v>
      </c>
      <c r="CC11" s="114">
        <f t="shared" si="12"/>
        <v>0</v>
      </c>
      <c r="CD11" s="114">
        <f t="shared" si="13"/>
        <v>0</v>
      </c>
      <c r="CE11" s="114">
        <f t="array" ref="CE11">MIN(IF($C$3:$C$1000=CA11,$L$3:$L$1000))</f>
        <v>0</v>
      </c>
      <c r="CF11" s="114">
        <f t="array" ref="CF11">MIN(IF($C$3:$C$1000=CA11,$M$3:$M$1000))</f>
        <v>0</v>
      </c>
      <c r="CG11" s="114">
        <f t="array" ref="CG11">MIN(IF($C$3:$C$1000=CA11,$N$3:$N$1000))</f>
        <v>0</v>
      </c>
      <c r="CH11" s="114">
        <f t="array" ref="CH11">MAX(IF($C$3:$C$1000=CA11,$L$3:$L$1000))</f>
        <v>0</v>
      </c>
      <c r="CI11" s="114">
        <f t="array" ref="CI11">MAX(IF($C$3:$C$1000=CA11,$M$3:$M$1000))</f>
        <v>0</v>
      </c>
      <c r="CJ11" s="114">
        <f t="array" ref="CJ11">MAX(IF($C$3:$C$1000=CA11,$N$3:$N$1000))</f>
        <v>0</v>
      </c>
      <c r="CK11" s="104" t="e">
        <f t="array" ref="CK11">_xlfn.STDEV.S(IF($C$3:$C$1000=CA11,$L$3:$L$1000))</f>
        <v>#DIV/0!</v>
      </c>
      <c r="CL11" s="104" t="e">
        <f t="array" ref="CL11">_xlfn.STDEV.S(IF($C$3:$C$1000=CA11,$M$3:$M$1000))</f>
        <v>#DIV/0!</v>
      </c>
      <c r="CM11" s="104" t="e">
        <f t="array" ref="CM11">_xlfn.STDEV.S(IF($C$3:$C$1000=CA11,$N$3:$N$1000))</f>
        <v>#DIV/0!</v>
      </c>
      <c r="CO11" s="113" t="str">
        <f>Paramétrage!G31</f>
        <v>Libération de lot</v>
      </c>
      <c r="CP11" s="114">
        <f t="shared" si="14"/>
        <v>0</v>
      </c>
      <c r="CQ11" s="114">
        <f t="shared" si="15"/>
        <v>0</v>
      </c>
      <c r="CR11" s="114">
        <f t="shared" si="16"/>
        <v>0</v>
      </c>
      <c r="CS11" s="114">
        <f t="array" ref="CS11">MIN(IF($C$3:$C$1000=CO11,$L$3:$L$1000))</f>
        <v>0</v>
      </c>
      <c r="CT11" s="114">
        <f t="array" ref="CT11">MIN(IF($C$3:$C$1000=CO11,$M$3:$M$1000))</f>
        <v>0</v>
      </c>
      <c r="CU11" s="114">
        <f t="array" ref="CU11">MIN(IF($C$3:$C$1000=CO11,$N$3:$N$1000))</f>
        <v>0</v>
      </c>
      <c r="CV11" s="114">
        <f t="array" ref="CV11">MAX(IF($C$3:$C$1000=CO11,$L$3:$L$1000))</f>
        <v>0</v>
      </c>
      <c r="CW11" s="114">
        <f t="array" ref="CW11">MAX(IF($C$3:$C$1000=CO11,$M$3:$M$1000))</f>
        <v>0</v>
      </c>
      <c r="CX11" s="114">
        <f t="array" ref="CX11">MAX(IF($C$3:$C$1000=CO11,$N$3:$N$1000))</f>
        <v>0</v>
      </c>
      <c r="CY11" s="104" t="e">
        <f t="array" ref="CY11">_xlfn.STDEV.S(IF($C$3:$C$1000=CO11,$L$3:$L$1000))</f>
        <v>#DIV/0!</v>
      </c>
      <c r="CZ11" s="104" t="e">
        <f t="array" ref="CZ11">_xlfn.STDEV.S(IF($C$3:$C$1000=CO11,$M$3:$M$1000))</f>
        <v>#DIV/0!</v>
      </c>
      <c r="DA11" s="104" t="e">
        <f t="array" ref="DA11">_xlfn.STDEV.S(IF($C$3:$C$1000=CO11,$N$3:$N$1000))</f>
        <v>#DIV/0!</v>
      </c>
      <c r="DC11" s="113">
        <f>Paramétrage!H31</f>
        <v>0</v>
      </c>
      <c r="DD11" s="104">
        <f t="shared" si="17"/>
        <v>0</v>
      </c>
      <c r="DE11" s="104">
        <f t="shared" si="18"/>
        <v>0</v>
      </c>
      <c r="DF11" s="114">
        <f t="shared" si="19"/>
        <v>0</v>
      </c>
      <c r="DG11" s="114">
        <f t="array" ref="DG11">MIN(IF($C$3:$C$1000=DC11,$L$3:$L$1000))</f>
        <v>0</v>
      </c>
      <c r="DH11" s="114">
        <f t="array" ref="DH11">MIN(IF($C$3:$C$1000=DC11,$M$3:$M$1000))</f>
        <v>0</v>
      </c>
      <c r="DI11" s="114">
        <f t="array" ref="DI11">MIN(IF($C$3:$C$1000=DC11,$N$3:$N$1000))</f>
        <v>0</v>
      </c>
      <c r="DJ11" s="114">
        <f t="array" ref="DJ11">MAX(IF($C$3:$C$1000=DC11,$L$3:$L$1000))</f>
        <v>0</v>
      </c>
      <c r="DK11" s="114">
        <f t="array" ref="DK11">MAX(IF($C$3:$C$1000=DC11,$M$3:$M$1000))</f>
        <v>0</v>
      </c>
      <c r="DL11" s="114">
        <f t="array" ref="DL11">MAX(IF($C$3:$C$1000=DC11,$N$3:$N$1000))</f>
        <v>0</v>
      </c>
      <c r="DM11" s="104" t="e">
        <f t="array" ref="DM11">_xlfn.STDEV.S(IF($C$3:$C$1000=DC11,$L$3:$L$1000))</f>
        <v>#DIV/0!</v>
      </c>
      <c r="DN11" s="104" t="e">
        <f t="array" ref="DN11">_xlfn.STDEV.S(IF($C$3:$C$1000=DC11,$M$3:$M$1000))</f>
        <v>#DIV/0!</v>
      </c>
      <c r="DO11" s="104" t="e">
        <f t="array" ref="DO11">_xlfn.STDEV.S(IF($C$3:$C$1000=DC11,$N$3:$N$1000))</f>
        <v>#DIV/0!</v>
      </c>
      <c r="DQ11" s="113">
        <f>Paramétrage!I31</f>
        <v>0</v>
      </c>
      <c r="DR11" s="104">
        <f t="shared" si="20"/>
        <v>0</v>
      </c>
      <c r="DS11" s="104">
        <f t="shared" si="21"/>
        <v>0</v>
      </c>
      <c r="DT11" s="114">
        <f t="shared" si="22"/>
        <v>0</v>
      </c>
      <c r="DU11" s="114">
        <f t="array" ref="DU11">MIN(IF($C$3:$C$1000=DQ11,$L$3:$L$1000))</f>
        <v>0</v>
      </c>
      <c r="DV11" s="114">
        <f t="array" ref="DV11">MIN(IF($C$3:$C$1000=DQ11,$M$3:$M$1000))</f>
        <v>0</v>
      </c>
      <c r="DW11" s="114">
        <f t="array" ref="DW11">MIN(IF($C$3:$C$1000=DQ11,$N$3:$N$1000))</f>
        <v>0</v>
      </c>
      <c r="DX11" s="114">
        <f t="array" ref="DX11">MAX(IF($C$3:$C$1000=DQ11,$L$3:$L$1000))</f>
        <v>0</v>
      </c>
      <c r="DY11" s="114">
        <f t="array" ref="DY11">MAX(IF($C$3:$C$1000=DQ11,$M$3:$M$1000))</f>
        <v>0</v>
      </c>
      <c r="DZ11" s="114">
        <f t="array" ref="DZ11">MAX(IF($C$3:$C$1000=DQ11,$N$3:$N$1000))</f>
        <v>0</v>
      </c>
      <c r="EA11" s="104" t="e">
        <f t="array" ref="EA11">_xlfn.STDEV.S(IF($C$3:$C$1000=DQ11,$L$3:$L$1000))</f>
        <v>#DIV/0!</v>
      </c>
      <c r="EB11" s="104" t="e">
        <f t="array" ref="EB11">_xlfn.STDEV.S(IF($C$3:$C$1000=DQ11,$M$3:$M$1000))</f>
        <v>#DIV/0!</v>
      </c>
      <c r="EC11" s="104" t="e">
        <f t="array" ref="EC11">_xlfn.STDEV.S(IF($C$3:$C$1000=DQ11,$N$3:$N$1000))</f>
        <v>#DIV/0!</v>
      </c>
      <c r="EE11" s="113">
        <f>Paramétrage!J31</f>
        <v>0</v>
      </c>
      <c r="EF11" s="104">
        <f t="shared" si="23"/>
        <v>0</v>
      </c>
      <c r="EG11" s="104">
        <f t="shared" si="24"/>
        <v>0</v>
      </c>
      <c r="EH11" s="114">
        <f t="shared" si="25"/>
        <v>0</v>
      </c>
      <c r="EI11" s="114">
        <f t="array" ref="EI11">MIN(IF($C$3:$C$1000=EE11,$L$3:$L$1000))</f>
        <v>0</v>
      </c>
      <c r="EJ11" s="114">
        <f t="array" ref="EJ11">MIN(IF($C$3:$C$1000=EE11,$M$3:$M$1000))</f>
        <v>0</v>
      </c>
      <c r="EK11" s="114">
        <f t="array" ref="EK11">MIN(IF($C$3:$C$1000=EE11,$N$3:$N$1000))</f>
        <v>0</v>
      </c>
      <c r="EL11" s="114">
        <f t="array" ref="EL11">MAX(IF($C$3:$C$1000=EE11,$L$3:$L$1000))</f>
        <v>0</v>
      </c>
      <c r="EM11" s="114">
        <f t="array" ref="EM11">MAX(IF($C$3:$C$1000=EE11,$M$3:$M$1000))</f>
        <v>0</v>
      </c>
      <c r="EN11" s="114">
        <f t="array" ref="EN11">MAX(IF($C$3:$C$1000=EE11,$N$3:$N$1000))</f>
        <v>0</v>
      </c>
      <c r="EO11" s="104" t="e">
        <f t="array" ref="EO11">_xlfn.STDEV.S(IF($C$3:$C$1000=EE11,$L$3:$L$1000))</f>
        <v>#DIV/0!</v>
      </c>
      <c r="EP11" s="104" t="e">
        <f t="array" ref="EP11">_xlfn.STDEV.S(IF($C$3:$C$1000=EE11,$M$3:$M$1000))</f>
        <v>#DIV/0!</v>
      </c>
      <c r="EQ11" s="104" t="e">
        <f t="array" ref="EQ11">_xlfn.STDEV.S(IF($C$3:$C$1000=EE11,$N$3:$N$1000))</f>
        <v>#DIV/0!</v>
      </c>
      <c r="ES11" s="113">
        <f>Paramétrage!K31</f>
        <v>0</v>
      </c>
      <c r="ET11" s="104">
        <f t="shared" si="26"/>
        <v>0</v>
      </c>
      <c r="EU11" s="104">
        <f t="shared" si="27"/>
        <v>0</v>
      </c>
      <c r="EV11" s="114">
        <f t="shared" si="28"/>
        <v>0</v>
      </c>
      <c r="EW11" s="114">
        <f t="array" ref="EW11">MIN(IF($C$3:$C$1000=ES11,$L$3:$L$1000))</f>
        <v>0</v>
      </c>
      <c r="EX11" s="114">
        <f t="array" ref="EX11">MIN(IF($C$3:$C$1000=ES11,$M$3:$M$1000))</f>
        <v>0</v>
      </c>
      <c r="EY11" s="114">
        <f t="array" ref="EY11">MIN(IF($C$3:$C$1000=ES11,$N$3:$N$1000))</f>
        <v>0</v>
      </c>
      <c r="EZ11" s="114">
        <f t="array" ref="EZ11">MAX(IF($C$3:$C$1000=ES11,$L$3:$L$1000))</f>
        <v>0</v>
      </c>
      <c r="FA11" s="114">
        <f t="array" ref="FA11">MAX(IF($C$3:$C$1000=ES11,$M$3:$M$1000))</f>
        <v>0</v>
      </c>
      <c r="FB11" s="114">
        <f t="array" ref="FB11">MAX(IF($C$3:$C$1000=ES11,$N$3:$N$1000))</f>
        <v>0</v>
      </c>
      <c r="FC11" s="104" t="e">
        <f t="array" ref="FC11">_xlfn.STDEV.S(IF($C$3:$C$1000=ES11,$L$3:$L$1000))</f>
        <v>#DIV/0!</v>
      </c>
      <c r="FD11" s="104" t="e">
        <f t="array" ref="FD11">_xlfn.STDEV.S(IF($C$3:$C$1000=ES11,$M$3:$M$1000))</f>
        <v>#DIV/0!</v>
      </c>
      <c r="FE11" s="104" t="e">
        <f t="array" ref="FE11">_xlfn.STDEV.S(IF($C$3:$C$1000=ES11,$N$3:$N$1000))</f>
        <v>#DIV/0!</v>
      </c>
      <c r="FG11" s="113">
        <f>Paramétrage!L31</f>
        <v>0</v>
      </c>
      <c r="FH11" s="104">
        <f t="shared" si="29"/>
        <v>0</v>
      </c>
      <c r="FI11" s="104">
        <f t="shared" si="30"/>
        <v>0</v>
      </c>
      <c r="FJ11" s="114">
        <f t="shared" si="31"/>
        <v>0</v>
      </c>
      <c r="FK11" s="114">
        <f t="array" ref="FK11">MIN(IF($C$3:$C$1000=FG11,$L$3:$L$1000))</f>
        <v>0</v>
      </c>
      <c r="FL11" s="114">
        <f t="array" ref="FL11">MIN(IF($C$3:$C$1000=FG11,$M$3:$M$1000))</f>
        <v>0</v>
      </c>
      <c r="FM11" s="114">
        <f t="array" ref="FM11">MIN(IF($C$3:$C$1000=FG11,$N$3:$N$1000))</f>
        <v>0</v>
      </c>
      <c r="FN11" s="114">
        <f t="array" ref="FN11">MAX(IF($C$3:$C$1000=FG11,$L$3:$L$1000))</f>
        <v>0</v>
      </c>
      <c r="FO11" s="114">
        <f t="array" ref="FO11">MAX(IF($C$3:$C$1000=FG11,$M$3:$M$1000))</f>
        <v>0</v>
      </c>
      <c r="FP11" s="114">
        <f t="array" ref="FP11">MAX(IF($C$3:$C$1000=FG11,$N$3:$N$1000))</f>
        <v>0</v>
      </c>
      <c r="FQ11" s="104" t="e">
        <f t="array" ref="FQ11">_xlfn.STDEV.S(IF($C$3:$C$1000=FG11,$L$3:$L$1000))</f>
        <v>#DIV/0!</v>
      </c>
      <c r="FR11" s="104" t="e">
        <f t="array" ref="FR11">_xlfn.STDEV.S(IF($C$3:$C$1000=FG11,$M$3:$M$1000))</f>
        <v>#DIV/0!</v>
      </c>
      <c r="FS11" s="104" t="e">
        <f t="array" ref="FS11">_xlfn.STDEV.S(IF($C$3:$C$1000=FG11,$N$3:$N$1000))</f>
        <v>#DIV/0!</v>
      </c>
      <c r="FU11" s="113">
        <f>Paramétrage!M31</f>
        <v>0</v>
      </c>
      <c r="FV11" s="104">
        <f t="shared" si="32"/>
        <v>0</v>
      </c>
      <c r="FW11" s="104">
        <f t="shared" si="33"/>
        <v>0</v>
      </c>
      <c r="FX11" s="114">
        <f t="shared" si="34"/>
        <v>0</v>
      </c>
      <c r="FY11" s="114">
        <f t="array" ref="FY11">MIN(IF($C$3:$C$1000=FU11,$L$3:$L$1000))</f>
        <v>0</v>
      </c>
      <c r="FZ11" s="114">
        <f t="array" ref="FZ11">MIN(IF($C$3:$C$1000=FU11,$M$3:$M$1000))</f>
        <v>0</v>
      </c>
      <c r="GA11" s="114">
        <f t="array" ref="GA11">MIN(IF($C$3:$C$1000=FU11,$N$3:$N$1000))</f>
        <v>0</v>
      </c>
      <c r="GB11" s="114">
        <f t="array" ref="GB11">MAX(IF($C$3:$C$1000=FU11,$L$3:$L$1000))</f>
        <v>0</v>
      </c>
      <c r="GC11" s="114">
        <f t="array" ref="GC11">MAX(IF($C$3:$C$1000=FU11,$M$3:$M$1000))</f>
        <v>0</v>
      </c>
      <c r="GD11" s="114">
        <f t="array" ref="GD11">MAX(IF($C$3:$C$1000=FU11,$N$3:$N$1000))</f>
        <v>0</v>
      </c>
      <c r="GE11" s="104" t="e">
        <f t="array" ref="GE11">_xlfn.STDEV.S(IF($C$3:$C$1000=FU11,$L$3:$L$1000))</f>
        <v>#DIV/0!</v>
      </c>
      <c r="GF11" s="104" t="e">
        <f t="array" ref="GF11">_xlfn.STDEV.S(IF($C$3:$C$1000=FU11,$M$3:$M$1000))</f>
        <v>#DIV/0!</v>
      </c>
      <c r="GG11" s="104" t="e">
        <f t="array" ref="GG11">_xlfn.STDEV.S(IF($C$3:$C$1000=FU11,$N$3:$N$1000))</f>
        <v>#DIV/0!</v>
      </c>
      <c r="GI11" s="113">
        <f>Paramétrage!N31</f>
        <v>0</v>
      </c>
      <c r="GJ11" s="104">
        <f t="shared" si="35"/>
        <v>0</v>
      </c>
      <c r="GK11" s="104">
        <f t="shared" si="36"/>
        <v>0</v>
      </c>
      <c r="GL11" s="114">
        <f t="shared" si="37"/>
        <v>0</v>
      </c>
      <c r="GM11" s="114">
        <f t="array" ref="GM11">MIN(IF($C$3:$C$1000=GI11,$L$3:$L$1000))</f>
        <v>0</v>
      </c>
      <c r="GN11" s="114">
        <f t="array" ref="GN11">MIN(IF($C$3:$C$1000=GI11,$M$3:$M$1000))</f>
        <v>0</v>
      </c>
      <c r="GO11" s="114">
        <f t="array" ref="GO11">MIN(IF($C$3:$C$1000=GI11,$N$3:$N$1000))</f>
        <v>0</v>
      </c>
      <c r="GP11" s="114">
        <f t="array" ref="GP11">MAX(IF($C$3:$C$1000=GI11,$L$3:$L$1000))</f>
        <v>0</v>
      </c>
      <c r="GQ11" s="114">
        <f t="array" ref="GQ11">MAX(IF($C$3:$C$1000=GI11,$M$3:$M$1000))</f>
        <v>0</v>
      </c>
      <c r="GR11" s="114">
        <f t="array" ref="GR11">MAX(IF($C$3:$C$1000=GI11,$N$3:$N$1000))</f>
        <v>0</v>
      </c>
      <c r="GS11" s="104" t="e">
        <f t="array" ref="GS11">_xlfn.STDEV.S(IF($C$3:$C$1000=GI11,$L$3:$L$1000))</f>
        <v>#DIV/0!</v>
      </c>
      <c r="GT11" s="104" t="e">
        <f t="array" ref="GT11">_xlfn.STDEV.S(IF($C$3:$C$1000=GI11,$M$3:$M$1000))</f>
        <v>#DIV/0!</v>
      </c>
      <c r="GU11" s="104" t="e">
        <f t="array" ref="GU11">_xlfn.STDEV.S(IF($C$3:$C$1000=GI11,$N$3:$N$1000))</f>
        <v>#DIV/0!</v>
      </c>
      <c r="GW11" s="113">
        <f>Paramétrage!O31</f>
        <v>0</v>
      </c>
      <c r="GX11" s="104">
        <f t="shared" si="38"/>
        <v>0</v>
      </c>
      <c r="GY11" s="104">
        <f t="shared" si="39"/>
        <v>0</v>
      </c>
      <c r="GZ11" s="114">
        <f t="shared" si="40"/>
        <v>0</v>
      </c>
      <c r="HA11" s="114">
        <f t="array" ref="HA11">MIN(IF($C$3:$C$1000=GW11,$L$3:$L$1000))</f>
        <v>0</v>
      </c>
      <c r="HB11" s="114">
        <f t="array" ref="HB11">MIN(IF($C$3:$C$1000=GW11,$M$3:$M$1000))</f>
        <v>0</v>
      </c>
      <c r="HC11" s="114">
        <f t="array" ref="HC11">MIN(IF($C$3:$C$1000=GW11,$N$3:$N$1000))</f>
        <v>0</v>
      </c>
      <c r="HD11" s="114">
        <f t="array" ref="HD11">MAX(IF($C$3:$C$1000=GW11,$L$3:$L$1000))</f>
        <v>0</v>
      </c>
      <c r="HE11" s="114">
        <f t="array" ref="HE11">MAX(IF($C$3:$C$1000=GW11,$M$3:$M$1000))</f>
        <v>0</v>
      </c>
      <c r="HF11" s="114">
        <f t="array" ref="HF11">MAX(IF($C$3:$C$1000=GW11,$N$3:$N$1000))</f>
        <v>0</v>
      </c>
      <c r="HG11" s="104" t="e">
        <f t="array" ref="HG11">_xlfn.STDEV.S(IF($C$3:$C$1000=GW11,$L$3:$L$1000))</f>
        <v>#DIV/0!</v>
      </c>
      <c r="HH11" s="104" t="e">
        <f t="array" ref="HH11">_xlfn.STDEV.S(IF($C$3:$C$1000=GW11,$M$3:$M$1000))</f>
        <v>#DIV/0!</v>
      </c>
      <c r="HI11" s="104" t="e">
        <f t="array" ref="HI11">_xlfn.STDEV.S(IF($C$3:$C$1000=GW11,$N$3:$N$1000))</f>
        <v>#DIV/0!</v>
      </c>
      <c r="HK11" s="104">
        <v>6</v>
      </c>
      <c r="HL11" s="104">
        <v>13</v>
      </c>
      <c r="HM11" s="104">
        <v>25</v>
      </c>
    </row>
    <row r="12" spans="1:268" ht="43.2" x14ac:dyDescent="0.3">
      <c r="B12" s="4"/>
      <c r="C12" s="4"/>
      <c r="D12" s="4"/>
      <c r="E12" s="4"/>
      <c r="F12" s="4"/>
      <c r="G12" s="4"/>
      <c r="H12" s="4"/>
      <c r="I12" s="4"/>
      <c r="J12" s="4"/>
      <c r="K12" s="4"/>
      <c r="L12" s="4" t="str">
        <f t="shared" si="42"/>
        <v/>
      </c>
      <c r="M12" s="64" t="str">
        <f t="shared" si="43"/>
        <v/>
      </c>
      <c r="N12" s="64" t="str">
        <f t="shared" si="44"/>
        <v/>
      </c>
      <c r="O12" s="4"/>
      <c r="P12" s="105"/>
      <c r="R12" s="108" t="s">
        <v>46</v>
      </c>
      <c r="S12" s="108">
        <f>COUNTIFS($B$3:$B$1000,"Réception/Lavage",$L$3:$L$1000,"&gt;=13",$M$3:$M$1000,"&lt;6",$N$3:$N$1000,"&lt;13",$N$3:$N$1000,"&gt;6")</f>
        <v>0</v>
      </c>
      <c r="T12" s="108">
        <f>COUNTIFS($B$3:$B$1000,"Recomposition",$L$3:$L$1000,"&gt;=13",$M$3:$M$1000,"&lt;6",$N$3:$N$1000,"&lt;13",$N$3:$N$1000,"&gt;6")</f>
        <v>0</v>
      </c>
      <c r="U12" s="108">
        <f>COUNTIFS($B$3:$B$1000,"Conditionnement",$L$3:$L$1000,"&gt;=13",$M$3:$M$1000,"&lt;6",$N$3:$N$1000,"&lt;13",$N$3:$N$1000,"&gt;6")</f>
        <v>0</v>
      </c>
      <c r="V12" s="108">
        <f>COUNTIFS($B$3:$B$1000,"Passage en stérilisateur",$L$3:$L$1000,"&gt;=13",$M$3:$M$1000,"&lt;6",$N$3:$N$1000,"&lt;13",$N$3:$N$1000,"&gt;6")</f>
        <v>0</v>
      </c>
      <c r="W12" s="113" t="str">
        <f>Zone6_phenix</f>
        <v>Livraison</v>
      </c>
      <c r="X12" s="114">
        <f>IFERROR(AVERAGEIFS(L3:L1000,B3:B1000,W12),0)</f>
        <v>0</v>
      </c>
      <c r="Y12" s="114">
        <f>IFERROR(AVERAGEIFS(M3:M1000,B3:B1000,W12),0)</f>
        <v>0</v>
      </c>
      <c r="Z12" s="114">
        <f>IFERROR(AVERAGEIFS(N3:N1000,B3:B1000,W12),0)</f>
        <v>0</v>
      </c>
      <c r="AA12" s="104">
        <f t="array" ref="AA12">MIN(IF($B$3:$B$1000=W12,$L$3:$L$1000))</f>
        <v>0</v>
      </c>
      <c r="AB12" s="104">
        <f t="array" ref="AB12">MIN(IF($B$3:$B$1000=W12,$M$3:$M$1000))</f>
        <v>0</v>
      </c>
      <c r="AC12" s="104">
        <f t="array" ref="AC12">MIN(IF($B$3:$B$1000=W12,$N$3:$N$1000))</f>
        <v>0</v>
      </c>
      <c r="AD12" s="104">
        <f t="array" ref="AD12">MAX(IF($B$3:$B$1000=W12,$L$3:$L$1000))</f>
        <v>0</v>
      </c>
      <c r="AE12" s="104">
        <f t="array" ref="AE12">MAX(IF($B$3:$B$1000=W12,$M$3:$M$1000))</f>
        <v>0</v>
      </c>
      <c r="AF12" s="104">
        <f t="array" ref="AF12">MAX(IF($B$3:$B$1000=W12,$M$3:$M$1000))</f>
        <v>0</v>
      </c>
      <c r="AG12" s="104" t="e">
        <f t="array" ref="AG12">_xlfn.STDEV.S(IF($B$3:$B$1000=W12,$L$3:$L$1000))</f>
        <v>#DIV/0!</v>
      </c>
      <c r="AH12" s="104" t="e">
        <f t="array" ref="AH12">_xlfn.STDEV.S(IF($B$3:$B$1000=W12,$M$3:$M$1000))</f>
        <v>#DIV/0!</v>
      </c>
      <c r="AI12" s="104" t="e">
        <f t="array" ref="AI12">_xlfn.STDEV.S(IF($B$3:$B$1000=W12,$N$3:$N$1000))</f>
        <v>#DIV/0!</v>
      </c>
      <c r="AK12" s="113">
        <f>Paramétrage!C32</f>
        <v>0</v>
      </c>
      <c r="AL12" s="104">
        <f t="shared" si="2"/>
        <v>0</v>
      </c>
      <c r="AM12" s="104">
        <f t="shared" si="3"/>
        <v>0</v>
      </c>
      <c r="AN12" s="114">
        <f t="shared" si="4"/>
        <v>0</v>
      </c>
      <c r="AO12" s="114">
        <f t="array" ref="AO12">MIN(IF($C$3:$C$1000=AK12,$L$3:$L$1000))</f>
        <v>0</v>
      </c>
      <c r="AP12" s="114">
        <f t="array" ref="AP12">MIN(IF($C$3:$C$1000=AK12,$M$3:$M$1000))</f>
        <v>0</v>
      </c>
      <c r="AQ12" s="114">
        <f t="array" ref="AQ12">MIN(IF($C$3:$C$1000=AK12,$N$3:$N$1000))</f>
        <v>0</v>
      </c>
      <c r="AR12" s="114">
        <f t="array" ref="AR12">MAX(IF($C$3:$C$1000=AK12,$L$3:$L$1000))</f>
        <v>0</v>
      </c>
      <c r="AS12" s="114">
        <f t="array" ref="AS12">MAX(IF($C$3:$C$1000=AK12,$M$3:$M$1000))</f>
        <v>0</v>
      </c>
      <c r="AT12" s="114">
        <f t="array" ref="AT12">MAX(IF($C$3:$C$1000=AK12,$N$3:$N$1000))</f>
        <v>0</v>
      </c>
      <c r="AU12" s="104" t="e">
        <f t="array" ref="AU12">_xlfn.STDEV.S(IF($C$3:$C$1000=AK12,$L$3:$L$1000))</f>
        <v>#DIV/0!</v>
      </c>
      <c r="AV12" s="104" t="e">
        <f t="array" ref="AV12">_xlfn.STDEV.S(IF($C$3:$C$1000=AK12,$M$3:$M$1000))</f>
        <v>#DIV/0!</v>
      </c>
      <c r="AW12" s="104" t="e">
        <f t="array" ref="AW12">_xlfn.STDEV.S(IF($C$3:$C$1000=AK12,$N$3:$N$1000))</f>
        <v>#DIV/0!</v>
      </c>
      <c r="AY12" s="113" t="str">
        <f>Paramétrage!D32</f>
        <v>Validation des cycles de laveur-désinfecteur</v>
      </c>
      <c r="AZ12" s="114">
        <f t="shared" si="5"/>
        <v>0</v>
      </c>
      <c r="BA12" s="114">
        <f t="shared" si="6"/>
        <v>0</v>
      </c>
      <c r="BB12" s="114">
        <f t="shared" si="7"/>
        <v>0</v>
      </c>
      <c r="BC12" s="114">
        <f t="array" ref="BC12">MIN(IF($C$3:$C$1000=AY12,$L$3:$L$1000))</f>
        <v>0</v>
      </c>
      <c r="BD12" s="114">
        <f t="array" ref="BD12">MIN(IF($C$3:$C$1000=AY12,$M$3:$M$1000))</f>
        <v>0</v>
      </c>
      <c r="BE12" s="114">
        <f t="array" ref="BE12">MIN(IF($C$3:$C$1000=AY12,$N$3:$N$1000))</f>
        <v>0</v>
      </c>
      <c r="BF12" s="114">
        <f t="array" ref="BF12">MAX(IF($C$3:$C$1000=AY12,$L$3:$L$1000))</f>
        <v>0</v>
      </c>
      <c r="BG12" s="114">
        <f t="array" ref="BG12">MAX(IF($C$3:$C$1000=AY12,$M$3:$M$1000))</f>
        <v>0</v>
      </c>
      <c r="BH12" s="114">
        <f t="array" ref="BH12">MAX(IF($C$3:$C$1000=AY12,$N$3:$N$1000))</f>
        <v>0</v>
      </c>
      <c r="BI12" s="104" t="e">
        <f t="array" ref="BI12">_xlfn.STDEV.S(IF($C$3:$C$1000=AY12,$L$3:$L$1000))</f>
        <v>#DIV/0!</v>
      </c>
      <c r="BJ12" s="104" t="e">
        <f t="array" ref="BJ12">_xlfn.STDEV.S(IF($C$3:$C$1000=AY12,$M$3:$M$1000))</f>
        <v>#DIV/0!</v>
      </c>
      <c r="BK12" s="104" t="e">
        <f t="array" ref="BK12">_xlfn.STDEV.S(IF($C$3:$C$1000=AY12,$N$3:$N$1000))</f>
        <v>#DIV/0!</v>
      </c>
      <c r="BM12" s="113">
        <f>Paramétrage!E32</f>
        <v>0</v>
      </c>
      <c r="BN12" s="114">
        <f t="shared" si="8"/>
        <v>0</v>
      </c>
      <c r="BO12" s="114">
        <f t="shared" si="9"/>
        <v>0</v>
      </c>
      <c r="BP12" s="114">
        <f t="shared" si="10"/>
        <v>0</v>
      </c>
      <c r="BQ12" s="114">
        <f t="array" ref="BQ12">MIN(IF($C$3:$C$1000=BM12,$L$3:$L$1000))</f>
        <v>0</v>
      </c>
      <c r="BR12" s="114">
        <f t="array" ref="BR12">MIN(IF($C$3:$C$1000=BM12,$M$3:$M$1000))</f>
        <v>0</v>
      </c>
      <c r="BS12" s="114">
        <f t="array" ref="BS12">MIN(IF($C$3:$C$1000=BM12,$N$3:$N$1000))</f>
        <v>0</v>
      </c>
      <c r="BT12" s="114">
        <f t="array" ref="BT12">MAX(IF($C$3:$C$1000=BM12,$L$3:$L$1000))</f>
        <v>0</v>
      </c>
      <c r="BU12" s="114">
        <f t="array" ref="BU12">MAX(IF($C$3:$C$1000=BM12,$M$3:$M$1000))</f>
        <v>0</v>
      </c>
      <c r="BV12" s="114">
        <f t="array" ref="BV12">MAX(IF($C$3:$C$1000=BM12,$N$3:$N$1000))</f>
        <v>0</v>
      </c>
      <c r="BW12" s="104" t="e">
        <f t="array" ref="BW12">_xlfn.STDEV.S(IF($C$3:$C$1000=BM12,$L$3:$L$1000))</f>
        <v>#DIV/0!</v>
      </c>
      <c r="BX12" s="104" t="e">
        <f t="array" ref="BX12">_xlfn.STDEV.S(IF($C$3:$C$1000=BM12,$M$3:$M$1000))</f>
        <v>#DIV/0!</v>
      </c>
      <c r="BY12" s="104" t="e">
        <f t="array" ref="BY12">_xlfn.STDEV.S(IF($C$3:$C$1000=BM12,$N$3:$N$1000))</f>
        <v>#DIV/0!</v>
      </c>
      <c r="CA12" s="113">
        <f>Paramétrage!F32</f>
        <v>0</v>
      </c>
      <c r="CB12" s="114">
        <f t="shared" si="11"/>
        <v>0</v>
      </c>
      <c r="CC12" s="114">
        <f t="shared" si="12"/>
        <v>0</v>
      </c>
      <c r="CD12" s="114">
        <f t="shared" si="13"/>
        <v>0</v>
      </c>
      <c r="CE12" s="114">
        <f t="array" ref="CE12">MIN(IF($C$3:$C$1000=CA12,$L$3:$L$1000))</f>
        <v>0</v>
      </c>
      <c r="CF12" s="114">
        <f t="array" ref="CF12">MIN(IF($C$3:$C$1000=CA12,$M$3:$M$1000))</f>
        <v>0</v>
      </c>
      <c r="CG12" s="114">
        <f t="array" ref="CG12">MIN(IF($C$3:$C$1000=CA12,$N$3:$N$1000))</f>
        <v>0</v>
      </c>
      <c r="CH12" s="114">
        <f t="array" ref="CH12">MAX(IF($C$3:$C$1000=CA12,$L$3:$L$1000))</f>
        <v>0</v>
      </c>
      <c r="CI12" s="114">
        <f t="array" ref="CI12">MAX(IF($C$3:$C$1000=CA12,$M$3:$M$1000))</f>
        <v>0</v>
      </c>
      <c r="CJ12" s="114">
        <f t="array" ref="CJ12">MAX(IF($C$3:$C$1000=CA12,$N$3:$N$1000))</f>
        <v>0</v>
      </c>
      <c r="CK12" s="104" t="e">
        <f t="array" ref="CK12">_xlfn.STDEV.S(IF($C$3:$C$1000=CA12,$L$3:$L$1000))</f>
        <v>#DIV/0!</v>
      </c>
      <c r="CL12" s="104" t="e">
        <f t="array" ref="CL12">_xlfn.STDEV.S(IF($C$3:$C$1000=CA12,$M$3:$M$1000))</f>
        <v>#DIV/0!</v>
      </c>
      <c r="CM12" s="104" t="e">
        <f t="array" ref="CM12">_xlfn.STDEV.S(IF($C$3:$C$1000=CA12,$N$3:$N$1000))</f>
        <v>#DIV/0!</v>
      </c>
      <c r="CO12" s="113" t="str">
        <f>Paramétrage!G32</f>
        <v>Traçabilité</v>
      </c>
      <c r="CP12" s="114">
        <f t="shared" si="14"/>
        <v>0</v>
      </c>
      <c r="CQ12" s="114">
        <f t="shared" si="15"/>
        <v>0</v>
      </c>
      <c r="CR12" s="114">
        <f t="shared" si="16"/>
        <v>0</v>
      </c>
      <c r="CS12" s="114">
        <f t="array" ref="CS12">MIN(IF($C$3:$C$1000=CO12,$L$3:$L$1000))</f>
        <v>0</v>
      </c>
      <c r="CT12" s="114">
        <f t="array" ref="CT12">MIN(IF($C$3:$C$1000=CO12,$M$3:$M$1000))</f>
        <v>0</v>
      </c>
      <c r="CU12" s="114">
        <f t="array" ref="CU12">MIN(IF($C$3:$C$1000=CO12,$N$3:$N$1000))</f>
        <v>0</v>
      </c>
      <c r="CV12" s="114">
        <f t="array" ref="CV12">MAX(IF($C$3:$C$1000=CO12,$L$3:$L$1000))</f>
        <v>0</v>
      </c>
      <c r="CW12" s="114">
        <f t="array" ref="CW12">MAX(IF($C$3:$C$1000=CO12,$M$3:$M$1000))</f>
        <v>0</v>
      </c>
      <c r="CX12" s="114">
        <f t="array" ref="CX12">MAX(IF($C$3:$C$1000=CO12,$N$3:$N$1000))</f>
        <v>0</v>
      </c>
      <c r="CY12" s="104" t="e">
        <f t="array" ref="CY12">_xlfn.STDEV.S(IF($C$3:$C$1000=CO12,$L$3:$L$1000))</f>
        <v>#DIV/0!</v>
      </c>
      <c r="CZ12" s="104" t="e">
        <f t="array" ref="CZ12">_xlfn.STDEV.S(IF($C$3:$C$1000=CO12,$M$3:$M$1000))</f>
        <v>#DIV/0!</v>
      </c>
      <c r="DA12" s="104" t="e">
        <f t="array" ref="DA12">_xlfn.STDEV.S(IF($C$3:$C$1000=CO12,$N$3:$N$1000))</f>
        <v>#DIV/0!</v>
      </c>
      <c r="DC12" s="113">
        <f>Paramétrage!H32</f>
        <v>0</v>
      </c>
      <c r="DD12" s="104">
        <f t="shared" si="17"/>
        <v>0</v>
      </c>
      <c r="DE12" s="104">
        <f t="shared" si="18"/>
        <v>0</v>
      </c>
      <c r="DF12" s="114">
        <f t="shared" si="19"/>
        <v>0</v>
      </c>
      <c r="DG12" s="114">
        <f t="array" ref="DG12">MIN(IF($C$3:$C$1000=DC12,$L$3:$L$1000))</f>
        <v>0</v>
      </c>
      <c r="DH12" s="114">
        <f t="array" ref="DH12">MIN(IF($C$3:$C$1000=DC12,$M$3:$M$1000))</f>
        <v>0</v>
      </c>
      <c r="DI12" s="114">
        <f t="array" ref="DI12">MIN(IF($C$3:$C$1000=DC12,$N$3:$N$1000))</f>
        <v>0</v>
      </c>
      <c r="DJ12" s="114">
        <f t="array" ref="DJ12">MAX(IF($C$3:$C$1000=DC12,$L$3:$L$1000))</f>
        <v>0</v>
      </c>
      <c r="DK12" s="114">
        <f t="array" ref="DK12">MAX(IF($C$3:$C$1000=DC12,$M$3:$M$1000))</f>
        <v>0</v>
      </c>
      <c r="DL12" s="114">
        <f t="array" ref="DL12">MAX(IF($C$3:$C$1000=DC12,$N$3:$N$1000))</f>
        <v>0</v>
      </c>
      <c r="DM12" s="104" t="e">
        <f t="array" ref="DM12">_xlfn.STDEV.S(IF($C$3:$C$1000=DC12,$L$3:$L$1000))</f>
        <v>#DIV/0!</v>
      </c>
      <c r="DN12" s="104" t="e">
        <f t="array" ref="DN12">_xlfn.STDEV.S(IF($C$3:$C$1000=DC12,$M$3:$M$1000))</f>
        <v>#DIV/0!</v>
      </c>
      <c r="DO12" s="104" t="e">
        <f t="array" ref="DO12">_xlfn.STDEV.S(IF($C$3:$C$1000=DC12,$N$3:$N$1000))</f>
        <v>#DIV/0!</v>
      </c>
      <c r="DQ12" s="113">
        <f>Paramétrage!I32</f>
        <v>0</v>
      </c>
      <c r="DR12" s="104">
        <f t="shared" si="20"/>
        <v>0</v>
      </c>
      <c r="DS12" s="104">
        <f t="shared" si="21"/>
        <v>0</v>
      </c>
      <c r="DT12" s="114">
        <f t="shared" si="22"/>
        <v>0</v>
      </c>
      <c r="DU12" s="114">
        <f t="array" ref="DU12">MIN(IF($C$3:$C$1000=DQ12,$L$3:$L$1000))</f>
        <v>0</v>
      </c>
      <c r="DV12" s="114">
        <f t="array" ref="DV12">MIN(IF($C$3:$C$1000=DQ12,$M$3:$M$1000))</f>
        <v>0</v>
      </c>
      <c r="DW12" s="114">
        <f t="array" ref="DW12">MIN(IF($C$3:$C$1000=DQ12,$N$3:$N$1000))</f>
        <v>0</v>
      </c>
      <c r="DX12" s="114">
        <f t="array" ref="DX12">MAX(IF($C$3:$C$1000=DQ12,$L$3:$L$1000))</f>
        <v>0</v>
      </c>
      <c r="DY12" s="114">
        <f t="array" ref="DY12">MAX(IF($C$3:$C$1000=DQ12,$M$3:$M$1000))</f>
        <v>0</v>
      </c>
      <c r="DZ12" s="114">
        <f t="array" ref="DZ12">MAX(IF($C$3:$C$1000=DQ12,$N$3:$N$1000))</f>
        <v>0</v>
      </c>
      <c r="EA12" s="104" t="e">
        <f t="array" ref="EA12">_xlfn.STDEV.S(IF($C$3:$C$1000=DQ12,$L$3:$L$1000))</f>
        <v>#DIV/0!</v>
      </c>
      <c r="EB12" s="104" t="e">
        <f t="array" ref="EB12">_xlfn.STDEV.S(IF($C$3:$C$1000=DQ12,$M$3:$M$1000))</f>
        <v>#DIV/0!</v>
      </c>
      <c r="EC12" s="104" t="e">
        <f t="array" ref="EC12">_xlfn.STDEV.S(IF($C$3:$C$1000=DQ12,$N$3:$N$1000))</f>
        <v>#DIV/0!</v>
      </c>
      <c r="EE12" s="113">
        <f>Paramétrage!J32</f>
        <v>0</v>
      </c>
      <c r="EF12" s="104">
        <f t="shared" si="23"/>
        <v>0</v>
      </c>
      <c r="EG12" s="104">
        <f t="shared" si="24"/>
        <v>0</v>
      </c>
      <c r="EH12" s="114">
        <f t="shared" si="25"/>
        <v>0</v>
      </c>
      <c r="EI12" s="114">
        <f t="array" ref="EI12">MIN(IF($C$3:$C$1000=EE12,$L$3:$L$1000))</f>
        <v>0</v>
      </c>
      <c r="EJ12" s="114">
        <f t="array" ref="EJ12">MIN(IF($C$3:$C$1000=EE12,$M$3:$M$1000))</f>
        <v>0</v>
      </c>
      <c r="EK12" s="114">
        <f t="array" ref="EK12">MIN(IF($C$3:$C$1000=EE12,$N$3:$N$1000))</f>
        <v>0</v>
      </c>
      <c r="EL12" s="114">
        <f t="array" ref="EL12">MAX(IF($C$3:$C$1000=EE12,$L$3:$L$1000))</f>
        <v>0</v>
      </c>
      <c r="EM12" s="114">
        <f t="array" ref="EM12">MAX(IF($C$3:$C$1000=EE12,$M$3:$M$1000))</f>
        <v>0</v>
      </c>
      <c r="EN12" s="114">
        <f t="array" ref="EN12">MAX(IF($C$3:$C$1000=EE12,$N$3:$N$1000))</f>
        <v>0</v>
      </c>
      <c r="EO12" s="104" t="e">
        <f t="array" ref="EO12">_xlfn.STDEV.S(IF($C$3:$C$1000=EE12,$L$3:$L$1000))</f>
        <v>#DIV/0!</v>
      </c>
      <c r="EP12" s="104" t="e">
        <f t="array" ref="EP12">_xlfn.STDEV.S(IF($C$3:$C$1000=EE12,$M$3:$M$1000))</f>
        <v>#DIV/0!</v>
      </c>
      <c r="EQ12" s="104" t="e">
        <f t="array" ref="EQ12">_xlfn.STDEV.S(IF($C$3:$C$1000=EE12,$N$3:$N$1000))</f>
        <v>#DIV/0!</v>
      </c>
      <c r="ES12" s="113">
        <f>Paramétrage!K32</f>
        <v>0</v>
      </c>
      <c r="ET12" s="104">
        <f t="shared" si="26"/>
        <v>0</v>
      </c>
      <c r="EU12" s="104">
        <f t="shared" si="27"/>
        <v>0</v>
      </c>
      <c r="EV12" s="114">
        <f t="shared" si="28"/>
        <v>0</v>
      </c>
      <c r="EW12" s="114">
        <f t="array" ref="EW12">MIN(IF($C$3:$C$1000=ES12,$L$3:$L$1000))</f>
        <v>0</v>
      </c>
      <c r="EX12" s="114">
        <f t="array" ref="EX12">MIN(IF($C$3:$C$1000=ES12,$M$3:$M$1000))</f>
        <v>0</v>
      </c>
      <c r="EY12" s="114">
        <f t="array" ref="EY12">MIN(IF($C$3:$C$1000=ES12,$N$3:$N$1000))</f>
        <v>0</v>
      </c>
      <c r="EZ12" s="114">
        <f t="array" ref="EZ12">MAX(IF($C$3:$C$1000=ES12,$L$3:$L$1000))</f>
        <v>0</v>
      </c>
      <c r="FA12" s="114">
        <f t="array" ref="FA12">MAX(IF($C$3:$C$1000=ES12,$M$3:$M$1000))</f>
        <v>0</v>
      </c>
      <c r="FB12" s="114">
        <f t="array" ref="FB12">MAX(IF($C$3:$C$1000=ES12,$N$3:$N$1000))</f>
        <v>0</v>
      </c>
      <c r="FC12" s="104" t="e">
        <f t="array" ref="FC12">_xlfn.STDEV.S(IF($C$3:$C$1000=ES12,$L$3:$L$1000))</f>
        <v>#DIV/0!</v>
      </c>
      <c r="FD12" s="104" t="e">
        <f t="array" ref="FD12">_xlfn.STDEV.S(IF($C$3:$C$1000=ES12,$M$3:$M$1000))</f>
        <v>#DIV/0!</v>
      </c>
      <c r="FE12" s="104" t="e">
        <f t="array" ref="FE12">_xlfn.STDEV.S(IF($C$3:$C$1000=ES12,$N$3:$N$1000))</f>
        <v>#DIV/0!</v>
      </c>
      <c r="FG12" s="113">
        <f>Paramétrage!L32</f>
        <v>0</v>
      </c>
      <c r="FH12" s="104">
        <f t="shared" si="29"/>
        <v>0</v>
      </c>
      <c r="FI12" s="104">
        <f t="shared" si="30"/>
        <v>0</v>
      </c>
      <c r="FJ12" s="114">
        <f t="shared" si="31"/>
        <v>0</v>
      </c>
      <c r="FK12" s="114">
        <f t="array" ref="FK12">MIN(IF($C$3:$C$1000=FG12,$L$3:$L$1000))</f>
        <v>0</v>
      </c>
      <c r="FL12" s="114">
        <f t="array" ref="FL12">MIN(IF($C$3:$C$1000=FG12,$M$3:$M$1000))</f>
        <v>0</v>
      </c>
      <c r="FM12" s="114">
        <f t="array" ref="FM12">MIN(IF($C$3:$C$1000=FG12,$N$3:$N$1000))</f>
        <v>0</v>
      </c>
      <c r="FN12" s="114">
        <f t="array" ref="FN12">MAX(IF($C$3:$C$1000=FG12,$L$3:$L$1000))</f>
        <v>0</v>
      </c>
      <c r="FO12" s="114">
        <f t="array" ref="FO12">MAX(IF($C$3:$C$1000=FG12,$M$3:$M$1000))</f>
        <v>0</v>
      </c>
      <c r="FP12" s="114">
        <f t="array" ref="FP12">MAX(IF($C$3:$C$1000=FG12,$N$3:$N$1000))</f>
        <v>0</v>
      </c>
      <c r="FQ12" s="104" t="e">
        <f t="array" ref="FQ12">_xlfn.STDEV.S(IF($C$3:$C$1000=FG12,$L$3:$L$1000))</f>
        <v>#DIV/0!</v>
      </c>
      <c r="FR12" s="104" t="e">
        <f t="array" ref="FR12">_xlfn.STDEV.S(IF($C$3:$C$1000=FG12,$M$3:$M$1000))</f>
        <v>#DIV/0!</v>
      </c>
      <c r="FS12" s="104" t="e">
        <f t="array" ref="FS12">_xlfn.STDEV.S(IF($C$3:$C$1000=FG12,$N$3:$N$1000))</f>
        <v>#DIV/0!</v>
      </c>
      <c r="FU12" s="113">
        <f>Paramétrage!M32</f>
        <v>0</v>
      </c>
      <c r="FV12" s="104">
        <f t="shared" si="32"/>
        <v>0</v>
      </c>
      <c r="FW12" s="104">
        <f t="shared" si="33"/>
        <v>0</v>
      </c>
      <c r="FX12" s="114">
        <f t="shared" si="34"/>
        <v>0</v>
      </c>
      <c r="FY12" s="114">
        <f t="array" ref="FY12">MIN(IF($C$3:$C$1000=FU12,$L$3:$L$1000))</f>
        <v>0</v>
      </c>
      <c r="FZ12" s="114">
        <f t="array" ref="FZ12">MIN(IF($C$3:$C$1000=FU12,$M$3:$M$1000))</f>
        <v>0</v>
      </c>
      <c r="GA12" s="114">
        <f t="array" ref="GA12">MIN(IF($C$3:$C$1000=FU12,$N$3:$N$1000))</f>
        <v>0</v>
      </c>
      <c r="GB12" s="114">
        <f t="array" ref="GB12">MAX(IF($C$3:$C$1000=FU12,$L$3:$L$1000))</f>
        <v>0</v>
      </c>
      <c r="GC12" s="114">
        <f t="array" ref="GC12">MAX(IF($C$3:$C$1000=FU12,$M$3:$M$1000))</f>
        <v>0</v>
      </c>
      <c r="GD12" s="114">
        <f t="array" ref="GD12">MAX(IF($C$3:$C$1000=FU12,$N$3:$N$1000))</f>
        <v>0</v>
      </c>
      <c r="GE12" s="104" t="e">
        <f t="array" ref="GE12">_xlfn.STDEV.S(IF($C$3:$C$1000=FU12,$L$3:$L$1000))</f>
        <v>#DIV/0!</v>
      </c>
      <c r="GF12" s="104" t="e">
        <f t="array" ref="GF12">_xlfn.STDEV.S(IF($C$3:$C$1000=FU12,$M$3:$M$1000))</f>
        <v>#DIV/0!</v>
      </c>
      <c r="GG12" s="104" t="e">
        <f t="array" ref="GG12">_xlfn.STDEV.S(IF($C$3:$C$1000=FU12,$N$3:$N$1000))</f>
        <v>#DIV/0!</v>
      </c>
      <c r="GI12" s="113">
        <f>Paramétrage!N32</f>
        <v>0</v>
      </c>
      <c r="GJ12" s="104">
        <f t="shared" si="35"/>
        <v>0</v>
      </c>
      <c r="GK12" s="104">
        <f t="shared" si="36"/>
        <v>0</v>
      </c>
      <c r="GL12" s="114">
        <f t="shared" si="37"/>
        <v>0</v>
      </c>
      <c r="GM12" s="114">
        <f t="array" ref="GM12">MIN(IF($C$3:$C$1000=GI12,$L$3:$L$1000))</f>
        <v>0</v>
      </c>
      <c r="GN12" s="114">
        <f t="array" ref="GN12">MIN(IF($C$3:$C$1000=GI12,$M$3:$M$1000))</f>
        <v>0</v>
      </c>
      <c r="GO12" s="114">
        <f t="array" ref="GO12">MIN(IF($C$3:$C$1000=GI12,$N$3:$N$1000))</f>
        <v>0</v>
      </c>
      <c r="GP12" s="114">
        <f t="array" ref="GP12">MAX(IF($C$3:$C$1000=GI12,$L$3:$L$1000))</f>
        <v>0</v>
      </c>
      <c r="GQ12" s="114">
        <f t="array" ref="GQ12">MAX(IF($C$3:$C$1000=GI12,$M$3:$M$1000))</f>
        <v>0</v>
      </c>
      <c r="GR12" s="114">
        <f t="array" ref="GR12">MAX(IF($C$3:$C$1000=GI12,$N$3:$N$1000))</f>
        <v>0</v>
      </c>
      <c r="GS12" s="104" t="e">
        <f t="array" ref="GS12">_xlfn.STDEV.S(IF($C$3:$C$1000=GI12,$L$3:$L$1000))</f>
        <v>#DIV/0!</v>
      </c>
      <c r="GT12" s="104" t="e">
        <f t="array" ref="GT12">_xlfn.STDEV.S(IF($C$3:$C$1000=GI12,$M$3:$M$1000))</f>
        <v>#DIV/0!</v>
      </c>
      <c r="GU12" s="104" t="e">
        <f t="array" ref="GU12">_xlfn.STDEV.S(IF($C$3:$C$1000=GI12,$N$3:$N$1000))</f>
        <v>#DIV/0!</v>
      </c>
      <c r="GW12" s="113">
        <f>Paramétrage!O32</f>
        <v>0</v>
      </c>
      <c r="GX12" s="104">
        <f t="shared" si="38"/>
        <v>0</v>
      </c>
      <c r="GY12" s="104">
        <f t="shared" si="39"/>
        <v>0</v>
      </c>
      <c r="GZ12" s="114">
        <f t="shared" si="40"/>
        <v>0</v>
      </c>
      <c r="HA12" s="114">
        <f t="array" ref="HA12">MIN(IF($C$3:$C$1000=GW12,$L$3:$L$1000))</f>
        <v>0</v>
      </c>
      <c r="HB12" s="114">
        <f t="array" ref="HB12">MIN(IF($C$3:$C$1000=GW12,$M$3:$M$1000))</f>
        <v>0</v>
      </c>
      <c r="HC12" s="114">
        <f t="array" ref="HC12">MIN(IF($C$3:$C$1000=GW12,$N$3:$N$1000))</f>
        <v>0</v>
      </c>
      <c r="HD12" s="114">
        <f t="array" ref="HD12">MAX(IF($C$3:$C$1000=GW12,$L$3:$L$1000))</f>
        <v>0</v>
      </c>
      <c r="HE12" s="114">
        <f t="array" ref="HE12">MAX(IF($C$3:$C$1000=GW12,$M$3:$M$1000))</f>
        <v>0</v>
      </c>
      <c r="HF12" s="114">
        <f t="array" ref="HF12">MAX(IF($C$3:$C$1000=GW12,$N$3:$N$1000))</f>
        <v>0</v>
      </c>
      <c r="HG12" s="104" t="e">
        <f t="array" ref="HG12">_xlfn.STDEV.S(IF($C$3:$C$1000=GW12,$L$3:$L$1000))</f>
        <v>#DIV/0!</v>
      </c>
      <c r="HH12" s="104" t="e">
        <f t="array" ref="HH12">_xlfn.STDEV.S(IF($C$3:$C$1000=GW12,$M$3:$M$1000))</f>
        <v>#DIV/0!</v>
      </c>
      <c r="HI12" s="104" t="e">
        <f t="array" ref="HI12">_xlfn.STDEV.S(IF($C$3:$C$1000=GW12,$N$3:$N$1000))</f>
        <v>#DIV/0!</v>
      </c>
      <c r="HK12" s="104">
        <v>6</v>
      </c>
      <c r="HL12" s="104">
        <v>13</v>
      </c>
      <c r="HM12" s="104">
        <v>25</v>
      </c>
    </row>
    <row r="13" spans="1:268" ht="43.2" x14ac:dyDescent="0.3">
      <c r="B13" s="4"/>
      <c r="C13" s="4"/>
      <c r="D13" s="4"/>
      <c r="E13" s="4"/>
      <c r="F13" s="4"/>
      <c r="G13" s="4"/>
      <c r="H13" s="4"/>
      <c r="I13" s="4"/>
      <c r="J13" s="4"/>
      <c r="K13" s="4"/>
      <c r="L13" s="4" t="str">
        <f t="shared" si="42"/>
        <v/>
      </c>
      <c r="M13" s="64" t="str">
        <f t="shared" si="43"/>
        <v/>
      </c>
      <c r="N13" s="64" t="str">
        <f t="shared" si="44"/>
        <v/>
      </c>
      <c r="O13" s="4"/>
      <c r="P13" s="105"/>
      <c r="R13" s="115" t="s">
        <v>47</v>
      </c>
      <c r="S13" s="108">
        <f>COUNTIFS($B$3:$B$1000,"Réception/Lavage",$L$3:$L$1000,"&gt;=13",$M$3:$M$1000,"&lt;6",$N$3:$N$1000,"&gt;=13")</f>
        <v>0</v>
      </c>
      <c r="T13" s="108">
        <f>COUNTIFS($B$3:$B$1000,"Recomposition",$L$3:$L$1000,"&gt;=13",$M$3:$M$1000,"&lt;6",$N$3:$N$1000,"&gt;=13")</f>
        <v>0</v>
      </c>
      <c r="U13" s="108">
        <f>COUNTIFS($B$3:$B$1000,"Conditionnement",$L$3:$L$1000,"&gt;=13",$M$3:$M$1000,"&lt;6",$N$3:$N$1000,"&gt;=13")</f>
        <v>0</v>
      </c>
      <c r="V13" s="108">
        <f>COUNTIFS($B$3:$B$1000,"Passage en stérilisateur",$L$3:$L$1000,"&gt;=13",$M$3:$M$1000,"&lt;6",$N$3:$N$1000,"&gt;=13")</f>
        <v>0</v>
      </c>
      <c r="W13" s="113" t="str">
        <f>Zone7_phenix</f>
        <v xml:space="preserve">Management </v>
      </c>
      <c r="X13" s="114">
        <f>IFERROR(AVERAGEIFS(L3:L1000,B3:B1000,W13),0)</f>
        <v>0</v>
      </c>
      <c r="Y13" s="114">
        <f>IFERROR(AVERAGEIFS(M3:M1000,B3:B1000,W13),0)</f>
        <v>0</v>
      </c>
      <c r="Z13" s="114">
        <f>IFERROR(AVERAGEIFS(N3:N1000,B3:B1000,W13),0)</f>
        <v>0</v>
      </c>
      <c r="AA13" s="104">
        <f t="array" ref="AA13">MIN(IF($B$3:$B$1000=W13,$L$3:$L$1000))</f>
        <v>0</v>
      </c>
      <c r="AB13" s="104">
        <f t="array" ref="AB13">MIN(IF($B$3:$B$1000=W13,$M$3:$M$1000))</f>
        <v>0</v>
      </c>
      <c r="AC13" s="104">
        <f t="array" ref="AC13">MIN(IF($B$3:$B$1000=W13,$N$3:$N$1000))</f>
        <v>0</v>
      </c>
      <c r="AD13" s="104">
        <f t="array" ref="AD13">MAX(IF($B$3:$B$1000=W13,$L$3:$L$1000))</f>
        <v>0</v>
      </c>
      <c r="AE13" s="104">
        <f t="array" ref="AE13">MAX(IF($B$3:$B$1000=W13,$M$3:$M$1000))</f>
        <v>0</v>
      </c>
      <c r="AF13" s="104">
        <f t="array" ref="AF13">MAX(IF($B$3:$B$1000=W13,$M$3:$M$1000))</f>
        <v>0</v>
      </c>
      <c r="AG13" s="104" t="e">
        <f t="array" ref="AG13">_xlfn.STDEV.S(IF($B$3:$B$1000=W13,$L$3:$L$1000))</f>
        <v>#DIV/0!</v>
      </c>
      <c r="AH13" s="104" t="e">
        <f t="array" ref="AH13">_xlfn.STDEV.S(IF($B$3:$B$1000=W13,$M$3:$M$1000))</f>
        <v>#DIV/0!</v>
      </c>
      <c r="AI13" s="104" t="e">
        <f t="array" ref="AI13">_xlfn.STDEV.S(IF($B$3:$B$1000=W13,$N$3:$N$1000))</f>
        <v>#DIV/0!</v>
      </c>
      <c r="AK13" s="113">
        <f>Paramétrage!C33</f>
        <v>0</v>
      </c>
      <c r="AL13" s="104">
        <f t="shared" si="2"/>
        <v>0</v>
      </c>
      <c r="AM13" s="104">
        <f t="shared" si="3"/>
        <v>0</v>
      </c>
      <c r="AN13" s="114">
        <f t="shared" si="4"/>
        <v>0</v>
      </c>
      <c r="AO13" s="114">
        <f t="array" ref="AO13">MIN(IF($C$3:$C$1000=AK13,$L$3:$L$1000))</f>
        <v>0</v>
      </c>
      <c r="AP13" s="114">
        <f t="array" ref="AP13">MIN(IF($C$3:$C$1000=AK13,$M$3:$M$1000))</f>
        <v>0</v>
      </c>
      <c r="AQ13" s="114">
        <f t="array" ref="AQ13">MIN(IF($C$3:$C$1000=AK13,$N$3:$N$1000))</f>
        <v>0</v>
      </c>
      <c r="AR13" s="114">
        <f t="array" ref="AR13">MAX(IF($C$3:$C$1000=AK13,$L$3:$L$1000))</f>
        <v>0</v>
      </c>
      <c r="AS13" s="114">
        <f t="array" ref="AS13">MAX(IF($C$3:$C$1000=AK13,$M$3:$M$1000))</f>
        <v>0</v>
      </c>
      <c r="AT13" s="114">
        <f t="array" ref="AT13">MAX(IF($C$3:$C$1000=AK13,$N$3:$N$1000))</f>
        <v>0</v>
      </c>
      <c r="AU13" s="104" t="e">
        <f t="array" ref="AU13">_xlfn.STDEV.S(IF($C$3:$C$1000=AK13,$L$3:$L$1000))</f>
        <v>#DIV/0!</v>
      </c>
      <c r="AV13" s="104" t="e">
        <f t="array" ref="AV13">_xlfn.STDEV.S(IF($C$3:$C$1000=AK13,$M$3:$M$1000))</f>
        <v>#DIV/0!</v>
      </c>
      <c r="AW13" s="104" t="e">
        <f t="array" ref="AW13">_xlfn.STDEV.S(IF($C$3:$C$1000=AK13,$N$3:$N$1000))</f>
        <v>#DIV/0!</v>
      </c>
      <c r="AY13" s="113" t="str">
        <f>Paramétrage!D33</f>
        <v>Déchargement laveur-désinfecteur</v>
      </c>
      <c r="AZ13" s="114">
        <f t="shared" si="5"/>
        <v>0</v>
      </c>
      <c r="BA13" s="114">
        <f t="shared" si="6"/>
        <v>0</v>
      </c>
      <c r="BB13" s="114">
        <f t="shared" si="7"/>
        <v>0</v>
      </c>
      <c r="BC13" s="114">
        <f t="array" ref="BC13">MIN(IF($C$3:$C$1000=AY13,$L$3:$L$1000))</f>
        <v>0</v>
      </c>
      <c r="BD13" s="114">
        <f t="array" ref="BD13">MIN(IF($C$3:$C$1000=AY13,$M$3:$M$1000))</f>
        <v>0</v>
      </c>
      <c r="BE13" s="114">
        <f t="array" ref="BE13">MIN(IF($C$3:$C$1000=AY13,$N$3:$N$1000))</f>
        <v>0</v>
      </c>
      <c r="BF13" s="114">
        <f t="array" ref="BF13">MAX(IF($C$3:$C$1000=AY13,$L$3:$L$1000))</f>
        <v>0</v>
      </c>
      <c r="BG13" s="114">
        <f t="array" ref="BG13">MAX(IF($C$3:$C$1000=AY13,$M$3:$M$1000))</f>
        <v>0</v>
      </c>
      <c r="BH13" s="114">
        <f t="array" ref="BH13">MAX(IF($C$3:$C$1000=AY13,$N$3:$N$1000))</f>
        <v>0</v>
      </c>
      <c r="BI13" s="104" t="e">
        <f t="array" ref="BI13">_xlfn.STDEV.S(IF($C$3:$C$1000=AY13,$L$3:$L$1000))</f>
        <v>#DIV/0!</v>
      </c>
      <c r="BJ13" s="104" t="e">
        <f t="array" ref="BJ13">_xlfn.STDEV.S(IF($C$3:$C$1000=AY13,$M$3:$M$1000))</f>
        <v>#DIV/0!</v>
      </c>
      <c r="BK13" s="104" t="e">
        <f t="array" ref="BK13">_xlfn.STDEV.S(IF($C$3:$C$1000=AY13,$N$3:$N$1000))</f>
        <v>#DIV/0!</v>
      </c>
      <c r="BM13" s="113">
        <f>Paramétrage!E33</f>
        <v>0</v>
      </c>
      <c r="BN13" s="114">
        <f t="shared" si="8"/>
        <v>0</v>
      </c>
      <c r="BO13" s="114">
        <f t="shared" si="9"/>
        <v>0</v>
      </c>
      <c r="BP13" s="114">
        <f t="shared" si="10"/>
        <v>0</v>
      </c>
      <c r="BQ13" s="114">
        <f t="array" ref="BQ13">MIN(IF($C$3:$C$1000=BM13,$L$3:$L$1000))</f>
        <v>0</v>
      </c>
      <c r="BR13" s="114">
        <f t="array" ref="BR13">MIN(IF($C$3:$C$1000=BM13,$M$3:$M$1000))</f>
        <v>0</v>
      </c>
      <c r="BS13" s="114">
        <f t="array" ref="BS13">MIN(IF($C$3:$C$1000=BM13,$N$3:$N$1000))</f>
        <v>0</v>
      </c>
      <c r="BT13" s="114">
        <f t="array" ref="BT13">MAX(IF($C$3:$C$1000=BM13,$L$3:$L$1000))</f>
        <v>0</v>
      </c>
      <c r="BU13" s="114">
        <f t="array" ref="BU13">MAX(IF($C$3:$C$1000=BM13,$M$3:$M$1000))</f>
        <v>0</v>
      </c>
      <c r="BV13" s="114">
        <f t="array" ref="BV13">MAX(IF($C$3:$C$1000=BM13,$N$3:$N$1000))</f>
        <v>0</v>
      </c>
      <c r="BW13" s="104" t="e">
        <f t="array" ref="BW13">_xlfn.STDEV.S(IF($C$3:$C$1000=BM13,$L$3:$L$1000))</f>
        <v>#DIV/0!</v>
      </c>
      <c r="BX13" s="104" t="e">
        <f t="array" ref="BX13">_xlfn.STDEV.S(IF($C$3:$C$1000=BM13,$M$3:$M$1000))</f>
        <v>#DIV/0!</v>
      </c>
      <c r="BY13" s="104" t="e">
        <f t="array" ref="BY13">_xlfn.STDEV.S(IF($C$3:$C$1000=BM13,$N$3:$N$1000))</f>
        <v>#DIV/0!</v>
      </c>
      <c r="CA13" s="113">
        <f>Paramétrage!F33</f>
        <v>0</v>
      </c>
      <c r="CB13" s="114">
        <f t="shared" si="11"/>
        <v>0</v>
      </c>
      <c r="CC13" s="114">
        <f t="shared" si="12"/>
        <v>0</v>
      </c>
      <c r="CD13" s="114">
        <f t="shared" si="13"/>
        <v>0</v>
      </c>
      <c r="CE13" s="114">
        <f t="array" ref="CE13">MIN(IF($C$3:$C$1000=CA13,$L$3:$L$1000))</f>
        <v>0</v>
      </c>
      <c r="CF13" s="114">
        <f t="array" ref="CF13">MIN(IF($C$3:$C$1000=CA13,$M$3:$M$1000))</f>
        <v>0</v>
      </c>
      <c r="CG13" s="114">
        <f t="array" ref="CG13">MIN(IF($C$3:$C$1000=CA13,$N$3:$N$1000))</f>
        <v>0</v>
      </c>
      <c r="CH13" s="114">
        <f t="array" ref="CH13">MAX(IF($C$3:$C$1000=CA13,$L$3:$L$1000))</f>
        <v>0</v>
      </c>
      <c r="CI13" s="114">
        <f t="array" ref="CI13">MAX(IF($C$3:$C$1000=CA13,$M$3:$M$1000))</f>
        <v>0</v>
      </c>
      <c r="CJ13" s="114">
        <f t="array" ref="CJ13">MAX(IF($C$3:$C$1000=CA13,$N$3:$N$1000))</f>
        <v>0</v>
      </c>
      <c r="CK13" s="104" t="e">
        <f t="array" ref="CK13">_xlfn.STDEV.S(IF($C$3:$C$1000=CA13,$L$3:$L$1000))</f>
        <v>#DIV/0!</v>
      </c>
      <c r="CL13" s="104" t="e">
        <f t="array" ref="CL13">_xlfn.STDEV.S(IF($C$3:$C$1000=CA13,$M$3:$M$1000))</f>
        <v>#DIV/0!</v>
      </c>
      <c r="CM13" s="104" t="e">
        <f t="array" ref="CM13">_xlfn.STDEV.S(IF($C$3:$C$1000=CA13,$N$3:$N$1000))</f>
        <v>#DIV/0!</v>
      </c>
      <c r="CO13" s="113" t="str">
        <f>Paramétrage!G33</f>
        <v>Prise de poste</v>
      </c>
      <c r="CP13" s="114">
        <f t="shared" si="14"/>
        <v>0</v>
      </c>
      <c r="CQ13" s="114">
        <f t="shared" si="15"/>
        <v>0</v>
      </c>
      <c r="CR13" s="114">
        <f t="shared" si="16"/>
        <v>0</v>
      </c>
      <c r="CS13" s="114">
        <f t="array" ref="CS13">MIN(IF($C$3:$C$1000=CO13,$L$3:$L$1000))</f>
        <v>0</v>
      </c>
      <c r="CT13" s="114">
        <f t="array" ref="CT13">MIN(IF($C$3:$C$1000=CO13,$M$3:$M$1000))</f>
        <v>0</v>
      </c>
      <c r="CU13" s="114">
        <f t="array" ref="CU13">MIN(IF($C$3:$C$1000=CO13,$N$3:$N$1000))</f>
        <v>0</v>
      </c>
      <c r="CV13" s="114">
        <f t="array" ref="CV13">MAX(IF($C$3:$C$1000=CO13,$L$3:$L$1000))</f>
        <v>0</v>
      </c>
      <c r="CW13" s="114">
        <f t="array" ref="CW13">MAX(IF($C$3:$C$1000=CO13,$M$3:$M$1000))</f>
        <v>0</v>
      </c>
      <c r="CX13" s="114">
        <f t="array" ref="CX13">MAX(IF($C$3:$C$1000=CO13,$N$3:$N$1000))</f>
        <v>0</v>
      </c>
      <c r="CY13" s="104" t="e">
        <f t="array" ref="CY13">_xlfn.STDEV.S(IF($C$3:$C$1000=CO13,$L$3:$L$1000))</f>
        <v>#DIV/0!</v>
      </c>
      <c r="CZ13" s="104" t="e">
        <f t="array" ref="CZ13">_xlfn.STDEV.S(IF($C$3:$C$1000=CO13,$M$3:$M$1000))</f>
        <v>#DIV/0!</v>
      </c>
      <c r="DA13" s="104" t="e">
        <f t="array" ref="DA13">_xlfn.STDEV.S(IF($C$3:$C$1000=CO13,$N$3:$N$1000))</f>
        <v>#DIV/0!</v>
      </c>
      <c r="DC13" s="113">
        <f>Paramétrage!H33</f>
        <v>0</v>
      </c>
      <c r="DD13" s="104">
        <f t="shared" si="17"/>
        <v>0</v>
      </c>
      <c r="DE13" s="104">
        <f t="shared" si="18"/>
        <v>0</v>
      </c>
      <c r="DF13" s="114">
        <f t="shared" si="19"/>
        <v>0</v>
      </c>
      <c r="DG13" s="114">
        <f t="array" ref="DG13">MIN(IF($C$3:$C$1000=DC13,$L$3:$L$1000))</f>
        <v>0</v>
      </c>
      <c r="DH13" s="114">
        <f t="array" ref="DH13">MIN(IF($C$3:$C$1000=DC13,$M$3:$M$1000))</f>
        <v>0</v>
      </c>
      <c r="DI13" s="114">
        <f t="array" ref="DI13">MIN(IF($C$3:$C$1000=DC13,$N$3:$N$1000))</f>
        <v>0</v>
      </c>
      <c r="DJ13" s="114">
        <f t="array" ref="DJ13">MAX(IF($C$3:$C$1000=DC13,$L$3:$L$1000))</f>
        <v>0</v>
      </c>
      <c r="DK13" s="114">
        <f t="array" ref="DK13">MAX(IF($C$3:$C$1000=DC13,$M$3:$M$1000))</f>
        <v>0</v>
      </c>
      <c r="DL13" s="114">
        <f t="array" ref="DL13">MAX(IF($C$3:$C$1000=DC13,$N$3:$N$1000))</f>
        <v>0</v>
      </c>
      <c r="DM13" s="104" t="e">
        <f t="array" ref="DM13">_xlfn.STDEV.S(IF($C$3:$C$1000=DC13,$L$3:$L$1000))</f>
        <v>#DIV/0!</v>
      </c>
      <c r="DN13" s="104" t="e">
        <f t="array" ref="DN13">_xlfn.STDEV.S(IF($C$3:$C$1000=DC13,$M$3:$M$1000))</f>
        <v>#DIV/0!</v>
      </c>
      <c r="DO13" s="104" t="e">
        <f t="array" ref="DO13">_xlfn.STDEV.S(IF($C$3:$C$1000=DC13,$N$3:$N$1000))</f>
        <v>#DIV/0!</v>
      </c>
      <c r="DQ13" s="113">
        <f>Paramétrage!I33</f>
        <v>0</v>
      </c>
      <c r="DR13" s="104">
        <f t="shared" si="20"/>
        <v>0</v>
      </c>
      <c r="DS13" s="104">
        <f t="shared" si="21"/>
        <v>0</v>
      </c>
      <c r="DT13" s="114">
        <f t="shared" si="22"/>
        <v>0</v>
      </c>
      <c r="DU13" s="114">
        <f t="array" ref="DU13">MIN(IF($C$3:$C$1000=DQ13,$L$3:$L$1000))</f>
        <v>0</v>
      </c>
      <c r="DV13" s="114">
        <f t="array" ref="DV13">MIN(IF($C$3:$C$1000=DQ13,$M$3:$M$1000))</f>
        <v>0</v>
      </c>
      <c r="DW13" s="114">
        <f t="array" ref="DW13">MIN(IF($C$3:$C$1000=DQ13,$N$3:$N$1000))</f>
        <v>0</v>
      </c>
      <c r="DX13" s="114">
        <f t="array" ref="DX13">MAX(IF($C$3:$C$1000=DQ13,$L$3:$L$1000))</f>
        <v>0</v>
      </c>
      <c r="DY13" s="114">
        <f t="array" ref="DY13">MAX(IF($C$3:$C$1000=DQ13,$M$3:$M$1000))</f>
        <v>0</v>
      </c>
      <c r="DZ13" s="114">
        <f t="array" ref="DZ13">MAX(IF($C$3:$C$1000=DQ13,$N$3:$N$1000))</f>
        <v>0</v>
      </c>
      <c r="EA13" s="104" t="e">
        <f t="array" ref="EA13">_xlfn.STDEV.S(IF($C$3:$C$1000=DQ13,$L$3:$L$1000))</f>
        <v>#DIV/0!</v>
      </c>
      <c r="EB13" s="104" t="e">
        <f t="array" ref="EB13">_xlfn.STDEV.S(IF($C$3:$C$1000=DQ13,$M$3:$M$1000))</f>
        <v>#DIV/0!</v>
      </c>
      <c r="EC13" s="104" t="e">
        <f t="array" ref="EC13">_xlfn.STDEV.S(IF($C$3:$C$1000=DQ13,$N$3:$N$1000))</f>
        <v>#DIV/0!</v>
      </c>
      <c r="EE13" s="113">
        <f>Paramétrage!J33</f>
        <v>0</v>
      </c>
      <c r="EF13" s="104">
        <f t="shared" si="23"/>
        <v>0</v>
      </c>
      <c r="EG13" s="104">
        <f t="shared" si="24"/>
        <v>0</v>
      </c>
      <c r="EH13" s="114">
        <f t="shared" si="25"/>
        <v>0</v>
      </c>
      <c r="EI13" s="114">
        <f t="array" ref="EI13">MIN(IF($C$3:$C$1000=EE13,$L$3:$L$1000))</f>
        <v>0</v>
      </c>
      <c r="EJ13" s="114">
        <f t="array" ref="EJ13">MIN(IF($C$3:$C$1000=EE13,$M$3:$M$1000))</f>
        <v>0</v>
      </c>
      <c r="EK13" s="114">
        <f t="array" ref="EK13">MIN(IF($C$3:$C$1000=EE13,$N$3:$N$1000))</f>
        <v>0</v>
      </c>
      <c r="EL13" s="114">
        <f t="array" ref="EL13">MAX(IF($C$3:$C$1000=EE13,$L$3:$L$1000))</f>
        <v>0</v>
      </c>
      <c r="EM13" s="114">
        <f t="array" ref="EM13">MAX(IF($C$3:$C$1000=EE13,$M$3:$M$1000))</f>
        <v>0</v>
      </c>
      <c r="EN13" s="114">
        <f t="array" ref="EN13">MAX(IF($C$3:$C$1000=EE13,$N$3:$N$1000))</f>
        <v>0</v>
      </c>
      <c r="EO13" s="104" t="e">
        <f t="array" ref="EO13">_xlfn.STDEV.S(IF($C$3:$C$1000=EE13,$L$3:$L$1000))</f>
        <v>#DIV/0!</v>
      </c>
      <c r="EP13" s="104" t="e">
        <f t="array" ref="EP13">_xlfn.STDEV.S(IF($C$3:$C$1000=EE13,$M$3:$M$1000))</f>
        <v>#DIV/0!</v>
      </c>
      <c r="EQ13" s="104" t="e">
        <f t="array" ref="EQ13">_xlfn.STDEV.S(IF($C$3:$C$1000=EE13,$N$3:$N$1000))</f>
        <v>#DIV/0!</v>
      </c>
      <c r="ES13" s="113">
        <f>Paramétrage!K33</f>
        <v>0</v>
      </c>
      <c r="ET13" s="104">
        <f t="shared" si="26"/>
        <v>0</v>
      </c>
      <c r="EU13" s="104">
        <f t="shared" si="27"/>
        <v>0</v>
      </c>
      <c r="EV13" s="114">
        <f t="shared" si="28"/>
        <v>0</v>
      </c>
      <c r="EW13" s="114">
        <f t="array" ref="EW13">MIN(IF($C$3:$C$1000=ES13,$L$3:$L$1000))</f>
        <v>0</v>
      </c>
      <c r="EX13" s="114">
        <f t="array" ref="EX13">MIN(IF($C$3:$C$1000=ES13,$M$3:$M$1000))</f>
        <v>0</v>
      </c>
      <c r="EY13" s="114">
        <f t="array" ref="EY13">MIN(IF($C$3:$C$1000=ES13,$N$3:$N$1000))</f>
        <v>0</v>
      </c>
      <c r="EZ13" s="114">
        <f t="array" ref="EZ13">MAX(IF($C$3:$C$1000=ES13,$L$3:$L$1000))</f>
        <v>0</v>
      </c>
      <c r="FA13" s="114">
        <f t="array" ref="FA13">MAX(IF($C$3:$C$1000=ES13,$M$3:$M$1000))</f>
        <v>0</v>
      </c>
      <c r="FB13" s="114">
        <f t="array" ref="FB13">MAX(IF($C$3:$C$1000=ES13,$N$3:$N$1000))</f>
        <v>0</v>
      </c>
      <c r="FC13" s="104" t="e">
        <f t="array" ref="FC13">_xlfn.STDEV.S(IF($C$3:$C$1000=ES13,$L$3:$L$1000))</f>
        <v>#DIV/0!</v>
      </c>
      <c r="FD13" s="104" t="e">
        <f t="array" ref="FD13">_xlfn.STDEV.S(IF($C$3:$C$1000=ES13,$M$3:$M$1000))</f>
        <v>#DIV/0!</v>
      </c>
      <c r="FE13" s="104" t="e">
        <f t="array" ref="FE13">_xlfn.STDEV.S(IF($C$3:$C$1000=ES13,$N$3:$N$1000))</f>
        <v>#DIV/0!</v>
      </c>
      <c r="FG13" s="113">
        <f>Paramétrage!L33</f>
        <v>0</v>
      </c>
      <c r="FH13" s="104">
        <f t="shared" si="29"/>
        <v>0</v>
      </c>
      <c r="FI13" s="104">
        <f t="shared" si="30"/>
        <v>0</v>
      </c>
      <c r="FJ13" s="114">
        <f t="shared" si="31"/>
        <v>0</v>
      </c>
      <c r="FK13" s="114">
        <f t="array" ref="FK13">MIN(IF($C$3:$C$1000=FG13,$L$3:$L$1000))</f>
        <v>0</v>
      </c>
      <c r="FL13" s="114">
        <f t="array" ref="FL13">MIN(IF($C$3:$C$1000=FG13,$M$3:$M$1000))</f>
        <v>0</v>
      </c>
      <c r="FM13" s="114">
        <f t="array" ref="FM13">MIN(IF($C$3:$C$1000=FG13,$N$3:$N$1000))</f>
        <v>0</v>
      </c>
      <c r="FN13" s="114">
        <f t="array" ref="FN13">MAX(IF($C$3:$C$1000=FG13,$L$3:$L$1000))</f>
        <v>0</v>
      </c>
      <c r="FO13" s="114">
        <f t="array" ref="FO13">MAX(IF($C$3:$C$1000=FG13,$M$3:$M$1000))</f>
        <v>0</v>
      </c>
      <c r="FP13" s="114">
        <f t="array" ref="FP13">MAX(IF($C$3:$C$1000=FG13,$N$3:$N$1000))</f>
        <v>0</v>
      </c>
      <c r="FQ13" s="104" t="e">
        <f t="array" ref="FQ13">_xlfn.STDEV.S(IF($C$3:$C$1000=FG13,$L$3:$L$1000))</f>
        <v>#DIV/0!</v>
      </c>
      <c r="FR13" s="104" t="e">
        <f t="array" ref="FR13">_xlfn.STDEV.S(IF($C$3:$C$1000=FG13,$M$3:$M$1000))</f>
        <v>#DIV/0!</v>
      </c>
      <c r="FS13" s="104" t="e">
        <f t="array" ref="FS13">_xlfn.STDEV.S(IF($C$3:$C$1000=FG13,$N$3:$N$1000))</f>
        <v>#DIV/0!</v>
      </c>
      <c r="FU13" s="113">
        <f>Paramétrage!M33</f>
        <v>0</v>
      </c>
      <c r="FV13" s="104">
        <f t="shared" si="32"/>
        <v>0</v>
      </c>
      <c r="FW13" s="104">
        <f t="shared" si="33"/>
        <v>0</v>
      </c>
      <c r="FX13" s="114">
        <f t="shared" si="34"/>
        <v>0</v>
      </c>
      <c r="FY13" s="114">
        <f t="array" ref="FY13">MIN(IF($C$3:$C$1000=FU13,$L$3:$L$1000))</f>
        <v>0</v>
      </c>
      <c r="FZ13" s="114">
        <f t="array" ref="FZ13">MIN(IF($C$3:$C$1000=FU13,$M$3:$M$1000))</f>
        <v>0</v>
      </c>
      <c r="GA13" s="114">
        <f t="array" ref="GA13">MIN(IF($C$3:$C$1000=FU13,$N$3:$N$1000))</f>
        <v>0</v>
      </c>
      <c r="GB13" s="114">
        <f t="array" ref="GB13">MAX(IF($C$3:$C$1000=FU13,$L$3:$L$1000))</f>
        <v>0</v>
      </c>
      <c r="GC13" s="114">
        <f t="array" ref="GC13">MAX(IF($C$3:$C$1000=FU13,$M$3:$M$1000))</f>
        <v>0</v>
      </c>
      <c r="GD13" s="114">
        <f t="array" ref="GD13">MAX(IF($C$3:$C$1000=FU13,$N$3:$N$1000))</f>
        <v>0</v>
      </c>
      <c r="GE13" s="104" t="e">
        <f t="array" ref="GE13">_xlfn.STDEV.S(IF($C$3:$C$1000=FU13,$L$3:$L$1000))</f>
        <v>#DIV/0!</v>
      </c>
      <c r="GF13" s="104" t="e">
        <f t="array" ref="GF13">_xlfn.STDEV.S(IF($C$3:$C$1000=FU13,$M$3:$M$1000))</f>
        <v>#DIV/0!</v>
      </c>
      <c r="GG13" s="104" t="e">
        <f t="array" ref="GG13">_xlfn.STDEV.S(IF($C$3:$C$1000=FU13,$N$3:$N$1000))</f>
        <v>#DIV/0!</v>
      </c>
      <c r="GI13" s="113">
        <f>Paramétrage!N33</f>
        <v>0</v>
      </c>
      <c r="GJ13" s="104">
        <f t="shared" si="35"/>
        <v>0</v>
      </c>
      <c r="GK13" s="104">
        <f t="shared" si="36"/>
        <v>0</v>
      </c>
      <c r="GL13" s="114">
        <f t="shared" si="37"/>
        <v>0</v>
      </c>
      <c r="GM13" s="114">
        <f t="array" ref="GM13">MIN(IF($C$3:$C$1000=GI13,$L$3:$L$1000))</f>
        <v>0</v>
      </c>
      <c r="GN13" s="114">
        <f t="array" ref="GN13">MIN(IF($C$3:$C$1000=GI13,$M$3:$M$1000))</f>
        <v>0</v>
      </c>
      <c r="GO13" s="114">
        <f t="array" ref="GO13">MIN(IF($C$3:$C$1000=GI13,$N$3:$N$1000))</f>
        <v>0</v>
      </c>
      <c r="GP13" s="114">
        <f t="array" ref="GP13">MAX(IF($C$3:$C$1000=GI13,$L$3:$L$1000))</f>
        <v>0</v>
      </c>
      <c r="GQ13" s="114">
        <f t="array" ref="GQ13">MAX(IF($C$3:$C$1000=GI13,$M$3:$M$1000))</f>
        <v>0</v>
      </c>
      <c r="GR13" s="114">
        <f t="array" ref="GR13">MAX(IF($C$3:$C$1000=GI13,$N$3:$N$1000))</f>
        <v>0</v>
      </c>
      <c r="GS13" s="104" t="e">
        <f t="array" ref="GS13">_xlfn.STDEV.S(IF($C$3:$C$1000=GI13,$L$3:$L$1000))</f>
        <v>#DIV/0!</v>
      </c>
      <c r="GT13" s="104" t="e">
        <f t="array" ref="GT13">_xlfn.STDEV.S(IF($C$3:$C$1000=GI13,$M$3:$M$1000))</f>
        <v>#DIV/0!</v>
      </c>
      <c r="GU13" s="104" t="e">
        <f t="array" ref="GU13">_xlfn.STDEV.S(IF($C$3:$C$1000=GI13,$N$3:$N$1000))</f>
        <v>#DIV/0!</v>
      </c>
      <c r="GW13" s="113">
        <f>Paramétrage!O33</f>
        <v>0</v>
      </c>
      <c r="GX13" s="104">
        <f t="shared" si="38"/>
        <v>0</v>
      </c>
      <c r="GY13" s="104">
        <f t="shared" si="39"/>
        <v>0</v>
      </c>
      <c r="GZ13" s="114">
        <f t="shared" si="40"/>
        <v>0</v>
      </c>
      <c r="HA13" s="114">
        <f t="array" ref="HA13">MIN(IF($C$3:$C$1000=GW13,$L$3:$L$1000))</f>
        <v>0</v>
      </c>
      <c r="HB13" s="114">
        <f t="array" ref="HB13">MIN(IF($C$3:$C$1000=GW13,$M$3:$M$1000))</f>
        <v>0</v>
      </c>
      <c r="HC13" s="114">
        <f t="array" ref="HC13">MIN(IF($C$3:$C$1000=GW13,$N$3:$N$1000))</f>
        <v>0</v>
      </c>
      <c r="HD13" s="114">
        <f t="array" ref="HD13">MAX(IF($C$3:$C$1000=GW13,$L$3:$L$1000))</f>
        <v>0</v>
      </c>
      <c r="HE13" s="114">
        <f t="array" ref="HE13">MAX(IF($C$3:$C$1000=GW13,$M$3:$M$1000))</f>
        <v>0</v>
      </c>
      <c r="HF13" s="114">
        <f t="array" ref="HF13">MAX(IF($C$3:$C$1000=GW13,$N$3:$N$1000))</f>
        <v>0</v>
      </c>
      <c r="HG13" s="104" t="e">
        <f t="array" ref="HG13">_xlfn.STDEV.S(IF($C$3:$C$1000=GW13,$L$3:$L$1000))</f>
        <v>#DIV/0!</v>
      </c>
      <c r="HH13" s="104" t="e">
        <f t="array" ref="HH13">_xlfn.STDEV.S(IF($C$3:$C$1000=GW13,$M$3:$M$1000))</f>
        <v>#DIV/0!</v>
      </c>
      <c r="HI13" s="104" t="e">
        <f t="array" ref="HI13">_xlfn.STDEV.S(IF($C$3:$C$1000=GW13,$N$3:$N$1000))</f>
        <v>#DIV/0!</v>
      </c>
      <c r="HK13" s="104">
        <v>6</v>
      </c>
      <c r="HL13" s="104">
        <v>13</v>
      </c>
      <c r="HM13" s="104">
        <v>25</v>
      </c>
    </row>
    <row r="14" spans="1:268" ht="28.8" x14ac:dyDescent="0.3">
      <c r="B14" s="4"/>
      <c r="C14" s="4"/>
      <c r="D14" s="4"/>
      <c r="E14" s="4"/>
      <c r="F14" s="4"/>
      <c r="G14" s="4"/>
      <c r="H14" s="4"/>
      <c r="I14" s="4"/>
      <c r="J14" s="4"/>
      <c r="K14" s="4"/>
      <c r="L14" s="4" t="str">
        <f t="shared" si="42"/>
        <v/>
      </c>
      <c r="M14" s="64" t="str">
        <f t="shared" si="43"/>
        <v/>
      </c>
      <c r="N14" s="64" t="str">
        <f t="shared" si="44"/>
        <v/>
      </c>
      <c r="O14" s="4"/>
      <c r="P14" s="105"/>
      <c r="R14" s="108" t="s">
        <v>48</v>
      </c>
      <c r="S14" s="108">
        <f>COUNTIFS($B$3:$B$1000,"Réception/Lavage",$L$3:$L$1000,"&gt;=13",$M$3:$M$1000,"&gt;=13",$N$3:$N$1000,"&lt;6")</f>
        <v>0</v>
      </c>
      <c r="T14" s="108">
        <f>COUNTIFS($B$3:$B$1000,"Recomposition",$L$3:$L$1000,"&gt;=13",$M$3:$M$1000,"&gt;=13",$N$3:$N$1000,"&lt;6")</f>
        <v>0</v>
      </c>
      <c r="U14" s="108">
        <f>COUNTIFS($B$3:$B$1000,"Conditionnement",$L$3:$L$1000,"&gt;=13",$M$3:$M$1000,"&gt;=13",$N$3:$N$1000,"&lt;6")</f>
        <v>0</v>
      </c>
      <c r="V14" s="108">
        <f>COUNTIFS($B$3:$B$1000,"Passage en stérilisateur",$L$3:$L$1000,"&gt;=13",$M$3:$M$1000,"&gt;=13",$N$3:$N$1000,"&lt;6")</f>
        <v>0</v>
      </c>
      <c r="W14" s="113">
        <f>Zone8_phenix</f>
        <v>0</v>
      </c>
      <c r="X14" s="114">
        <f>IFERROR(AVERAGEIFS(L3:L1000,B3:B1000,W14),0)</f>
        <v>0</v>
      </c>
      <c r="Y14" s="114">
        <f>IFERROR(AVERAGEIFS(M3:M1000,B3:B1000,W14),0)</f>
        <v>0</v>
      </c>
      <c r="Z14" s="114">
        <f>IFERROR(AVERAGEIFS(N3:N1000,B3:B1000,W14),0)</f>
        <v>0</v>
      </c>
      <c r="AA14" s="104">
        <f t="array" ref="AA14">MIN(IF($B$3:$B$1000=W14,$L$3:$L$1000))</f>
        <v>0</v>
      </c>
      <c r="AB14" s="104">
        <f t="array" ref="AB14">MIN(IF($B$3:$B$1000=W14,$M$3:$M$1000))</f>
        <v>0</v>
      </c>
      <c r="AC14" s="104">
        <f t="array" ref="AC14">MIN(IF($B$3:$B$1000=W14,$N$3:$N$1000))</f>
        <v>0</v>
      </c>
      <c r="AD14" s="104">
        <f t="array" ref="AD14">MAX(IF($B$3:$B$1000=W14,$L$3:$L$1000))</f>
        <v>0</v>
      </c>
      <c r="AE14" s="104">
        <f t="array" ref="AE14">MAX(IF($B$3:$B$1000=W14,$M$3:$M$1000))</f>
        <v>0</v>
      </c>
      <c r="AF14" s="104">
        <f t="array" ref="AF14">MAX(IF($B$3:$B$1000=W14,$M$3:$M$1000))</f>
        <v>0</v>
      </c>
      <c r="AG14" s="104" t="e">
        <f t="array" ref="AG14">_xlfn.STDEV.S(IF($B$3:$B$1000=W14,$L$3:$L$1000))</f>
        <v>#DIV/0!</v>
      </c>
      <c r="AH14" s="104" t="e">
        <f t="array" ref="AH14">_xlfn.STDEV.S(IF($B$3:$B$1000=W14,$M$3:$M$1000))</f>
        <v>#DIV/0!</v>
      </c>
      <c r="AI14" s="104" t="e">
        <f t="array" ref="AI14">_xlfn.STDEV.S(IF($B$3:$B$1000=W14,$N$3:$N$1000))</f>
        <v>#DIV/0!</v>
      </c>
      <c r="AK14" s="113">
        <f>Paramétrage!C34</f>
        <v>0</v>
      </c>
      <c r="AL14" s="104">
        <f t="shared" si="2"/>
        <v>0</v>
      </c>
      <c r="AM14" s="104">
        <f t="shared" si="3"/>
        <v>0</v>
      </c>
      <c r="AN14" s="114">
        <f t="shared" si="4"/>
        <v>0</v>
      </c>
      <c r="AO14" s="114">
        <f t="array" ref="AO14">MIN(IF($C$3:$C$1000=AK14,$L$3:$L$1000))</f>
        <v>0</v>
      </c>
      <c r="AP14" s="114">
        <f t="array" ref="AP14">MIN(IF($C$3:$C$1000=AK14,$M$3:$M$1000))</f>
        <v>0</v>
      </c>
      <c r="AQ14" s="114">
        <f t="array" ref="AQ14">MIN(IF($C$3:$C$1000=AK14,$N$3:$N$1000))</f>
        <v>0</v>
      </c>
      <c r="AR14" s="114">
        <f t="array" ref="AR14">MAX(IF($C$3:$C$1000=AK14,$L$3:$L$1000))</f>
        <v>0</v>
      </c>
      <c r="AS14" s="114">
        <f t="array" ref="AS14">MAX(IF($C$3:$C$1000=AK14,$M$3:$M$1000))</f>
        <v>0</v>
      </c>
      <c r="AT14" s="114">
        <f t="array" ref="AT14">MAX(IF($C$3:$C$1000=AK14,$N$3:$N$1000))</f>
        <v>0</v>
      </c>
      <c r="AU14" s="104" t="e">
        <f t="array" ref="AU14">_xlfn.STDEV.S(IF($C$3:$C$1000=AK14,$L$3:$L$1000))</f>
        <v>#DIV/0!</v>
      </c>
      <c r="AV14" s="104" t="e">
        <f t="array" ref="AV14">_xlfn.STDEV.S(IF($C$3:$C$1000=AK14,$M$3:$M$1000))</f>
        <v>#DIV/0!</v>
      </c>
      <c r="AW14" s="104" t="e">
        <f t="array" ref="AW14">_xlfn.STDEV.S(IF($C$3:$C$1000=AK14,$N$3:$N$1000))</f>
        <v>#DIV/0!</v>
      </c>
      <c r="AY14" s="113" t="str">
        <f>Paramétrage!D34</f>
        <v>Arrivée des armoires sales</v>
      </c>
      <c r="AZ14" s="114">
        <f t="shared" si="5"/>
        <v>0</v>
      </c>
      <c r="BA14" s="114">
        <f t="shared" si="6"/>
        <v>0</v>
      </c>
      <c r="BB14" s="114">
        <f t="shared" si="7"/>
        <v>0</v>
      </c>
      <c r="BC14" s="114">
        <f t="array" ref="BC14">MIN(IF($C$3:$C$1000=AY14,$L$3:$L$1000))</f>
        <v>0</v>
      </c>
      <c r="BD14" s="114">
        <f t="array" ref="BD14">MIN(IF($C$3:$C$1000=AY14,$M$3:$M$1000))</f>
        <v>0</v>
      </c>
      <c r="BE14" s="114">
        <f t="array" ref="BE14">MIN(IF($C$3:$C$1000=AY14,$N$3:$N$1000))</f>
        <v>0</v>
      </c>
      <c r="BF14" s="114">
        <f t="array" ref="BF14">MAX(IF($C$3:$C$1000=AY14,$L$3:$L$1000))</f>
        <v>0</v>
      </c>
      <c r="BG14" s="114">
        <f t="array" ref="BG14">MAX(IF($C$3:$C$1000=AY14,$M$3:$M$1000))</f>
        <v>0</v>
      </c>
      <c r="BH14" s="114">
        <f t="array" ref="BH14">MAX(IF($C$3:$C$1000=AY14,$N$3:$N$1000))</f>
        <v>0</v>
      </c>
      <c r="BI14" s="104" t="e">
        <f t="array" ref="BI14">_xlfn.STDEV.S(IF($C$3:$C$1000=AY14,$L$3:$L$1000))</f>
        <v>#DIV/0!</v>
      </c>
      <c r="BJ14" s="104" t="e">
        <f t="array" ref="BJ14">_xlfn.STDEV.S(IF($C$3:$C$1000=AY14,$M$3:$M$1000))</f>
        <v>#DIV/0!</v>
      </c>
      <c r="BK14" s="104" t="e">
        <f t="array" ref="BK14">_xlfn.STDEV.S(IF($C$3:$C$1000=AY14,$N$3:$N$1000))</f>
        <v>#DIV/0!</v>
      </c>
      <c r="BM14" s="113">
        <f>Paramétrage!E34</f>
        <v>0</v>
      </c>
      <c r="BN14" s="114">
        <f t="shared" si="8"/>
        <v>0</v>
      </c>
      <c r="BO14" s="114">
        <f t="shared" si="9"/>
        <v>0</v>
      </c>
      <c r="BP14" s="114">
        <f t="shared" si="10"/>
        <v>0</v>
      </c>
      <c r="BQ14" s="114">
        <f t="array" ref="BQ14">MIN(IF($C$3:$C$1000=BM14,$L$3:$L$1000))</f>
        <v>0</v>
      </c>
      <c r="BR14" s="114">
        <f t="array" ref="BR14">MIN(IF($C$3:$C$1000=BM14,$M$3:$M$1000))</f>
        <v>0</v>
      </c>
      <c r="BS14" s="114">
        <f t="array" ref="BS14">MIN(IF($C$3:$C$1000=BM14,$N$3:$N$1000))</f>
        <v>0</v>
      </c>
      <c r="BT14" s="114">
        <f t="array" ref="BT14">MAX(IF($C$3:$C$1000=BM14,$L$3:$L$1000))</f>
        <v>0</v>
      </c>
      <c r="BU14" s="114">
        <f t="array" ref="BU14">MAX(IF($C$3:$C$1000=BM14,$M$3:$M$1000))</f>
        <v>0</v>
      </c>
      <c r="BV14" s="114">
        <f t="array" ref="BV14">MAX(IF($C$3:$C$1000=BM14,$N$3:$N$1000))</f>
        <v>0</v>
      </c>
      <c r="BW14" s="104" t="e">
        <f t="array" ref="BW14">_xlfn.STDEV.S(IF($C$3:$C$1000=BM14,$L$3:$L$1000))</f>
        <v>#DIV/0!</v>
      </c>
      <c r="BX14" s="104" t="e">
        <f t="array" ref="BX14">_xlfn.STDEV.S(IF($C$3:$C$1000=BM14,$M$3:$M$1000))</f>
        <v>#DIV/0!</v>
      </c>
      <c r="BY14" s="104" t="e">
        <f t="array" ref="BY14">_xlfn.STDEV.S(IF($C$3:$C$1000=BM14,$N$3:$N$1000))</f>
        <v>#DIV/0!</v>
      </c>
      <c r="CA14" s="113">
        <f>Paramétrage!F34</f>
        <v>0</v>
      </c>
      <c r="CB14" s="114">
        <f t="shared" si="11"/>
        <v>0</v>
      </c>
      <c r="CC14" s="114">
        <f t="shared" si="12"/>
        <v>0</v>
      </c>
      <c r="CD14" s="114">
        <f t="shared" si="13"/>
        <v>0</v>
      </c>
      <c r="CE14" s="114">
        <f t="array" ref="CE14">MIN(IF($C$3:$C$1000=CA14,$L$3:$L$1000))</f>
        <v>0</v>
      </c>
      <c r="CF14" s="114">
        <f t="array" ref="CF14">MIN(IF($C$3:$C$1000=CA14,$M$3:$M$1000))</f>
        <v>0</v>
      </c>
      <c r="CG14" s="114">
        <f t="array" ref="CG14">MIN(IF($C$3:$C$1000=CA14,$N$3:$N$1000))</f>
        <v>0</v>
      </c>
      <c r="CH14" s="114">
        <f t="array" ref="CH14">MAX(IF($C$3:$C$1000=CA14,$L$3:$L$1000))</f>
        <v>0</v>
      </c>
      <c r="CI14" s="114">
        <f t="array" ref="CI14">MAX(IF($C$3:$C$1000=CA14,$M$3:$M$1000))</f>
        <v>0</v>
      </c>
      <c r="CJ14" s="114">
        <f t="array" ref="CJ14">MAX(IF($C$3:$C$1000=CA14,$N$3:$N$1000))</f>
        <v>0</v>
      </c>
      <c r="CK14" s="104" t="e">
        <f t="array" ref="CK14">_xlfn.STDEV.S(IF($C$3:$C$1000=CA14,$L$3:$L$1000))</f>
        <v>#DIV/0!</v>
      </c>
      <c r="CL14" s="104" t="e">
        <f t="array" ref="CL14">_xlfn.STDEV.S(IF($C$3:$C$1000=CA14,$M$3:$M$1000))</f>
        <v>#DIV/0!</v>
      </c>
      <c r="CM14" s="104" t="e">
        <f t="array" ref="CM14">_xlfn.STDEV.S(IF($C$3:$C$1000=CA14,$N$3:$N$1000))</f>
        <v>#DIV/0!</v>
      </c>
      <c r="CO14" s="113">
        <f>Paramétrage!G34</f>
        <v>0</v>
      </c>
      <c r="CP14" s="104">
        <f t="shared" si="14"/>
        <v>0</v>
      </c>
      <c r="CQ14" s="104">
        <f t="shared" si="15"/>
        <v>0</v>
      </c>
      <c r="CR14" s="114">
        <f t="shared" si="16"/>
        <v>0</v>
      </c>
      <c r="CS14" s="114">
        <f t="array" ref="CS14">MIN(IF($C$3:$C$1000=CO14,$L$3:$L$1000))</f>
        <v>0</v>
      </c>
      <c r="CT14" s="114">
        <f t="array" ref="CT14">MIN(IF($C$3:$C$1000=CO14,$M$3:$M$1000))</f>
        <v>0</v>
      </c>
      <c r="CU14" s="114">
        <f t="array" ref="CU14">MIN(IF($C$3:$C$1000=CO14,$N$3:$N$1000))</f>
        <v>0</v>
      </c>
      <c r="CV14" s="114">
        <f t="array" ref="CV14">MAX(IF($C$3:$C$1000=CO14,$L$3:$L$1000))</f>
        <v>0</v>
      </c>
      <c r="CW14" s="114">
        <f t="array" ref="CW14">MAX(IF($C$3:$C$1000=CO14,$M$3:$M$1000))</f>
        <v>0</v>
      </c>
      <c r="CX14" s="114">
        <f t="array" ref="CX14">MAX(IF($C$3:$C$1000=CO14,$N$3:$N$1000))</f>
        <v>0</v>
      </c>
      <c r="CY14" s="104" t="e">
        <f t="array" ref="CY14">_xlfn.STDEV.S(IF($C$3:$C$1000=CO14,$L$3:$L$1000))</f>
        <v>#DIV/0!</v>
      </c>
      <c r="CZ14" s="104" t="e">
        <f t="array" ref="CZ14">_xlfn.STDEV.S(IF($C$3:$C$1000=CO14,$M$3:$M$1000))</f>
        <v>#DIV/0!</v>
      </c>
      <c r="DA14" s="104" t="e">
        <f t="array" ref="DA14">_xlfn.STDEV.S(IF($C$3:$C$1000=CO14,$N$3:$N$1000))</f>
        <v>#DIV/0!</v>
      </c>
      <c r="DC14" s="113">
        <f>Paramétrage!H34</f>
        <v>0</v>
      </c>
      <c r="DD14" s="104">
        <f t="shared" si="17"/>
        <v>0</v>
      </c>
      <c r="DE14" s="104">
        <f t="shared" si="18"/>
        <v>0</v>
      </c>
      <c r="DF14" s="114">
        <f t="shared" si="19"/>
        <v>0</v>
      </c>
      <c r="DG14" s="114">
        <f t="array" ref="DG14">MIN(IF($C$3:$C$1000=DC14,$L$3:$L$1000))</f>
        <v>0</v>
      </c>
      <c r="DH14" s="114">
        <f t="array" ref="DH14">MIN(IF($C$3:$C$1000=DC14,$M$3:$M$1000))</f>
        <v>0</v>
      </c>
      <c r="DI14" s="114">
        <f t="array" ref="DI14">MIN(IF($C$3:$C$1000=DC14,$N$3:$N$1000))</f>
        <v>0</v>
      </c>
      <c r="DJ14" s="114">
        <f t="array" ref="DJ14">MAX(IF($C$3:$C$1000=DC14,$L$3:$L$1000))</f>
        <v>0</v>
      </c>
      <c r="DK14" s="114">
        <f t="array" ref="DK14">MAX(IF($C$3:$C$1000=DC14,$M$3:$M$1000))</f>
        <v>0</v>
      </c>
      <c r="DL14" s="114">
        <f t="array" ref="DL14">MAX(IF($C$3:$C$1000=DC14,$N$3:$N$1000))</f>
        <v>0</v>
      </c>
      <c r="DM14" s="104" t="e">
        <f t="array" ref="DM14">_xlfn.STDEV.S(IF($C$3:$C$1000=DC14,$L$3:$L$1000))</f>
        <v>#DIV/0!</v>
      </c>
      <c r="DN14" s="104" t="e">
        <f t="array" ref="DN14">_xlfn.STDEV.S(IF($C$3:$C$1000=DC14,$M$3:$M$1000))</f>
        <v>#DIV/0!</v>
      </c>
      <c r="DO14" s="104" t="e">
        <f t="array" ref="DO14">_xlfn.STDEV.S(IF($C$3:$C$1000=DC14,$N$3:$N$1000))</f>
        <v>#DIV/0!</v>
      </c>
      <c r="DQ14" s="113">
        <f>Paramétrage!I34</f>
        <v>0</v>
      </c>
      <c r="DR14" s="104">
        <f t="shared" si="20"/>
        <v>0</v>
      </c>
      <c r="DS14" s="104">
        <f t="shared" si="21"/>
        <v>0</v>
      </c>
      <c r="DT14" s="114">
        <f t="shared" si="22"/>
        <v>0</v>
      </c>
      <c r="DU14" s="114">
        <f t="array" ref="DU14">MIN(IF($C$3:$C$1000=DQ14,$L$3:$L$1000))</f>
        <v>0</v>
      </c>
      <c r="DV14" s="114">
        <f t="array" ref="DV14">MIN(IF($C$3:$C$1000=DQ14,$M$3:$M$1000))</f>
        <v>0</v>
      </c>
      <c r="DW14" s="114">
        <f t="array" ref="DW14">MIN(IF($C$3:$C$1000=DQ14,$N$3:$N$1000))</f>
        <v>0</v>
      </c>
      <c r="DX14" s="114">
        <f t="array" ref="DX14">MAX(IF($C$3:$C$1000=DQ14,$L$3:$L$1000))</f>
        <v>0</v>
      </c>
      <c r="DY14" s="114">
        <f t="array" ref="DY14">MAX(IF($C$3:$C$1000=DQ14,$M$3:$M$1000))</f>
        <v>0</v>
      </c>
      <c r="DZ14" s="114">
        <f t="array" ref="DZ14">MAX(IF($C$3:$C$1000=DQ14,$N$3:$N$1000))</f>
        <v>0</v>
      </c>
      <c r="EA14" s="104" t="e">
        <f t="array" ref="EA14">_xlfn.STDEV.S(IF($C$3:$C$1000=DQ14,$L$3:$L$1000))</f>
        <v>#DIV/0!</v>
      </c>
      <c r="EB14" s="104" t="e">
        <f t="array" ref="EB14">_xlfn.STDEV.S(IF($C$3:$C$1000=DQ14,$M$3:$M$1000))</f>
        <v>#DIV/0!</v>
      </c>
      <c r="EC14" s="104" t="e">
        <f t="array" ref="EC14">_xlfn.STDEV.S(IF($C$3:$C$1000=DQ14,$N$3:$N$1000))</f>
        <v>#DIV/0!</v>
      </c>
      <c r="EE14" s="113">
        <f>Paramétrage!J34</f>
        <v>0</v>
      </c>
      <c r="EF14" s="104">
        <f t="shared" si="23"/>
        <v>0</v>
      </c>
      <c r="EG14" s="104">
        <f t="shared" si="24"/>
        <v>0</v>
      </c>
      <c r="EH14" s="114">
        <f t="shared" si="25"/>
        <v>0</v>
      </c>
      <c r="EI14" s="114">
        <f t="array" ref="EI14">MIN(IF($C$3:$C$1000=EE14,$L$3:$L$1000))</f>
        <v>0</v>
      </c>
      <c r="EJ14" s="114">
        <f t="array" ref="EJ14">MIN(IF($C$3:$C$1000=EE14,$M$3:$M$1000))</f>
        <v>0</v>
      </c>
      <c r="EK14" s="114">
        <f t="array" ref="EK14">MIN(IF($C$3:$C$1000=EE14,$N$3:$N$1000))</f>
        <v>0</v>
      </c>
      <c r="EL14" s="114">
        <f t="array" ref="EL14">MAX(IF($C$3:$C$1000=EE14,$L$3:$L$1000))</f>
        <v>0</v>
      </c>
      <c r="EM14" s="114">
        <f t="array" ref="EM14">MAX(IF($C$3:$C$1000=EE14,$M$3:$M$1000))</f>
        <v>0</v>
      </c>
      <c r="EN14" s="114">
        <f t="array" ref="EN14">MAX(IF($C$3:$C$1000=EE14,$N$3:$N$1000))</f>
        <v>0</v>
      </c>
      <c r="EO14" s="104" t="e">
        <f t="array" ref="EO14">_xlfn.STDEV.S(IF($C$3:$C$1000=EE14,$L$3:$L$1000))</f>
        <v>#DIV/0!</v>
      </c>
      <c r="EP14" s="104" t="e">
        <f t="array" ref="EP14">_xlfn.STDEV.S(IF($C$3:$C$1000=EE14,$M$3:$M$1000))</f>
        <v>#DIV/0!</v>
      </c>
      <c r="EQ14" s="104" t="e">
        <f t="array" ref="EQ14">_xlfn.STDEV.S(IF($C$3:$C$1000=EE14,$N$3:$N$1000))</f>
        <v>#DIV/0!</v>
      </c>
      <c r="ES14" s="113">
        <f>Paramétrage!K34</f>
        <v>0</v>
      </c>
      <c r="ET14" s="104">
        <f t="shared" si="26"/>
        <v>0</v>
      </c>
      <c r="EU14" s="104">
        <f t="shared" si="27"/>
        <v>0</v>
      </c>
      <c r="EV14" s="114">
        <f t="shared" si="28"/>
        <v>0</v>
      </c>
      <c r="EW14" s="114">
        <f t="array" ref="EW14">MIN(IF($C$3:$C$1000=ES14,$L$3:$L$1000))</f>
        <v>0</v>
      </c>
      <c r="EX14" s="114">
        <f t="array" ref="EX14">MIN(IF($C$3:$C$1000=ES14,$M$3:$M$1000))</f>
        <v>0</v>
      </c>
      <c r="EY14" s="114">
        <f t="array" ref="EY14">MIN(IF($C$3:$C$1000=ES14,$N$3:$N$1000))</f>
        <v>0</v>
      </c>
      <c r="EZ14" s="114">
        <f t="array" ref="EZ14">MAX(IF($C$3:$C$1000=ES14,$L$3:$L$1000))</f>
        <v>0</v>
      </c>
      <c r="FA14" s="114">
        <f t="array" ref="FA14">MAX(IF($C$3:$C$1000=ES14,$M$3:$M$1000))</f>
        <v>0</v>
      </c>
      <c r="FB14" s="114">
        <f t="array" ref="FB14">MAX(IF($C$3:$C$1000=ES14,$N$3:$N$1000))</f>
        <v>0</v>
      </c>
      <c r="FC14" s="104" t="e">
        <f t="array" ref="FC14">_xlfn.STDEV.S(IF($C$3:$C$1000=ES14,$L$3:$L$1000))</f>
        <v>#DIV/0!</v>
      </c>
      <c r="FD14" s="104" t="e">
        <f t="array" ref="FD14">_xlfn.STDEV.S(IF($C$3:$C$1000=ES14,$M$3:$M$1000))</f>
        <v>#DIV/0!</v>
      </c>
      <c r="FE14" s="104" t="e">
        <f t="array" ref="FE14">_xlfn.STDEV.S(IF($C$3:$C$1000=ES14,$N$3:$N$1000))</f>
        <v>#DIV/0!</v>
      </c>
      <c r="FG14" s="113">
        <f>Paramétrage!L34</f>
        <v>0</v>
      </c>
      <c r="FH14" s="104">
        <f t="shared" si="29"/>
        <v>0</v>
      </c>
      <c r="FI14" s="104">
        <f t="shared" si="30"/>
        <v>0</v>
      </c>
      <c r="FJ14" s="114">
        <f t="shared" si="31"/>
        <v>0</v>
      </c>
      <c r="FK14" s="114">
        <f t="array" ref="FK14">MIN(IF($C$3:$C$1000=FG14,$L$3:$L$1000))</f>
        <v>0</v>
      </c>
      <c r="FL14" s="114">
        <f t="array" ref="FL14">MIN(IF($C$3:$C$1000=FG14,$M$3:$M$1000))</f>
        <v>0</v>
      </c>
      <c r="FM14" s="114">
        <f t="array" ref="FM14">MIN(IF($C$3:$C$1000=FG14,$N$3:$N$1000))</f>
        <v>0</v>
      </c>
      <c r="FN14" s="114">
        <f t="array" ref="FN14">MAX(IF($C$3:$C$1000=FG14,$L$3:$L$1000))</f>
        <v>0</v>
      </c>
      <c r="FO14" s="114">
        <f t="array" ref="FO14">MAX(IF($C$3:$C$1000=FG14,$M$3:$M$1000))</f>
        <v>0</v>
      </c>
      <c r="FP14" s="114">
        <f t="array" ref="FP14">MAX(IF($C$3:$C$1000=FG14,$N$3:$N$1000))</f>
        <v>0</v>
      </c>
      <c r="FQ14" s="104" t="e">
        <f t="array" ref="FQ14">_xlfn.STDEV.S(IF($C$3:$C$1000=FG14,$L$3:$L$1000))</f>
        <v>#DIV/0!</v>
      </c>
      <c r="FR14" s="104" t="e">
        <f t="array" ref="FR14">_xlfn.STDEV.S(IF($C$3:$C$1000=FG14,$M$3:$M$1000))</f>
        <v>#DIV/0!</v>
      </c>
      <c r="FS14" s="104" t="e">
        <f t="array" ref="FS14">_xlfn.STDEV.S(IF($C$3:$C$1000=FG14,$N$3:$N$1000))</f>
        <v>#DIV/0!</v>
      </c>
      <c r="FU14" s="113">
        <f>Paramétrage!M34</f>
        <v>0</v>
      </c>
      <c r="FV14" s="104">
        <f t="shared" si="32"/>
        <v>0</v>
      </c>
      <c r="FW14" s="104">
        <f t="shared" si="33"/>
        <v>0</v>
      </c>
      <c r="FX14" s="114">
        <f t="shared" si="34"/>
        <v>0</v>
      </c>
      <c r="FY14" s="114">
        <f t="array" ref="FY14">MIN(IF($C$3:$C$1000=FU14,$L$3:$L$1000))</f>
        <v>0</v>
      </c>
      <c r="FZ14" s="114">
        <f t="array" ref="FZ14">MIN(IF($C$3:$C$1000=FU14,$M$3:$M$1000))</f>
        <v>0</v>
      </c>
      <c r="GA14" s="114">
        <f t="array" ref="GA14">MIN(IF($C$3:$C$1000=FU14,$N$3:$N$1000))</f>
        <v>0</v>
      </c>
      <c r="GB14" s="114">
        <f t="array" ref="GB14">MAX(IF($C$3:$C$1000=FU14,$L$3:$L$1000))</f>
        <v>0</v>
      </c>
      <c r="GC14" s="114">
        <f t="array" ref="GC14">MAX(IF($C$3:$C$1000=FU14,$M$3:$M$1000))</f>
        <v>0</v>
      </c>
      <c r="GD14" s="114">
        <f t="array" ref="GD14">MAX(IF($C$3:$C$1000=FU14,$N$3:$N$1000))</f>
        <v>0</v>
      </c>
      <c r="GE14" s="104" t="e">
        <f t="array" ref="GE14">_xlfn.STDEV.S(IF($C$3:$C$1000=FU14,$L$3:$L$1000))</f>
        <v>#DIV/0!</v>
      </c>
      <c r="GF14" s="104" t="e">
        <f t="array" ref="GF14">_xlfn.STDEV.S(IF($C$3:$C$1000=FU14,$M$3:$M$1000))</f>
        <v>#DIV/0!</v>
      </c>
      <c r="GG14" s="104" t="e">
        <f t="array" ref="GG14">_xlfn.STDEV.S(IF($C$3:$C$1000=FU14,$N$3:$N$1000))</f>
        <v>#DIV/0!</v>
      </c>
      <c r="GI14" s="113">
        <f>Paramétrage!N34</f>
        <v>0</v>
      </c>
      <c r="GJ14" s="104">
        <f t="shared" si="35"/>
        <v>0</v>
      </c>
      <c r="GK14" s="104">
        <f t="shared" si="36"/>
        <v>0</v>
      </c>
      <c r="GL14" s="114">
        <f t="shared" si="37"/>
        <v>0</v>
      </c>
      <c r="GM14" s="114">
        <f t="array" ref="GM14">MIN(IF($C$3:$C$1000=GI14,$L$3:$L$1000))</f>
        <v>0</v>
      </c>
      <c r="GN14" s="114">
        <f t="array" ref="GN14">MIN(IF($C$3:$C$1000=GI14,$M$3:$M$1000))</f>
        <v>0</v>
      </c>
      <c r="GO14" s="114">
        <f t="array" ref="GO14">MIN(IF($C$3:$C$1000=GI14,$N$3:$N$1000))</f>
        <v>0</v>
      </c>
      <c r="GP14" s="114">
        <f t="array" ref="GP14">MAX(IF($C$3:$C$1000=GI14,$L$3:$L$1000))</f>
        <v>0</v>
      </c>
      <c r="GQ14" s="114">
        <f t="array" ref="GQ14">MAX(IF($C$3:$C$1000=GI14,$M$3:$M$1000))</f>
        <v>0</v>
      </c>
      <c r="GR14" s="114">
        <f t="array" ref="GR14">MAX(IF($C$3:$C$1000=GI14,$N$3:$N$1000))</f>
        <v>0</v>
      </c>
      <c r="GS14" s="104" t="e">
        <f t="array" ref="GS14">_xlfn.STDEV.S(IF($C$3:$C$1000=GI14,$L$3:$L$1000))</f>
        <v>#DIV/0!</v>
      </c>
      <c r="GT14" s="104" t="e">
        <f t="array" ref="GT14">_xlfn.STDEV.S(IF($C$3:$C$1000=GI14,$M$3:$M$1000))</f>
        <v>#DIV/0!</v>
      </c>
      <c r="GU14" s="104" t="e">
        <f t="array" ref="GU14">_xlfn.STDEV.S(IF($C$3:$C$1000=GI14,$N$3:$N$1000))</f>
        <v>#DIV/0!</v>
      </c>
      <c r="GW14" s="113">
        <f>Paramétrage!O34</f>
        <v>0</v>
      </c>
      <c r="GX14" s="104">
        <f t="shared" si="38"/>
        <v>0</v>
      </c>
      <c r="GY14" s="104">
        <f t="shared" si="39"/>
        <v>0</v>
      </c>
      <c r="GZ14" s="114">
        <f t="shared" si="40"/>
        <v>0</v>
      </c>
      <c r="HA14" s="114">
        <f t="array" ref="HA14">MIN(IF($C$3:$C$1000=GW14,$L$3:$L$1000))</f>
        <v>0</v>
      </c>
      <c r="HB14" s="114">
        <f t="array" ref="HB14">MIN(IF($C$3:$C$1000=GW14,$M$3:$M$1000))</f>
        <v>0</v>
      </c>
      <c r="HC14" s="114">
        <f t="array" ref="HC14">MIN(IF($C$3:$C$1000=GW14,$N$3:$N$1000))</f>
        <v>0</v>
      </c>
      <c r="HD14" s="114">
        <f t="array" ref="HD14">MAX(IF($C$3:$C$1000=GW14,$L$3:$L$1000))</f>
        <v>0</v>
      </c>
      <c r="HE14" s="114">
        <f t="array" ref="HE14">MAX(IF($C$3:$C$1000=GW14,$M$3:$M$1000))</f>
        <v>0</v>
      </c>
      <c r="HF14" s="114">
        <f t="array" ref="HF14">MAX(IF($C$3:$C$1000=GW14,$N$3:$N$1000))</f>
        <v>0</v>
      </c>
      <c r="HG14" s="104" t="e">
        <f t="array" ref="HG14">_xlfn.STDEV.S(IF($C$3:$C$1000=GW14,$L$3:$L$1000))</f>
        <v>#DIV/0!</v>
      </c>
      <c r="HH14" s="104" t="e">
        <f t="array" ref="HH14">_xlfn.STDEV.S(IF($C$3:$C$1000=GW14,$M$3:$M$1000))</f>
        <v>#DIV/0!</v>
      </c>
      <c r="HI14" s="104" t="e">
        <f t="array" ref="HI14">_xlfn.STDEV.S(IF($C$3:$C$1000=GW14,$N$3:$N$1000))</f>
        <v>#DIV/0!</v>
      </c>
      <c r="HK14" s="104">
        <v>6</v>
      </c>
      <c r="HL14" s="104">
        <v>13</v>
      </c>
      <c r="HM14" s="104">
        <v>25</v>
      </c>
    </row>
    <row r="15" spans="1:268" x14ac:dyDescent="0.3">
      <c r="B15" s="4"/>
      <c r="C15" s="4"/>
      <c r="D15" s="4"/>
      <c r="E15" s="4"/>
      <c r="F15" s="4"/>
      <c r="G15" s="4"/>
      <c r="H15" s="4"/>
      <c r="I15" s="4"/>
      <c r="J15" s="4"/>
      <c r="K15" s="4"/>
      <c r="L15" s="8" t="str">
        <f t="shared" si="42"/>
        <v/>
      </c>
      <c r="M15" s="64" t="str">
        <f t="shared" si="43"/>
        <v/>
      </c>
      <c r="N15" s="64" t="str">
        <f t="shared" si="44"/>
        <v/>
      </c>
      <c r="O15" s="8"/>
      <c r="P15" s="105"/>
      <c r="S15" s="108">
        <f>SUM(S7:S14)</f>
        <v>0</v>
      </c>
      <c r="T15" s="108">
        <f>SUM(T7:T14)</f>
        <v>0</v>
      </c>
      <c r="U15" s="108">
        <f>SUM(U7:U14)</f>
        <v>0</v>
      </c>
      <c r="V15" s="108">
        <f>SUM(V7:V14)</f>
        <v>0</v>
      </c>
      <c r="W15" s="113">
        <f>Zone9_phenix</f>
        <v>0</v>
      </c>
      <c r="X15" s="114">
        <f>IFERROR(AVERAGEIFS(L3:L1000,B3:B1000,W15),0)</f>
        <v>0</v>
      </c>
      <c r="Y15" s="114">
        <f>IFERROR(AVERAGEIFS(M3:M1000,B3:B1000,W15),0)</f>
        <v>0</v>
      </c>
      <c r="Z15" s="114">
        <f>IFERROR(AVERAGEIFS(N3:N1000,B3:B1000,W15),0)</f>
        <v>0</v>
      </c>
      <c r="AA15" s="104">
        <f t="array" ref="AA15">MIN(IF($B$3:$B$1000=W15,$L$3:$L$1000))</f>
        <v>0</v>
      </c>
      <c r="AB15" s="104">
        <f t="array" ref="AB15">MIN(IF($B$3:$B$1000=W15,$M$3:$M$1000))</f>
        <v>0</v>
      </c>
      <c r="AC15" s="104">
        <f t="array" ref="AC15">MIN(IF($B$3:$B$1000=W15,$N$3:$N$1000))</f>
        <v>0</v>
      </c>
      <c r="AD15" s="104">
        <f t="array" ref="AD15">MAX(IF($B$3:$B$1000=W15,$L$3:$L$1000))</f>
        <v>0</v>
      </c>
      <c r="AE15" s="104">
        <f t="array" ref="AE15">MAX(IF($B$3:$B$1000=W15,$M$3:$M$1000))</f>
        <v>0</v>
      </c>
      <c r="AF15" s="104">
        <f t="array" ref="AF15">MAX(IF($B$3:$B$1000=W15,$M$3:$M$1000))</f>
        <v>0</v>
      </c>
      <c r="AG15" s="104" t="e">
        <f t="array" ref="AG15">_xlfn.STDEV.S(IF($B$3:$B$1000=W15,$L$3:$L$1000))</f>
        <v>#DIV/0!</v>
      </c>
      <c r="AH15" s="104" t="e">
        <f t="array" ref="AH15">_xlfn.STDEV.S(IF($B$3:$B$1000=W15,$M$3:$M$1000))</f>
        <v>#DIV/0!</v>
      </c>
      <c r="AI15" s="104" t="e">
        <f t="array" ref="AI15">_xlfn.STDEV.S(IF($B$3:$B$1000=W15,$N$3:$N$1000))</f>
        <v>#DIV/0!</v>
      </c>
      <c r="AK15" s="113">
        <f>Paramétrage!C35</f>
        <v>0</v>
      </c>
      <c r="AL15" s="104">
        <f t="shared" si="2"/>
        <v>0</v>
      </c>
      <c r="AM15" s="104">
        <f t="shared" si="3"/>
        <v>0</v>
      </c>
      <c r="AN15" s="114">
        <f t="shared" si="4"/>
        <v>0</v>
      </c>
      <c r="AO15" s="114">
        <f t="array" ref="AO15">MIN(IF($C$3:$C$1000=AK15,$L$3:$L$1000))</f>
        <v>0</v>
      </c>
      <c r="AP15" s="114">
        <f t="array" ref="AP15">MIN(IF($C$3:$C$1000=AK15,$M$3:$M$1000))</f>
        <v>0</v>
      </c>
      <c r="AQ15" s="114">
        <f t="array" ref="AQ15">MIN(IF($C$3:$C$1000=AK15,$N$3:$N$1000))</f>
        <v>0</v>
      </c>
      <c r="AR15" s="114">
        <f t="array" ref="AR15">MAX(IF($C$3:$C$1000=AK15,$L$3:$L$1000))</f>
        <v>0</v>
      </c>
      <c r="AS15" s="114">
        <f t="array" ref="AS15">MAX(IF($C$3:$C$1000=AK15,$M$3:$M$1000))</f>
        <v>0</v>
      </c>
      <c r="AT15" s="114">
        <f t="array" ref="AT15">MAX(IF($C$3:$C$1000=AK15,$N$3:$N$1000))</f>
        <v>0</v>
      </c>
      <c r="AU15" s="104" t="e">
        <f t="array" ref="AU15">_xlfn.STDEV.S(IF($C$3:$C$1000=AK15,$L$3:$L$1000))</f>
        <v>#DIV/0!</v>
      </c>
      <c r="AV15" s="104" t="e">
        <f t="array" ref="AV15">_xlfn.STDEV.S(IF($C$3:$C$1000=AK15,$M$3:$M$1000))</f>
        <v>#DIV/0!</v>
      </c>
      <c r="AW15" s="104" t="e">
        <f t="array" ref="AW15">_xlfn.STDEV.S(IF($C$3:$C$1000=AK15,$N$3:$N$1000))</f>
        <v>#DIV/0!</v>
      </c>
      <c r="AY15" s="113">
        <f>Paramétrage!D35</f>
        <v>0</v>
      </c>
      <c r="AZ15" s="114">
        <f t="shared" si="5"/>
        <v>0</v>
      </c>
      <c r="BA15" s="114">
        <f t="shared" si="6"/>
        <v>0</v>
      </c>
      <c r="BB15" s="114">
        <f t="shared" si="7"/>
        <v>0</v>
      </c>
      <c r="BC15" s="114">
        <f t="array" ref="BC15">MIN(IF($C$3:$C$1000=AY15,$L$3:$L$1000))</f>
        <v>0</v>
      </c>
      <c r="BD15" s="114">
        <f t="array" ref="BD15">MIN(IF($C$3:$C$1000=AY15,$M$3:$M$1000))</f>
        <v>0</v>
      </c>
      <c r="BE15" s="114">
        <f t="array" ref="BE15">MIN(IF($C$3:$C$1000=AY15,$N$3:$N$1000))</f>
        <v>0</v>
      </c>
      <c r="BF15" s="114">
        <f t="array" ref="BF15">MAX(IF($C$3:$C$1000=AY15,$L$3:$L$1000))</f>
        <v>0</v>
      </c>
      <c r="BG15" s="114">
        <f t="array" ref="BG15">MAX(IF($C$3:$C$1000=AY15,$M$3:$M$1000))</f>
        <v>0</v>
      </c>
      <c r="BH15" s="114">
        <f t="array" ref="BH15">MAX(IF($C$3:$C$1000=AY15,$N$3:$N$1000))</f>
        <v>0</v>
      </c>
      <c r="BI15" s="104" t="e">
        <f t="array" ref="BI15">_xlfn.STDEV.S(IF($C$3:$C$1000=AY15,$L$3:$L$1000))</f>
        <v>#DIV/0!</v>
      </c>
      <c r="BJ15" s="104" t="e">
        <f t="array" ref="BJ15">_xlfn.STDEV.S(IF($C$3:$C$1000=AY15,$M$3:$M$1000))</f>
        <v>#DIV/0!</v>
      </c>
      <c r="BK15" s="104" t="e">
        <f t="array" ref="BK15">_xlfn.STDEV.S(IF($C$3:$C$1000=AY15,$N$3:$N$1000))</f>
        <v>#DIV/0!</v>
      </c>
      <c r="BM15" s="113">
        <f>Paramétrage!E35</f>
        <v>0</v>
      </c>
      <c r="BN15" s="114">
        <f t="shared" si="8"/>
        <v>0</v>
      </c>
      <c r="BO15" s="114">
        <f t="shared" si="9"/>
        <v>0</v>
      </c>
      <c r="BP15" s="114">
        <f t="shared" si="10"/>
        <v>0</v>
      </c>
      <c r="BQ15" s="114">
        <f t="array" ref="BQ15">MIN(IF($C$3:$C$1000=BM15,$L$3:$L$1000))</f>
        <v>0</v>
      </c>
      <c r="BR15" s="114">
        <f t="array" ref="BR15">MIN(IF($C$3:$C$1000=BM15,$M$3:$M$1000))</f>
        <v>0</v>
      </c>
      <c r="BS15" s="114">
        <f t="array" ref="BS15">MIN(IF($C$3:$C$1000=BM15,$N$3:$N$1000))</f>
        <v>0</v>
      </c>
      <c r="BT15" s="114">
        <f t="array" ref="BT15">MAX(IF($C$3:$C$1000=BM15,$L$3:$L$1000))</f>
        <v>0</v>
      </c>
      <c r="BU15" s="114">
        <f t="array" ref="BU15">MAX(IF($C$3:$C$1000=BM15,$M$3:$M$1000))</f>
        <v>0</v>
      </c>
      <c r="BV15" s="114">
        <f t="array" ref="BV15">MAX(IF($C$3:$C$1000=BM15,$N$3:$N$1000))</f>
        <v>0</v>
      </c>
      <c r="BW15" s="104" t="e">
        <f t="array" ref="BW15">_xlfn.STDEV.S(IF($C$3:$C$1000=BM15,$L$3:$L$1000))</f>
        <v>#DIV/0!</v>
      </c>
      <c r="BX15" s="104" t="e">
        <f t="array" ref="BX15">_xlfn.STDEV.S(IF($C$3:$C$1000=BM15,$M$3:$M$1000))</f>
        <v>#DIV/0!</v>
      </c>
      <c r="BY15" s="104" t="e">
        <f t="array" ref="BY15">_xlfn.STDEV.S(IF($C$3:$C$1000=BM15,$N$3:$N$1000))</f>
        <v>#DIV/0!</v>
      </c>
      <c r="CA15" s="113">
        <f>Paramétrage!F35</f>
        <v>0</v>
      </c>
      <c r="CB15" s="114">
        <f t="shared" si="11"/>
        <v>0</v>
      </c>
      <c r="CC15" s="114">
        <f t="shared" si="12"/>
        <v>0</v>
      </c>
      <c r="CD15" s="114">
        <f t="shared" si="13"/>
        <v>0</v>
      </c>
      <c r="CE15" s="114">
        <f t="array" ref="CE15">MIN(IF($C$3:$C$1000=CA15,$L$3:$L$1000))</f>
        <v>0</v>
      </c>
      <c r="CF15" s="114">
        <f t="array" ref="CF15">MIN(IF($C$3:$C$1000=CA15,$M$3:$M$1000))</f>
        <v>0</v>
      </c>
      <c r="CG15" s="114">
        <f t="array" ref="CG15">MIN(IF($C$3:$C$1000=CA15,$N$3:$N$1000))</f>
        <v>0</v>
      </c>
      <c r="CH15" s="114">
        <f t="array" ref="CH15">MAX(IF($C$3:$C$1000=CA15,$L$3:$L$1000))</f>
        <v>0</v>
      </c>
      <c r="CI15" s="114">
        <f t="array" ref="CI15">MAX(IF($C$3:$C$1000=CA15,$M$3:$M$1000))</f>
        <v>0</v>
      </c>
      <c r="CJ15" s="114">
        <f t="array" ref="CJ15">MAX(IF($C$3:$C$1000=CA15,$N$3:$N$1000))</f>
        <v>0</v>
      </c>
      <c r="CK15" s="104" t="e">
        <f t="array" ref="CK15">_xlfn.STDEV.S(IF($C$3:$C$1000=CA15,$L$3:$L$1000))</f>
        <v>#DIV/0!</v>
      </c>
      <c r="CL15" s="104" t="e">
        <f t="array" ref="CL15">_xlfn.STDEV.S(IF($C$3:$C$1000=CA15,$M$3:$M$1000))</f>
        <v>#DIV/0!</v>
      </c>
      <c r="CM15" s="104" t="e">
        <f t="array" ref="CM15">_xlfn.STDEV.S(IF($C$3:$C$1000=CA15,$N$3:$N$1000))</f>
        <v>#DIV/0!</v>
      </c>
      <c r="CO15" s="113">
        <f>Paramétrage!G35</f>
        <v>0</v>
      </c>
      <c r="CP15" s="104">
        <f t="shared" si="14"/>
        <v>0</v>
      </c>
      <c r="CQ15" s="104">
        <f t="shared" si="15"/>
        <v>0</v>
      </c>
      <c r="CR15" s="114">
        <f t="shared" si="16"/>
        <v>0</v>
      </c>
      <c r="CS15" s="114">
        <f t="array" ref="CS15">MIN(IF($C$3:$C$1000=CO15,$L$3:$L$1000))</f>
        <v>0</v>
      </c>
      <c r="CT15" s="114">
        <f t="array" ref="CT15">MIN(IF($C$3:$C$1000=CO15,$M$3:$M$1000))</f>
        <v>0</v>
      </c>
      <c r="CU15" s="114">
        <f t="array" ref="CU15">MIN(IF($C$3:$C$1000=CO15,$N$3:$N$1000))</f>
        <v>0</v>
      </c>
      <c r="CV15" s="114">
        <f t="array" ref="CV15">MAX(IF($C$3:$C$1000=CO15,$L$3:$L$1000))</f>
        <v>0</v>
      </c>
      <c r="CW15" s="114">
        <f t="array" ref="CW15">MAX(IF($C$3:$C$1000=CO15,$M$3:$M$1000))</f>
        <v>0</v>
      </c>
      <c r="CX15" s="114">
        <f t="array" ref="CX15">MAX(IF($C$3:$C$1000=CO15,$N$3:$N$1000))</f>
        <v>0</v>
      </c>
      <c r="CY15" s="104" t="e">
        <f t="array" ref="CY15">_xlfn.STDEV.S(IF($C$3:$C$1000=CO15,$L$3:$L$1000))</f>
        <v>#DIV/0!</v>
      </c>
      <c r="CZ15" s="104" t="e">
        <f t="array" ref="CZ15">_xlfn.STDEV.S(IF($C$3:$C$1000=CO15,$M$3:$M$1000))</f>
        <v>#DIV/0!</v>
      </c>
      <c r="DA15" s="104" t="e">
        <f t="array" ref="DA15">_xlfn.STDEV.S(IF($C$3:$C$1000=CO15,$N$3:$N$1000))</f>
        <v>#DIV/0!</v>
      </c>
      <c r="DC15" s="113">
        <f>Paramétrage!H35</f>
        <v>0</v>
      </c>
      <c r="DD15" s="104">
        <f t="shared" si="17"/>
        <v>0</v>
      </c>
      <c r="DE15" s="104">
        <f t="shared" si="18"/>
        <v>0</v>
      </c>
      <c r="DF15" s="114">
        <f t="shared" si="19"/>
        <v>0</v>
      </c>
      <c r="DG15" s="114">
        <f t="array" ref="DG15">MIN(IF($C$3:$C$1000=DC15,$L$3:$L$1000))</f>
        <v>0</v>
      </c>
      <c r="DH15" s="114">
        <f t="array" ref="DH15">MIN(IF($C$3:$C$1000=DC15,$M$3:$M$1000))</f>
        <v>0</v>
      </c>
      <c r="DI15" s="114">
        <f t="array" ref="DI15">MIN(IF($C$3:$C$1000=DC15,$N$3:$N$1000))</f>
        <v>0</v>
      </c>
      <c r="DJ15" s="114">
        <f t="array" ref="DJ15">MAX(IF($C$3:$C$1000=DC15,$L$3:$L$1000))</f>
        <v>0</v>
      </c>
      <c r="DK15" s="114">
        <f t="array" ref="DK15">MAX(IF($C$3:$C$1000=DC15,$M$3:$M$1000))</f>
        <v>0</v>
      </c>
      <c r="DL15" s="114">
        <f t="array" ref="DL15">MAX(IF($C$3:$C$1000=DC15,$N$3:$N$1000))</f>
        <v>0</v>
      </c>
      <c r="DM15" s="104" t="e">
        <f t="array" ref="DM15">_xlfn.STDEV.S(IF($C$3:$C$1000=DC15,$L$3:$L$1000))</f>
        <v>#DIV/0!</v>
      </c>
      <c r="DN15" s="104" t="e">
        <f t="array" ref="DN15">_xlfn.STDEV.S(IF($C$3:$C$1000=DC15,$M$3:$M$1000))</f>
        <v>#DIV/0!</v>
      </c>
      <c r="DO15" s="104" t="e">
        <f t="array" ref="DO15">_xlfn.STDEV.S(IF($C$3:$C$1000=DC15,$N$3:$N$1000))</f>
        <v>#DIV/0!</v>
      </c>
      <c r="DQ15" s="113">
        <f>Paramétrage!I35</f>
        <v>0</v>
      </c>
      <c r="DR15" s="104">
        <f t="shared" si="20"/>
        <v>0</v>
      </c>
      <c r="DS15" s="104">
        <f t="shared" si="21"/>
        <v>0</v>
      </c>
      <c r="DT15" s="114">
        <f t="shared" si="22"/>
        <v>0</v>
      </c>
      <c r="DU15" s="114">
        <f t="array" ref="DU15">MIN(IF($C$3:$C$1000=DQ15,$L$3:$L$1000))</f>
        <v>0</v>
      </c>
      <c r="DV15" s="114">
        <f t="array" ref="DV15">MIN(IF($C$3:$C$1000=DQ15,$M$3:$M$1000))</f>
        <v>0</v>
      </c>
      <c r="DW15" s="114">
        <f t="array" ref="DW15">MIN(IF($C$3:$C$1000=DQ15,$N$3:$N$1000))</f>
        <v>0</v>
      </c>
      <c r="DX15" s="114">
        <f t="array" ref="DX15">MAX(IF($C$3:$C$1000=DQ15,$L$3:$L$1000))</f>
        <v>0</v>
      </c>
      <c r="DY15" s="114">
        <f t="array" ref="DY15">MAX(IF($C$3:$C$1000=DQ15,$M$3:$M$1000))</f>
        <v>0</v>
      </c>
      <c r="DZ15" s="114">
        <f t="array" ref="DZ15">MAX(IF($C$3:$C$1000=DQ15,$N$3:$N$1000))</f>
        <v>0</v>
      </c>
      <c r="EA15" s="104" t="e">
        <f t="array" ref="EA15">_xlfn.STDEV.S(IF($C$3:$C$1000=DQ15,$L$3:$L$1000))</f>
        <v>#DIV/0!</v>
      </c>
      <c r="EB15" s="104" t="e">
        <f t="array" ref="EB15">_xlfn.STDEV.S(IF($C$3:$C$1000=DQ15,$M$3:$M$1000))</f>
        <v>#DIV/0!</v>
      </c>
      <c r="EC15" s="104" t="e">
        <f t="array" ref="EC15">_xlfn.STDEV.S(IF($C$3:$C$1000=DQ15,$N$3:$N$1000))</f>
        <v>#DIV/0!</v>
      </c>
      <c r="EE15" s="113">
        <f>Paramétrage!J35</f>
        <v>0</v>
      </c>
      <c r="EF15" s="104">
        <f t="shared" si="23"/>
        <v>0</v>
      </c>
      <c r="EG15" s="104">
        <f t="shared" si="24"/>
        <v>0</v>
      </c>
      <c r="EH15" s="114">
        <f t="shared" si="25"/>
        <v>0</v>
      </c>
      <c r="EI15" s="114">
        <f t="array" ref="EI15">MIN(IF($C$3:$C$1000=EE15,$L$3:$L$1000))</f>
        <v>0</v>
      </c>
      <c r="EJ15" s="114">
        <f t="array" ref="EJ15">MIN(IF($C$3:$C$1000=EE15,$M$3:$M$1000))</f>
        <v>0</v>
      </c>
      <c r="EK15" s="114">
        <f t="array" ref="EK15">MIN(IF($C$3:$C$1000=EE15,$N$3:$N$1000))</f>
        <v>0</v>
      </c>
      <c r="EL15" s="114">
        <f t="array" ref="EL15">MAX(IF($C$3:$C$1000=EE15,$L$3:$L$1000))</f>
        <v>0</v>
      </c>
      <c r="EM15" s="114">
        <f t="array" ref="EM15">MAX(IF($C$3:$C$1000=EE15,$M$3:$M$1000))</f>
        <v>0</v>
      </c>
      <c r="EN15" s="114">
        <f t="array" ref="EN15">MAX(IF($C$3:$C$1000=EE15,$N$3:$N$1000))</f>
        <v>0</v>
      </c>
      <c r="EO15" s="104" t="e">
        <f t="array" ref="EO15">_xlfn.STDEV.S(IF($C$3:$C$1000=EE15,$L$3:$L$1000))</f>
        <v>#DIV/0!</v>
      </c>
      <c r="EP15" s="104" t="e">
        <f t="array" ref="EP15">_xlfn.STDEV.S(IF($C$3:$C$1000=EE15,$M$3:$M$1000))</f>
        <v>#DIV/0!</v>
      </c>
      <c r="EQ15" s="104" t="e">
        <f t="array" ref="EQ15">_xlfn.STDEV.S(IF($C$3:$C$1000=EE15,$N$3:$N$1000))</f>
        <v>#DIV/0!</v>
      </c>
      <c r="ES15" s="113">
        <f>Paramétrage!K35</f>
        <v>0</v>
      </c>
      <c r="ET15" s="104">
        <f t="shared" si="26"/>
        <v>0</v>
      </c>
      <c r="EU15" s="104">
        <f t="shared" si="27"/>
        <v>0</v>
      </c>
      <c r="EV15" s="114">
        <f t="shared" si="28"/>
        <v>0</v>
      </c>
      <c r="EW15" s="114">
        <f t="array" ref="EW15">MIN(IF($C$3:$C$1000=ES15,$L$3:$L$1000))</f>
        <v>0</v>
      </c>
      <c r="EX15" s="114">
        <f t="array" ref="EX15">MIN(IF($C$3:$C$1000=ES15,$M$3:$M$1000))</f>
        <v>0</v>
      </c>
      <c r="EY15" s="114">
        <f t="array" ref="EY15">MIN(IF($C$3:$C$1000=ES15,$N$3:$N$1000))</f>
        <v>0</v>
      </c>
      <c r="EZ15" s="114">
        <f t="array" ref="EZ15">MAX(IF($C$3:$C$1000=ES15,$L$3:$L$1000))</f>
        <v>0</v>
      </c>
      <c r="FA15" s="114">
        <f t="array" ref="FA15">MAX(IF($C$3:$C$1000=ES15,$M$3:$M$1000))</f>
        <v>0</v>
      </c>
      <c r="FB15" s="114">
        <f t="array" ref="FB15">MAX(IF($C$3:$C$1000=ES15,$N$3:$N$1000))</f>
        <v>0</v>
      </c>
      <c r="FC15" s="104" t="e">
        <f t="array" ref="FC15">_xlfn.STDEV.S(IF($C$3:$C$1000=ES15,$L$3:$L$1000))</f>
        <v>#DIV/0!</v>
      </c>
      <c r="FD15" s="104" t="e">
        <f t="array" ref="FD15">_xlfn.STDEV.S(IF($C$3:$C$1000=ES15,$M$3:$M$1000))</f>
        <v>#DIV/0!</v>
      </c>
      <c r="FE15" s="104" t="e">
        <f t="array" ref="FE15">_xlfn.STDEV.S(IF($C$3:$C$1000=ES15,$N$3:$N$1000))</f>
        <v>#DIV/0!</v>
      </c>
      <c r="FG15" s="113">
        <f>Paramétrage!L35</f>
        <v>0</v>
      </c>
      <c r="FH15" s="104">
        <f t="shared" si="29"/>
        <v>0</v>
      </c>
      <c r="FI15" s="104">
        <f t="shared" si="30"/>
        <v>0</v>
      </c>
      <c r="FJ15" s="114">
        <f t="shared" si="31"/>
        <v>0</v>
      </c>
      <c r="FK15" s="114">
        <f t="array" ref="FK15">MIN(IF($C$3:$C$1000=FG15,$L$3:$L$1000))</f>
        <v>0</v>
      </c>
      <c r="FL15" s="114">
        <f t="array" ref="FL15">MIN(IF($C$3:$C$1000=FG15,$M$3:$M$1000))</f>
        <v>0</v>
      </c>
      <c r="FM15" s="114">
        <f t="array" ref="FM15">MIN(IF($C$3:$C$1000=FG15,$N$3:$N$1000))</f>
        <v>0</v>
      </c>
      <c r="FN15" s="114">
        <f t="array" ref="FN15">MAX(IF($C$3:$C$1000=FG15,$L$3:$L$1000))</f>
        <v>0</v>
      </c>
      <c r="FO15" s="114">
        <f t="array" ref="FO15">MAX(IF($C$3:$C$1000=FG15,$M$3:$M$1000))</f>
        <v>0</v>
      </c>
      <c r="FP15" s="114">
        <f t="array" ref="FP15">MAX(IF($C$3:$C$1000=FG15,$N$3:$N$1000))</f>
        <v>0</v>
      </c>
      <c r="FQ15" s="104" t="e">
        <f t="array" ref="FQ15">_xlfn.STDEV.S(IF($C$3:$C$1000=FG15,$L$3:$L$1000))</f>
        <v>#DIV/0!</v>
      </c>
      <c r="FR15" s="104" t="e">
        <f t="array" ref="FR15">_xlfn.STDEV.S(IF($C$3:$C$1000=FG15,$M$3:$M$1000))</f>
        <v>#DIV/0!</v>
      </c>
      <c r="FS15" s="104" t="e">
        <f t="array" ref="FS15">_xlfn.STDEV.S(IF($C$3:$C$1000=FG15,$N$3:$N$1000))</f>
        <v>#DIV/0!</v>
      </c>
      <c r="FU15" s="113">
        <f>Paramétrage!M35</f>
        <v>0</v>
      </c>
      <c r="FV15" s="104">
        <f t="shared" si="32"/>
        <v>0</v>
      </c>
      <c r="FW15" s="104">
        <f t="shared" si="33"/>
        <v>0</v>
      </c>
      <c r="FX15" s="114">
        <f t="shared" si="34"/>
        <v>0</v>
      </c>
      <c r="FY15" s="114">
        <f t="array" ref="FY15">MIN(IF($C$3:$C$1000=FU15,$L$3:$L$1000))</f>
        <v>0</v>
      </c>
      <c r="FZ15" s="114">
        <f t="array" ref="FZ15">MIN(IF($C$3:$C$1000=FU15,$M$3:$M$1000))</f>
        <v>0</v>
      </c>
      <c r="GA15" s="114">
        <f t="array" ref="GA15">MIN(IF($C$3:$C$1000=FU15,$N$3:$N$1000))</f>
        <v>0</v>
      </c>
      <c r="GB15" s="114">
        <f t="array" ref="GB15">MAX(IF($C$3:$C$1000=FU15,$L$3:$L$1000))</f>
        <v>0</v>
      </c>
      <c r="GC15" s="114">
        <f t="array" ref="GC15">MAX(IF($C$3:$C$1000=FU15,$M$3:$M$1000))</f>
        <v>0</v>
      </c>
      <c r="GD15" s="114">
        <f t="array" ref="GD15">MAX(IF($C$3:$C$1000=FU15,$N$3:$N$1000))</f>
        <v>0</v>
      </c>
      <c r="GE15" s="104" t="e">
        <f t="array" ref="GE15">_xlfn.STDEV.S(IF($C$3:$C$1000=FU15,$L$3:$L$1000))</f>
        <v>#DIV/0!</v>
      </c>
      <c r="GF15" s="104" t="e">
        <f t="array" ref="GF15">_xlfn.STDEV.S(IF($C$3:$C$1000=FU15,$M$3:$M$1000))</f>
        <v>#DIV/0!</v>
      </c>
      <c r="GG15" s="104" t="e">
        <f t="array" ref="GG15">_xlfn.STDEV.S(IF($C$3:$C$1000=FU15,$N$3:$N$1000))</f>
        <v>#DIV/0!</v>
      </c>
      <c r="GI15" s="113">
        <f>Paramétrage!N35</f>
        <v>0</v>
      </c>
      <c r="GJ15" s="104">
        <f t="shared" si="35"/>
        <v>0</v>
      </c>
      <c r="GK15" s="104">
        <f t="shared" si="36"/>
        <v>0</v>
      </c>
      <c r="GL15" s="114">
        <f t="shared" si="37"/>
        <v>0</v>
      </c>
      <c r="GM15" s="114">
        <f t="array" ref="GM15">MIN(IF($C$3:$C$1000=GI15,$L$3:$L$1000))</f>
        <v>0</v>
      </c>
      <c r="GN15" s="114">
        <f t="array" ref="GN15">MIN(IF($C$3:$C$1000=GI15,$M$3:$M$1000))</f>
        <v>0</v>
      </c>
      <c r="GO15" s="114">
        <f t="array" ref="GO15">MIN(IF($C$3:$C$1000=GI15,$N$3:$N$1000))</f>
        <v>0</v>
      </c>
      <c r="GP15" s="114">
        <f t="array" ref="GP15">MAX(IF($C$3:$C$1000=GI15,$L$3:$L$1000))</f>
        <v>0</v>
      </c>
      <c r="GQ15" s="114">
        <f t="array" ref="GQ15">MAX(IF($C$3:$C$1000=GI15,$M$3:$M$1000))</f>
        <v>0</v>
      </c>
      <c r="GR15" s="114">
        <f t="array" ref="GR15">MAX(IF($C$3:$C$1000=GI15,$N$3:$N$1000))</f>
        <v>0</v>
      </c>
      <c r="GS15" s="104" t="e">
        <f t="array" ref="GS15">_xlfn.STDEV.S(IF($C$3:$C$1000=GI15,$L$3:$L$1000))</f>
        <v>#DIV/0!</v>
      </c>
      <c r="GT15" s="104" t="e">
        <f t="array" ref="GT15">_xlfn.STDEV.S(IF($C$3:$C$1000=GI15,$M$3:$M$1000))</f>
        <v>#DIV/0!</v>
      </c>
      <c r="GU15" s="104" t="e">
        <f t="array" ref="GU15">_xlfn.STDEV.S(IF($C$3:$C$1000=GI15,$N$3:$N$1000))</f>
        <v>#DIV/0!</v>
      </c>
      <c r="GW15" s="113">
        <f>Paramétrage!O35</f>
        <v>0</v>
      </c>
      <c r="GX15" s="104">
        <f t="shared" si="38"/>
        <v>0</v>
      </c>
      <c r="GY15" s="104">
        <f t="shared" si="39"/>
        <v>0</v>
      </c>
      <c r="GZ15" s="114">
        <f t="shared" si="40"/>
        <v>0</v>
      </c>
      <c r="HA15" s="114">
        <f t="array" ref="HA15">MIN(IF($C$3:$C$1000=GW15,$L$3:$L$1000))</f>
        <v>0</v>
      </c>
      <c r="HB15" s="114">
        <f t="array" ref="HB15">MIN(IF($C$3:$C$1000=GW15,$M$3:$M$1000))</f>
        <v>0</v>
      </c>
      <c r="HC15" s="114">
        <f t="array" ref="HC15">MIN(IF($C$3:$C$1000=GW15,$N$3:$N$1000))</f>
        <v>0</v>
      </c>
      <c r="HD15" s="114">
        <f t="array" ref="HD15">MAX(IF($C$3:$C$1000=GW15,$L$3:$L$1000))</f>
        <v>0</v>
      </c>
      <c r="HE15" s="114">
        <f t="array" ref="HE15">MAX(IF($C$3:$C$1000=GW15,$M$3:$M$1000))</f>
        <v>0</v>
      </c>
      <c r="HF15" s="114">
        <f t="array" ref="HF15">MAX(IF($C$3:$C$1000=GW15,$N$3:$N$1000))</f>
        <v>0</v>
      </c>
      <c r="HG15" s="104" t="e">
        <f t="array" ref="HG15">_xlfn.STDEV.S(IF($C$3:$C$1000=GW15,$L$3:$L$1000))</f>
        <v>#DIV/0!</v>
      </c>
      <c r="HH15" s="104" t="e">
        <f t="array" ref="HH15">_xlfn.STDEV.S(IF($C$3:$C$1000=GW15,$M$3:$M$1000))</f>
        <v>#DIV/0!</v>
      </c>
      <c r="HI15" s="104" t="e">
        <f t="array" ref="HI15">_xlfn.STDEV.S(IF($C$3:$C$1000=GW15,$N$3:$N$1000))</f>
        <v>#DIV/0!</v>
      </c>
      <c r="HK15" s="104">
        <v>6</v>
      </c>
      <c r="HL15" s="104">
        <v>13</v>
      </c>
      <c r="HM15" s="104">
        <v>25</v>
      </c>
    </row>
    <row r="16" spans="1:268" x14ac:dyDescent="0.3">
      <c r="B16" s="4"/>
      <c r="C16" s="4"/>
      <c r="D16" s="4"/>
      <c r="E16" s="4"/>
      <c r="F16" s="4"/>
      <c r="G16" s="4"/>
      <c r="H16" s="4"/>
      <c r="I16" s="4"/>
      <c r="J16" s="4"/>
      <c r="K16" s="4"/>
      <c r="L16" s="8" t="str">
        <f t="shared" si="42"/>
        <v/>
      </c>
      <c r="M16" s="64" t="str">
        <f t="shared" si="43"/>
        <v/>
      </c>
      <c r="N16" s="64" t="str">
        <f t="shared" si="44"/>
        <v/>
      </c>
      <c r="O16" s="8"/>
      <c r="P16" s="105"/>
      <c r="W16" s="113">
        <f>Zone10_phenix</f>
        <v>0</v>
      </c>
      <c r="X16" s="114">
        <f>IFERROR(AVERAGEIFS(L3:L1000,B3:B1000,W16),0)</f>
        <v>0</v>
      </c>
      <c r="Y16" s="114">
        <f>IFERROR(AVERAGEIFS(M3:M1000,B3:B1000,W16),0)</f>
        <v>0</v>
      </c>
      <c r="Z16" s="114">
        <f>IFERROR(AVERAGEIFS(N3:N1000,B3:B1000,W16),0)</f>
        <v>0</v>
      </c>
      <c r="AA16" s="104">
        <f t="array" ref="AA16">MIN(IF($B$3:$B$1000=W16,$L$3:$L$1000))</f>
        <v>0</v>
      </c>
      <c r="AB16" s="104">
        <f t="array" ref="AB16">MIN(IF($B$3:$B$1000=W16,$M$3:$M$1000))</f>
        <v>0</v>
      </c>
      <c r="AC16" s="104">
        <f t="array" ref="AC16">MIN(IF($B$3:$B$1000=W16,$N$3:$N$1000))</f>
        <v>0</v>
      </c>
      <c r="AD16" s="104">
        <f t="array" ref="AD16">MAX(IF($B$3:$B$1000=W16,$L$3:$L$1000))</f>
        <v>0</v>
      </c>
      <c r="AE16" s="104">
        <f t="array" ref="AE16">MAX(IF($B$3:$B$1000=W16,$M$3:$M$1000))</f>
        <v>0</v>
      </c>
      <c r="AF16" s="104">
        <f t="array" ref="AF16">MAX(IF($B$3:$B$1000=W16,$M$3:$M$1000))</f>
        <v>0</v>
      </c>
      <c r="AG16" s="104" t="e">
        <f t="array" ref="AG16">_xlfn.STDEV.S(IF($B$3:$B$1000=W16,$L$3:$L$1000))</f>
        <v>#DIV/0!</v>
      </c>
      <c r="AH16" s="104" t="e">
        <f t="array" ref="AH16">_xlfn.STDEV.S(IF($B$3:$B$1000=W16,$M$3:$M$1000))</f>
        <v>#DIV/0!</v>
      </c>
      <c r="AI16" s="104" t="e">
        <f t="array" ref="AI16">_xlfn.STDEV.S(IF($B$3:$B$1000=W16,$N$3:$N$1000))</f>
        <v>#DIV/0!</v>
      </c>
      <c r="AK16" s="113">
        <f>Paramétrage!C36</f>
        <v>0</v>
      </c>
      <c r="AL16" s="104">
        <f t="shared" si="2"/>
        <v>0</v>
      </c>
      <c r="AM16" s="104">
        <f t="shared" si="3"/>
        <v>0</v>
      </c>
      <c r="AN16" s="114">
        <f t="shared" si="4"/>
        <v>0</v>
      </c>
      <c r="AO16" s="114">
        <f t="array" ref="AO16">MIN(IF($C$3:$C$1000=AK16,$L$3:$L$1000))</f>
        <v>0</v>
      </c>
      <c r="AP16" s="114">
        <f t="array" ref="AP16">MIN(IF($C$3:$C$1000=AK16,$M$3:$M$1000))</f>
        <v>0</v>
      </c>
      <c r="AQ16" s="114">
        <f t="array" ref="AQ16">MIN(IF($C$3:$C$1000=AK16,$N$3:$N$1000))</f>
        <v>0</v>
      </c>
      <c r="AR16" s="114">
        <f t="array" ref="AR16">MAX(IF($C$3:$C$1000=AK16,$L$3:$L$1000))</f>
        <v>0</v>
      </c>
      <c r="AS16" s="114">
        <f t="array" ref="AS16">MAX(IF($C$3:$C$1000=AK16,$M$3:$M$1000))</f>
        <v>0</v>
      </c>
      <c r="AT16" s="114">
        <f t="array" ref="AT16">MAX(IF($C$3:$C$1000=AK16,$N$3:$N$1000))</f>
        <v>0</v>
      </c>
      <c r="AU16" s="104" t="e">
        <f t="array" ref="AU16">_xlfn.STDEV.S(IF($C$3:$C$1000=AK16,$L$3:$L$1000))</f>
        <v>#DIV/0!</v>
      </c>
      <c r="AV16" s="104" t="e">
        <f t="array" ref="AV16">_xlfn.STDEV.S(IF($C$3:$C$1000=AK16,$M$3:$M$1000))</f>
        <v>#DIV/0!</v>
      </c>
      <c r="AW16" s="104" t="e">
        <f t="array" ref="AW16">_xlfn.STDEV.S(IF($C$3:$C$1000=AK16,$N$3:$N$1000))</f>
        <v>#DIV/0!</v>
      </c>
      <c r="AY16" s="113">
        <f>Paramétrage!D36</f>
        <v>0</v>
      </c>
      <c r="AZ16" s="114">
        <f t="shared" si="5"/>
        <v>0</v>
      </c>
      <c r="BA16" s="114">
        <f t="shared" si="6"/>
        <v>0</v>
      </c>
      <c r="BB16" s="114">
        <f t="shared" si="7"/>
        <v>0</v>
      </c>
      <c r="BC16" s="114">
        <f t="array" ref="BC16">MIN(IF($C$3:$C$1000=AY16,$L$3:$L$1000))</f>
        <v>0</v>
      </c>
      <c r="BD16" s="114">
        <f t="array" ref="BD16">MIN(IF($C$3:$C$1000=AY16,$M$3:$M$1000))</f>
        <v>0</v>
      </c>
      <c r="BE16" s="114">
        <f t="array" ref="BE16">MIN(IF($C$3:$C$1000=AY16,$N$3:$N$1000))</f>
        <v>0</v>
      </c>
      <c r="BF16" s="114">
        <f t="array" ref="BF16">MAX(IF($C$3:$C$1000=AY16,$L$3:$L$1000))</f>
        <v>0</v>
      </c>
      <c r="BG16" s="114">
        <f t="array" ref="BG16">MAX(IF($C$3:$C$1000=AY16,$M$3:$M$1000))</f>
        <v>0</v>
      </c>
      <c r="BH16" s="114">
        <f t="array" ref="BH16">MAX(IF($C$3:$C$1000=AY16,$N$3:$N$1000))</f>
        <v>0</v>
      </c>
      <c r="BI16" s="104" t="e">
        <f t="array" ref="BI16">_xlfn.STDEV.S(IF($C$3:$C$1000=AY16,$L$3:$L$1000))</f>
        <v>#DIV/0!</v>
      </c>
      <c r="BJ16" s="104" t="e">
        <f t="array" ref="BJ16">_xlfn.STDEV.S(IF($C$3:$C$1000=AY16,$M$3:$M$1000))</f>
        <v>#DIV/0!</v>
      </c>
      <c r="BK16" s="104" t="e">
        <f t="array" ref="BK16">_xlfn.STDEV.S(IF($C$3:$C$1000=AY16,$N$3:$N$1000))</f>
        <v>#DIV/0!</v>
      </c>
      <c r="BM16" s="113">
        <f>Paramétrage!E36</f>
        <v>0</v>
      </c>
      <c r="BN16" s="114">
        <f t="shared" si="8"/>
        <v>0</v>
      </c>
      <c r="BO16" s="114">
        <f t="shared" si="9"/>
        <v>0</v>
      </c>
      <c r="BP16" s="114">
        <f t="shared" si="10"/>
        <v>0</v>
      </c>
      <c r="BQ16" s="114">
        <f t="array" ref="BQ16">MIN(IF($C$3:$C$1000=BM16,$L$3:$L$1000))</f>
        <v>0</v>
      </c>
      <c r="BR16" s="114">
        <f t="array" ref="BR16">MIN(IF($C$3:$C$1000=BM16,$M$3:$M$1000))</f>
        <v>0</v>
      </c>
      <c r="BS16" s="114">
        <f t="array" ref="BS16">MIN(IF($C$3:$C$1000=BM16,$N$3:$N$1000))</f>
        <v>0</v>
      </c>
      <c r="BT16" s="114">
        <f t="array" ref="BT16">MAX(IF($C$3:$C$1000=BM16,$L$3:$L$1000))</f>
        <v>0</v>
      </c>
      <c r="BU16" s="114">
        <f t="array" ref="BU16">MAX(IF($C$3:$C$1000=BM16,$M$3:$M$1000))</f>
        <v>0</v>
      </c>
      <c r="BV16" s="114">
        <f t="array" ref="BV16">MAX(IF($C$3:$C$1000=BM16,$N$3:$N$1000))</f>
        <v>0</v>
      </c>
      <c r="BW16" s="104" t="e">
        <f t="array" ref="BW16">_xlfn.STDEV.S(IF($C$3:$C$1000=BM16,$L$3:$L$1000))</f>
        <v>#DIV/0!</v>
      </c>
      <c r="BX16" s="104" t="e">
        <f t="array" ref="BX16">_xlfn.STDEV.S(IF($C$3:$C$1000=BM16,$M$3:$M$1000))</f>
        <v>#DIV/0!</v>
      </c>
      <c r="BY16" s="104" t="e">
        <f t="array" ref="BY16">_xlfn.STDEV.S(IF($C$3:$C$1000=BM16,$N$3:$N$1000))</f>
        <v>#DIV/0!</v>
      </c>
      <c r="CA16" s="113">
        <f>Paramétrage!F36</f>
        <v>0</v>
      </c>
      <c r="CB16" s="114">
        <f t="shared" si="11"/>
        <v>0</v>
      </c>
      <c r="CC16" s="114">
        <f t="shared" si="12"/>
        <v>0</v>
      </c>
      <c r="CD16" s="114">
        <f t="shared" si="13"/>
        <v>0</v>
      </c>
      <c r="CE16" s="114">
        <f t="array" ref="CE16">MIN(IF($C$3:$C$1000=CA16,$L$3:$L$1000))</f>
        <v>0</v>
      </c>
      <c r="CF16" s="114">
        <f t="array" ref="CF16">MIN(IF($C$3:$C$1000=CA16,$M$3:$M$1000))</f>
        <v>0</v>
      </c>
      <c r="CG16" s="114">
        <f t="array" ref="CG16">MIN(IF($C$3:$C$1000=CA16,$N$3:$N$1000))</f>
        <v>0</v>
      </c>
      <c r="CH16" s="114">
        <f t="array" ref="CH16">MAX(IF($C$3:$C$1000=CA16,$L$3:$L$1000))</f>
        <v>0</v>
      </c>
      <c r="CI16" s="114">
        <f t="array" ref="CI16">MAX(IF($C$3:$C$1000=CA16,$M$3:$M$1000))</f>
        <v>0</v>
      </c>
      <c r="CJ16" s="114">
        <f t="array" ref="CJ16">MAX(IF($C$3:$C$1000=CA16,$N$3:$N$1000))</f>
        <v>0</v>
      </c>
      <c r="CK16" s="104" t="e">
        <f t="array" ref="CK16">_xlfn.STDEV.S(IF($C$3:$C$1000=CA16,$L$3:$L$1000))</f>
        <v>#DIV/0!</v>
      </c>
      <c r="CL16" s="104" t="e">
        <f t="array" ref="CL16">_xlfn.STDEV.S(IF($C$3:$C$1000=CA16,$M$3:$M$1000))</f>
        <v>#DIV/0!</v>
      </c>
      <c r="CM16" s="104" t="e">
        <f t="array" ref="CM16">_xlfn.STDEV.S(IF($C$3:$C$1000=CA16,$N$3:$N$1000))</f>
        <v>#DIV/0!</v>
      </c>
      <c r="CO16" s="113">
        <f>Paramétrage!G36</f>
        <v>0</v>
      </c>
      <c r="CP16" s="104">
        <f t="shared" si="14"/>
        <v>0</v>
      </c>
      <c r="CQ16" s="104">
        <f t="shared" si="15"/>
        <v>0</v>
      </c>
      <c r="CR16" s="114">
        <f t="shared" si="16"/>
        <v>0</v>
      </c>
      <c r="CS16" s="114">
        <f t="array" ref="CS16">MIN(IF($C$3:$C$1000=CO16,$L$3:$L$1000))</f>
        <v>0</v>
      </c>
      <c r="CT16" s="114">
        <f t="array" ref="CT16">MIN(IF($C$3:$C$1000=CO16,$M$3:$M$1000))</f>
        <v>0</v>
      </c>
      <c r="CU16" s="114">
        <f t="array" ref="CU16">MIN(IF($C$3:$C$1000=CO16,$N$3:$N$1000))</f>
        <v>0</v>
      </c>
      <c r="CV16" s="114">
        <f t="array" ref="CV16">MAX(IF($C$3:$C$1000=CO16,$L$3:$L$1000))</f>
        <v>0</v>
      </c>
      <c r="CW16" s="114">
        <f t="array" ref="CW16">MAX(IF($C$3:$C$1000=CO16,$M$3:$M$1000))</f>
        <v>0</v>
      </c>
      <c r="CX16" s="114">
        <f t="array" ref="CX16">MAX(IF($C$3:$C$1000=CO16,$N$3:$N$1000))</f>
        <v>0</v>
      </c>
      <c r="CY16" s="104" t="e">
        <f t="array" ref="CY16">_xlfn.STDEV.S(IF($C$3:$C$1000=CO16,$L$3:$L$1000))</f>
        <v>#DIV/0!</v>
      </c>
      <c r="CZ16" s="104" t="e">
        <f t="array" ref="CZ16">_xlfn.STDEV.S(IF($C$3:$C$1000=CO16,$M$3:$M$1000))</f>
        <v>#DIV/0!</v>
      </c>
      <c r="DA16" s="104" t="e">
        <f t="array" ref="DA16">_xlfn.STDEV.S(IF($C$3:$C$1000=CO16,$N$3:$N$1000))</f>
        <v>#DIV/0!</v>
      </c>
      <c r="DC16" s="113">
        <f>Paramétrage!H36</f>
        <v>0</v>
      </c>
      <c r="DD16" s="104">
        <f t="shared" si="17"/>
        <v>0</v>
      </c>
      <c r="DE16" s="104">
        <f t="shared" si="18"/>
        <v>0</v>
      </c>
      <c r="DF16" s="114">
        <f t="shared" si="19"/>
        <v>0</v>
      </c>
      <c r="DG16" s="114">
        <f t="array" ref="DG16">MIN(IF($C$3:$C$1000=DC16,$L$3:$L$1000))</f>
        <v>0</v>
      </c>
      <c r="DH16" s="114">
        <f t="array" ref="DH16">MIN(IF($C$3:$C$1000=DC16,$M$3:$M$1000))</f>
        <v>0</v>
      </c>
      <c r="DI16" s="114">
        <f t="array" ref="DI16">MIN(IF($C$3:$C$1000=DC16,$N$3:$N$1000))</f>
        <v>0</v>
      </c>
      <c r="DJ16" s="114">
        <f t="array" ref="DJ16">MAX(IF($C$3:$C$1000=DC16,$L$3:$L$1000))</f>
        <v>0</v>
      </c>
      <c r="DK16" s="114">
        <f t="array" ref="DK16">MAX(IF($C$3:$C$1000=DC16,$M$3:$M$1000))</f>
        <v>0</v>
      </c>
      <c r="DL16" s="114">
        <f t="array" ref="DL16">MAX(IF($C$3:$C$1000=DC16,$N$3:$N$1000))</f>
        <v>0</v>
      </c>
      <c r="DM16" s="104" t="e">
        <f t="array" ref="DM16">_xlfn.STDEV.S(IF($C$3:$C$1000=DC16,$L$3:$L$1000))</f>
        <v>#DIV/0!</v>
      </c>
      <c r="DN16" s="104" t="e">
        <f t="array" ref="DN16">_xlfn.STDEV.S(IF($C$3:$C$1000=DC16,$M$3:$M$1000))</f>
        <v>#DIV/0!</v>
      </c>
      <c r="DO16" s="104" t="e">
        <f t="array" ref="DO16">_xlfn.STDEV.S(IF($C$3:$C$1000=DC16,$N$3:$N$1000))</f>
        <v>#DIV/0!</v>
      </c>
      <c r="DQ16" s="113">
        <f>Paramétrage!I36</f>
        <v>0</v>
      </c>
      <c r="DR16" s="104">
        <f t="shared" si="20"/>
        <v>0</v>
      </c>
      <c r="DS16" s="104">
        <f t="shared" si="21"/>
        <v>0</v>
      </c>
      <c r="DT16" s="114">
        <f t="shared" si="22"/>
        <v>0</v>
      </c>
      <c r="DU16" s="114">
        <f t="array" ref="DU16">MIN(IF($C$3:$C$1000=DQ16,$L$3:$L$1000))</f>
        <v>0</v>
      </c>
      <c r="DV16" s="114">
        <f t="array" ref="DV16">MIN(IF($C$3:$C$1000=DQ16,$M$3:$M$1000))</f>
        <v>0</v>
      </c>
      <c r="DW16" s="114">
        <f t="array" ref="DW16">MIN(IF($C$3:$C$1000=DQ16,$N$3:$N$1000))</f>
        <v>0</v>
      </c>
      <c r="DX16" s="114">
        <f t="array" ref="DX16">MAX(IF($C$3:$C$1000=DQ16,$L$3:$L$1000))</f>
        <v>0</v>
      </c>
      <c r="DY16" s="114">
        <f t="array" ref="DY16">MAX(IF($C$3:$C$1000=DQ16,$M$3:$M$1000))</f>
        <v>0</v>
      </c>
      <c r="DZ16" s="114">
        <f t="array" ref="DZ16">MAX(IF($C$3:$C$1000=DQ16,$N$3:$N$1000))</f>
        <v>0</v>
      </c>
      <c r="EA16" s="104" t="e">
        <f t="array" ref="EA16">_xlfn.STDEV.S(IF($C$3:$C$1000=DQ16,$L$3:$L$1000))</f>
        <v>#DIV/0!</v>
      </c>
      <c r="EB16" s="104" t="e">
        <f t="array" ref="EB16">_xlfn.STDEV.S(IF($C$3:$C$1000=DQ16,$M$3:$M$1000))</f>
        <v>#DIV/0!</v>
      </c>
      <c r="EC16" s="104" t="e">
        <f t="array" ref="EC16">_xlfn.STDEV.S(IF($C$3:$C$1000=DQ16,$N$3:$N$1000))</f>
        <v>#DIV/0!</v>
      </c>
      <c r="EE16" s="113">
        <f>Paramétrage!J36</f>
        <v>0</v>
      </c>
      <c r="EF16" s="104">
        <f t="shared" si="23"/>
        <v>0</v>
      </c>
      <c r="EG16" s="104">
        <f t="shared" si="24"/>
        <v>0</v>
      </c>
      <c r="EH16" s="114">
        <f t="shared" si="25"/>
        <v>0</v>
      </c>
      <c r="EI16" s="114">
        <f t="array" ref="EI16">MIN(IF($C$3:$C$1000=EE16,$L$3:$L$1000))</f>
        <v>0</v>
      </c>
      <c r="EJ16" s="114">
        <f t="array" ref="EJ16">MIN(IF($C$3:$C$1000=EE16,$M$3:$M$1000))</f>
        <v>0</v>
      </c>
      <c r="EK16" s="114">
        <f t="array" ref="EK16">MIN(IF($C$3:$C$1000=EE16,$N$3:$N$1000))</f>
        <v>0</v>
      </c>
      <c r="EL16" s="114">
        <f t="array" ref="EL16">MAX(IF($C$3:$C$1000=EE16,$L$3:$L$1000))</f>
        <v>0</v>
      </c>
      <c r="EM16" s="114">
        <f t="array" ref="EM16">MAX(IF($C$3:$C$1000=EE16,$M$3:$M$1000))</f>
        <v>0</v>
      </c>
      <c r="EN16" s="114">
        <f t="array" ref="EN16">MAX(IF($C$3:$C$1000=EE16,$N$3:$N$1000))</f>
        <v>0</v>
      </c>
      <c r="EO16" s="104" t="e">
        <f t="array" ref="EO16">_xlfn.STDEV.S(IF($C$3:$C$1000=EE16,$L$3:$L$1000))</f>
        <v>#DIV/0!</v>
      </c>
      <c r="EP16" s="104" t="e">
        <f t="array" ref="EP16">_xlfn.STDEV.S(IF($C$3:$C$1000=EE16,$M$3:$M$1000))</f>
        <v>#DIV/0!</v>
      </c>
      <c r="EQ16" s="104" t="e">
        <f t="array" ref="EQ16">_xlfn.STDEV.S(IF($C$3:$C$1000=EE16,$N$3:$N$1000))</f>
        <v>#DIV/0!</v>
      </c>
      <c r="ES16" s="113">
        <f>Paramétrage!K36</f>
        <v>0</v>
      </c>
      <c r="ET16" s="104">
        <f t="shared" si="26"/>
        <v>0</v>
      </c>
      <c r="EU16" s="104">
        <f t="shared" si="27"/>
        <v>0</v>
      </c>
      <c r="EV16" s="114">
        <f t="shared" si="28"/>
        <v>0</v>
      </c>
      <c r="EW16" s="114">
        <f t="array" ref="EW16">MIN(IF($C$3:$C$1000=ES16,$L$3:$L$1000))</f>
        <v>0</v>
      </c>
      <c r="EX16" s="114">
        <f t="array" ref="EX16">MIN(IF($C$3:$C$1000=ES16,$M$3:$M$1000))</f>
        <v>0</v>
      </c>
      <c r="EY16" s="114">
        <f t="array" ref="EY16">MIN(IF($C$3:$C$1000=ES16,$N$3:$N$1000))</f>
        <v>0</v>
      </c>
      <c r="EZ16" s="114">
        <f t="array" ref="EZ16">MAX(IF($C$3:$C$1000=ES16,$L$3:$L$1000))</f>
        <v>0</v>
      </c>
      <c r="FA16" s="114">
        <f t="array" ref="FA16">MAX(IF($C$3:$C$1000=ES16,$M$3:$M$1000))</f>
        <v>0</v>
      </c>
      <c r="FB16" s="114">
        <f t="array" ref="FB16">MAX(IF($C$3:$C$1000=ES16,$N$3:$N$1000))</f>
        <v>0</v>
      </c>
      <c r="FC16" s="104" t="e">
        <f t="array" ref="FC16">_xlfn.STDEV.S(IF($C$3:$C$1000=ES16,$L$3:$L$1000))</f>
        <v>#DIV/0!</v>
      </c>
      <c r="FD16" s="104" t="e">
        <f t="array" ref="FD16">_xlfn.STDEV.S(IF($C$3:$C$1000=ES16,$M$3:$M$1000))</f>
        <v>#DIV/0!</v>
      </c>
      <c r="FE16" s="104" t="e">
        <f t="array" ref="FE16">_xlfn.STDEV.S(IF($C$3:$C$1000=ES16,$N$3:$N$1000))</f>
        <v>#DIV/0!</v>
      </c>
      <c r="FG16" s="113">
        <f>Paramétrage!L36</f>
        <v>0</v>
      </c>
      <c r="FH16" s="104">
        <f t="shared" si="29"/>
        <v>0</v>
      </c>
      <c r="FI16" s="104">
        <f t="shared" si="30"/>
        <v>0</v>
      </c>
      <c r="FJ16" s="114">
        <f t="shared" si="31"/>
        <v>0</v>
      </c>
      <c r="FK16" s="114">
        <f t="array" ref="FK16">MIN(IF($C$3:$C$1000=FG16,$L$3:$L$1000))</f>
        <v>0</v>
      </c>
      <c r="FL16" s="114">
        <f t="array" ref="FL16">MIN(IF($C$3:$C$1000=FG16,$M$3:$M$1000))</f>
        <v>0</v>
      </c>
      <c r="FM16" s="114">
        <f t="array" ref="FM16">MIN(IF($C$3:$C$1000=FG16,$N$3:$N$1000))</f>
        <v>0</v>
      </c>
      <c r="FN16" s="114">
        <f t="array" ref="FN16">MAX(IF($C$3:$C$1000=FG16,$L$3:$L$1000))</f>
        <v>0</v>
      </c>
      <c r="FO16" s="114">
        <f t="array" ref="FO16">MAX(IF($C$3:$C$1000=FG16,$M$3:$M$1000))</f>
        <v>0</v>
      </c>
      <c r="FP16" s="114">
        <f t="array" ref="FP16">MAX(IF($C$3:$C$1000=FG16,$N$3:$N$1000))</f>
        <v>0</v>
      </c>
      <c r="FQ16" s="104" t="e">
        <f t="array" ref="FQ16">_xlfn.STDEV.S(IF($C$3:$C$1000=FG16,$L$3:$L$1000))</f>
        <v>#DIV/0!</v>
      </c>
      <c r="FR16" s="104" t="e">
        <f t="array" ref="FR16">_xlfn.STDEV.S(IF($C$3:$C$1000=FG16,$M$3:$M$1000))</f>
        <v>#DIV/0!</v>
      </c>
      <c r="FS16" s="104" t="e">
        <f t="array" ref="FS16">_xlfn.STDEV.S(IF($C$3:$C$1000=FG16,$N$3:$N$1000))</f>
        <v>#DIV/0!</v>
      </c>
      <c r="FU16" s="113">
        <f>Paramétrage!M36</f>
        <v>0</v>
      </c>
      <c r="FV16" s="104">
        <f t="shared" si="32"/>
        <v>0</v>
      </c>
      <c r="FW16" s="104">
        <f t="shared" si="33"/>
        <v>0</v>
      </c>
      <c r="FX16" s="114">
        <f t="shared" si="34"/>
        <v>0</v>
      </c>
      <c r="FY16" s="114">
        <f t="array" ref="FY16">MIN(IF($C$3:$C$1000=FU16,$L$3:$L$1000))</f>
        <v>0</v>
      </c>
      <c r="FZ16" s="114">
        <f t="array" ref="FZ16">MIN(IF($C$3:$C$1000=FU16,$M$3:$M$1000))</f>
        <v>0</v>
      </c>
      <c r="GA16" s="114">
        <f t="array" ref="GA16">MIN(IF($C$3:$C$1000=FU16,$N$3:$N$1000))</f>
        <v>0</v>
      </c>
      <c r="GB16" s="114">
        <f t="array" ref="GB16">MAX(IF($C$3:$C$1000=FU16,$L$3:$L$1000))</f>
        <v>0</v>
      </c>
      <c r="GC16" s="114">
        <f t="array" ref="GC16">MAX(IF($C$3:$C$1000=FU16,$M$3:$M$1000))</f>
        <v>0</v>
      </c>
      <c r="GD16" s="114">
        <f t="array" ref="GD16">MAX(IF($C$3:$C$1000=FU16,$N$3:$N$1000))</f>
        <v>0</v>
      </c>
      <c r="GE16" s="104" t="e">
        <f t="array" ref="GE16">_xlfn.STDEV.S(IF($C$3:$C$1000=FU16,$L$3:$L$1000))</f>
        <v>#DIV/0!</v>
      </c>
      <c r="GF16" s="104" t="e">
        <f t="array" ref="GF16">_xlfn.STDEV.S(IF($C$3:$C$1000=FU16,$M$3:$M$1000))</f>
        <v>#DIV/0!</v>
      </c>
      <c r="GG16" s="104" t="e">
        <f t="array" ref="GG16">_xlfn.STDEV.S(IF($C$3:$C$1000=FU16,$N$3:$N$1000))</f>
        <v>#DIV/0!</v>
      </c>
      <c r="GI16" s="113">
        <f>Paramétrage!N36</f>
        <v>0</v>
      </c>
      <c r="GJ16" s="104">
        <f t="shared" si="35"/>
        <v>0</v>
      </c>
      <c r="GK16" s="104">
        <f t="shared" si="36"/>
        <v>0</v>
      </c>
      <c r="GL16" s="114">
        <f t="shared" si="37"/>
        <v>0</v>
      </c>
      <c r="GM16" s="114">
        <f t="array" ref="GM16">MIN(IF($C$3:$C$1000=GI16,$L$3:$L$1000))</f>
        <v>0</v>
      </c>
      <c r="GN16" s="114">
        <f t="array" ref="GN16">MIN(IF($C$3:$C$1000=GI16,$M$3:$M$1000))</f>
        <v>0</v>
      </c>
      <c r="GO16" s="114">
        <f t="array" ref="GO16">MIN(IF($C$3:$C$1000=GI16,$N$3:$N$1000))</f>
        <v>0</v>
      </c>
      <c r="GP16" s="114">
        <f t="array" ref="GP16">MAX(IF($C$3:$C$1000=GI16,$L$3:$L$1000))</f>
        <v>0</v>
      </c>
      <c r="GQ16" s="114">
        <f t="array" ref="GQ16">MAX(IF($C$3:$C$1000=GI16,$M$3:$M$1000))</f>
        <v>0</v>
      </c>
      <c r="GR16" s="114">
        <f t="array" ref="GR16">MAX(IF($C$3:$C$1000=GI16,$N$3:$N$1000))</f>
        <v>0</v>
      </c>
      <c r="GS16" s="104" t="e">
        <f t="array" ref="GS16">_xlfn.STDEV.S(IF($C$3:$C$1000=GI16,$L$3:$L$1000))</f>
        <v>#DIV/0!</v>
      </c>
      <c r="GT16" s="104" t="e">
        <f t="array" ref="GT16">_xlfn.STDEV.S(IF($C$3:$C$1000=GI16,$M$3:$M$1000))</f>
        <v>#DIV/0!</v>
      </c>
      <c r="GU16" s="104" t="e">
        <f t="array" ref="GU16">_xlfn.STDEV.S(IF($C$3:$C$1000=GI16,$N$3:$N$1000))</f>
        <v>#DIV/0!</v>
      </c>
      <c r="GW16" s="113">
        <f>Paramétrage!O36</f>
        <v>0</v>
      </c>
      <c r="GX16" s="104">
        <f t="shared" si="38"/>
        <v>0</v>
      </c>
      <c r="GY16" s="104">
        <f t="shared" si="39"/>
        <v>0</v>
      </c>
      <c r="GZ16" s="114">
        <f t="shared" si="40"/>
        <v>0</v>
      </c>
      <c r="HA16" s="114">
        <f t="array" ref="HA16">MIN(IF($C$3:$C$1000=GW16,$L$3:$L$1000))</f>
        <v>0</v>
      </c>
      <c r="HB16" s="114">
        <f t="array" ref="HB16">MIN(IF($C$3:$C$1000=GW16,$M$3:$M$1000))</f>
        <v>0</v>
      </c>
      <c r="HC16" s="114">
        <f t="array" ref="HC16">MIN(IF($C$3:$C$1000=GW16,$N$3:$N$1000))</f>
        <v>0</v>
      </c>
      <c r="HD16" s="114">
        <f t="array" ref="HD16">MAX(IF($C$3:$C$1000=GW16,$L$3:$L$1000))</f>
        <v>0</v>
      </c>
      <c r="HE16" s="114">
        <f t="array" ref="HE16">MAX(IF($C$3:$C$1000=GW16,$M$3:$M$1000))</f>
        <v>0</v>
      </c>
      <c r="HF16" s="114">
        <f t="array" ref="HF16">MAX(IF($C$3:$C$1000=GW16,$N$3:$N$1000))</f>
        <v>0</v>
      </c>
      <c r="HG16" s="104" t="e">
        <f t="array" ref="HG16">_xlfn.STDEV.S(IF($C$3:$C$1000=GW16,$L$3:$L$1000))</f>
        <v>#DIV/0!</v>
      </c>
      <c r="HH16" s="104" t="e">
        <f t="array" ref="HH16">_xlfn.STDEV.S(IF($C$3:$C$1000=GW16,$M$3:$M$1000))</f>
        <v>#DIV/0!</v>
      </c>
      <c r="HI16" s="104" t="e">
        <f t="array" ref="HI16">_xlfn.STDEV.S(IF($C$3:$C$1000=GW16,$N$3:$N$1000))</f>
        <v>#DIV/0!</v>
      </c>
      <c r="HK16" s="104">
        <v>6</v>
      </c>
      <c r="HL16" s="104">
        <v>13</v>
      </c>
      <c r="HM16" s="104">
        <v>25</v>
      </c>
    </row>
    <row r="17" spans="2:221" x14ac:dyDescent="0.3">
      <c r="B17" s="4"/>
      <c r="C17" s="4"/>
      <c r="D17" s="4"/>
      <c r="E17" s="4"/>
      <c r="F17" s="4"/>
      <c r="G17" s="4"/>
      <c r="H17" s="4"/>
      <c r="I17" s="4"/>
      <c r="J17" s="4"/>
      <c r="K17" s="4"/>
      <c r="L17" s="8" t="str">
        <f t="shared" si="42"/>
        <v/>
      </c>
      <c r="M17" s="64" t="str">
        <f t="shared" si="43"/>
        <v/>
      </c>
      <c r="N17" s="64" t="str">
        <f t="shared" si="44"/>
        <v/>
      </c>
      <c r="O17" s="8"/>
      <c r="P17" s="105"/>
      <c r="S17" s="108">
        <f>COUNTIFS($B$3:$B$1000,"Livraison")</f>
        <v>0</v>
      </c>
      <c r="W17" s="113">
        <f>Zone11_phenix</f>
        <v>0</v>
      </c>
      <c r="X17" s="114">
        <f>IFERROR(AVERAGEIFS(L3:L1000,B3:B1000,W17),0)</f>
        <v>0</v>
      </c>
      <c r="Y17" s="114">
        <f>IFERROR(AVERAGEIFS(M3:M1000,B3:B1000,W17),0)</f>
        <v>0</v>
      </c>
      <c r="Z17" s="114">
        <f>IFERROR(AVERAGEIFS(N3:N1000,B3:B1000,W17),0)</f>
        <v>0</v>
      </c>
      <c r="AA17" s="104">
        <f t="array" ref="AA17">MIN(IF($B$3:$B$1000=W17,$L$3:$L$1000))</f>
        <v>0</v>
      </c>
      <c r="AB17" s="104">
        <f t="array" ref="AB17">MIN(IF($B$3:$B$1000=W17,$M$3:$M$1000))</f>
        <v>0</v>
      </c>
      <c r="AC17" s="104">
        <f t="array" ref="AC17">MIN(IF($B$3:$B$1000=W17,$N$3:$N$1000))</f>
        <v>0</v>
      </c>
      <c r="AD17" s="104">
        <f t="array" ref="AD17">MAX(IF($B$3:$B$1000=W17,$L$3:$L$1000))</f>
        <v>0</v>
      </c>
      <c r="AE17" s="104">
        <f t="array" ref="AE17">MAX(IF($B$3:$B$1000=W17,$M$3:$M$1000))</f>
        <v>0</v>
      </c>
      <c r="AF17" s="104">
        <f t="array" ref="AF17">MAX(IF($B$3:$B$1000=W17,$M$3:$M$1000))</f>
        <v>0</v>
      </c>
      <c r="AG17" s="104" t="e">
        <f t="array" ref="AG17">_xlfn.STDEV.S(IF($B$3:$B$1000=W17,$L$3:$L$1000))</f>
        <v>#DIV/0!</v>
      </c>
      <c r="AH17" s="104" t="e">
        <f t="array" ref="AH17">_xlfn.STDEV.S(IF($B$3:$B$1000=W17,$M$3:$M$1000))</f>
        <v>#DIV/0!</v>
      </c>
      <c r="AI17" s="104" t="e">
        <f t="array" ref="AI17">_xlfn.STDEV.S(IF($B$3:$B$1000=W17,$N$3:$N$1000))</f>
        <v>#DIV/0!</v>
      </c>
      <c r="AK17" s="113">
        <f>Paramétrage!C37</f>
        <v>0</v>
      </c>
      <c r="AL17" s="104">
        <f t="shared" si="2"/>
        <v>0</v>
      </c>
      <c r="AM17" s="104">
        <f t="shared" si="3"/>
        <v>0</v>
      </c>
      <c r="AN17" s="114">
        <f t="shared" si="4"/>
        <v>0</v>
      </c>
      <c r="AO17" s="114">
        <f t="array" ref="AO17">MIN(IF($C$3:$C$1000=AK17,$L$3:$L$1000))</f>
        <v>0</v>
      </c>
      <c r="AP17" s="114">
        <f t="array" ref="AP17">MIN(IF($C$3:$C$1000=AK17,$M$3:$M$1000))</f>
        <v>0</v>
      </c>
      <c r="AQ17" s="114">
        <f t="array" ref="AQ17">MIN(IF($C$3:$C$1000=AK17,$N$3:$N$1000))</f>
        <v>0</v>
      </c>
      <c r="AR17" s="114">
        <f t="array" ref="AR17">MAX(IF($C$3:$C$1000=AK17,$L$3:$L$1000))</f>
        <v>0</v>
      </c>
      <c r="AS17" s="114">
        <f t="array" ref="AS17">MAX(IF($C$3:$C$1000=AK17,$M$3:$M$1000))</f>
        <v>0</v>
      </c>
      <c r="AT17" s="114">
        <f t="array" ref="AT17">MAX(IF($C$3:$C$1000=AK17,$N$3:$N$1000))</f>
        <v>0</v>
      </c>
      <c r="AU17" s="104" t="e">
        <f t="array" ref="AU17">_xlfn.STDEV.S(IF($C$3:$C$1000=AK17,$L$3:$L$1000))</f>
        <v>#DIV/0!</v>
      </c>
      <c r="AV17" s="104" t="e">
        <f t="array" ref="AV17">_xlfn.STDEV.S(IF($C$3:$C$1000=AK17,$M$3:$M$1000))</f>
        <v>#DIV/0!</v>
      </c>
      <c r="AW17" s="104" t="e">
        <f t="array" ref="AW17">_xlfn.STDEV.S(IF($C$3:$C$1000=AK17,$N$3:$N$1000))</f>
        <v>#DIV/0!</v>
      </c>
      <c r="AY17" s="113">
        <f>Paramétrage!D37</f>
        <v>0</v>
      </c>
      <c r="AZ17" s="114">
        <f t="shared" si="5"/>
        <v>0</v>
      </c>
      <c r="BA17" s="114">
        <f t="shared" si="6"/>
        <v>0</v>
      </c>
      <c r="BB17" s="114">
        <f t="shared" si="7"/>
        <v>0</v>
      </c>
      <c r="BC17" s="114">
        <f t="array" ref="BC17">MIN(IF($C$3:$C$1000=AY17,$L$3:$L$1000))</f>
        <v>0</v>
      </c>
      <c r="BD17" s="114">
        <f t="array" ref="BD17">MIN(IF($C$3:$C$1000=AY17,$M$3:$M$1000))</f>
        <v>0</v>
      </c>
      <c r="BE17" s="114">
        <f t="array" ref="BE17">MIN(IF($C$3:$C$1000=AY17,$N$3:$N$1000))</f>
        <v>0</v>
      </c>
      <c r="BF17" s="114">
        <f t="array" ref="BF17">MAX(IF($C$3:$C$1000=AY17,$L$3:$L$1000))</f>
        <v>0</v>
      </c>
      <c r="BG17" s="114">
        <f t="array" ref="BG17">MAX(IF($C$3:$C$1000=AY17,$M$3:$M$1000))</f>
        <v>0</v>
      </c>
      <c r="BH17" s="114">
        <f t="array" ref="BH17">MAX(IF($C$3:$C$1000=AY17,$N$3:$N$1000))</f>
        <v>0</v>
      </c>
      <c r="BI17" s="104" t="e">
        <f t="array" ref="BI17">_xlfn.STDEV.S(IF($C$3:$C$1000=AY17,$L$3:$L$1000))</f>
        <v>#DIV/0!</v>
      </c>
      <c r="BJ17" s="104" t="e">
        <f t="array" ref="BJ17">_xlfn.STDEV.S(IF($C$3:$C$1000=AY17,$M$3:$M$1000))</f>
        <v>#DIV/0!</v>
      </c>
      <c r="BK17" s="104" t="e">
        <f t="array" ref="BK17">_xlfn.STDEV.S(IF($C$3:$C$1000=AY17,$N$3:$N$1000))</f>
        <v>#DIV/0!</v>
      </c>
      <c r="BM17" s="113">
        <f>Paramétrage!E37</f>
        <v>0</v>
      </c>
      <c r="BN17" s="114">
        <f t="shared" si="8"/>
        <v>0</v>
      </c>
      <c r="BO17" s="114">
        <f t="shared" si="9"/>
        <v>0</v>
      </c>
      <c r="BP17" s="114">
        <f t="shared" si="10"/>
        <v>0</v>
      </c>
      <c r="BQ17" s="114">
        <f t="array" ref="BQ17">MIN(IF($C$3:$C$1000=BM17,$L$3:$L$1000))</f>
        <v>0</v>
      </c>
      <c r="BR17" s="114">
        <f t="array" ref="BR17">MIN(IF($C$3:$C$1000=BM17,$M$3:$M$1000))</f>
        <v>0</v>
      </c>
      <c r="BS17" s="114">
        <f t="array" ref="BS17">MIN(IF($C$3:$C$1000=BM17,$N$3:$N$1000))</f>
        <v>0</v>
      </c>
      <c r="BT17" s="114">
        <f t="array" ref="BT17">MAX(IF($C$3:$C$1000=BM17,$L$3:$L$1000))</f>
        <v>0</v>
      </c>
      <c r="BU17" s="114">
        <f t="array" ref="BU17">MAX(IF($C$3:$C$1000=BM17,$M$3:$M$1000))</f>
        <v>0</v>
      </c>
      <c r="BV17" s="114">
        <f t="array" ref="BV17">MAX(IF($C$3:$C$1000=BM17,$N$3:$N$1000))</f>
        <v>0</v>
      </c>
      <c r="BW17" s="104" t="e">
        <f t="array" ref="BW17">_xlfn.STDEV.S(IF($C$3:$C$1000=BM17,$L$3:$L$1000))</f>
        <v>#DIV/0!</v>
      </c>
      <c r="BX17" s="104" t="e">
        <f t="array" ref="BX17">_xlfn.STDEV.S(IF($C$3:$C$1000=BM17,$M$3:$M$1000))</f>
        <v>#DIV/0!</v>
      </c>
      <c r="BY17" s="104" t="e">
        <f t="array" ref="BY17">_xlfn.STDEV.S(IF($C$3:$C$1000=BM17,$N$3:$N$1000))</f>
        <v>#DIV/0!</v>
      </c>
      <c r="CA17" s="113">
        <f>Paramétrage!F37</f>
        <v>0</v>
      </c>
      <c r="CB17" s="114">
        <f t="shared" si="11"/>
        <v>0</v>
      </c>
      <c r="CC17" s="114">
        <f t="shared" si="12"/>
        <v>0</v>
      </c>
      <c r="CD17" s="114">
        <f t="shared" si="13"/>
        <v>0</v>
      </c>
      <c r="CE17" s="114">
        <f t="array" ref="CE17">MIN(IF($C$3:$C$1000=CA17,$L$3:$L$1000))</f>
        <v>0</v>
      </c>
      <c r="CF17" s="114">
        <f t="array" ref="CF17">MIN(IF($C$3:$C$1000=CA17,$M$3:$M$1000))</f>
        <v>0</v>
      </c>
      <c r="CG17" s="114">
        <f t="array" ref="CG17">MIN(IF($C$3:$C$1000=CA17,$N$3:$N$1000))</f>
        <v>0</v>
      </c>
      <c r="CH17" s="114">
        <f t="array" ref="CH17">MAX(IF($C$3:$C$1000=CA17,$L$3:$L$1000))</f>
        <v>0</v>
      </c>
      <c r="CI17" s="114">
        <f t="array" ref="CI17">MAX(IF($C$3:$C$1000=CA17,$M$3:$M$1000))</f>
        <v>0</v>
      </c>
      <c r="CJ17" s="114">
        <f t="array" ref="CJ17">MAX(IF($C$3:$C$1000=CA17,$N$3:$N$1000))</f>
        <v>0</v>
      </c>
      <c r="CK17" s="104" t="e">
        <f t="array" ref="CK17">_xlfn.STDEV.S(IF($C$3:$C$1000=CA17,$L$3:$L$1000))</f>
        <v>#DIV/0!</v>
      </c>
      <c r="CL17" s="104" t="e">
        <f t="array" ref="CL17">_xlfn.STDEV.S(IF($C$3:$C$1000=CA17,$M$3:$M$1000))</f>
        <v>#DIV/0!</v>
      </c>
      <c r="CM17" s="104" t="e">
        <f t="array" ref="CM17">_xlfn.STDEV.S(IF($C$3:$C$1000=CA17,$N$3:$N$1000))</f>
        <v>#DIV/0!</v>
      </c>
      <c r="CO17" s="113">
        <f>Paramétrage!G37</f>
        <v>0</v>
      </c>
      <c r="CP17" s="104">
        <f t="shared" si="14"/>
        <v>0</v>
      </c>
      <c r="CQ17" s="104">
        <f t="shared" si="15"/>
        <v>0</v>
      </c>
      <c r="CR17" s="114">
        <f t="shared" si="16"/>
        <v>0</v>
      </c>
      <c r="CS17" s="114">
        <f t="array" ref="CS17">MIN(IF($C$3:$C$1000=CO17,$L$3:$L$1000))</f>
        <v>0</v>
      </c>
      <c r="CT17" s="114">
        <f t="array" ref="CT17">MIN(IF($C$3:$C$1000=CO17,$M$3:$M$1000))</f>
        <v>0</v>
      </c>
      <c r="CU17" s="114">
        <f t="array" ref="CU17">MIN(IF($C$3:$C$1000=CO17,$N$3:$N$1000))</f>
        <v>0</v>
      </c>
      <c r="CV17" s="114">
        <f t="array" ref="CV17">MAX(IF($C$3:$C$1000=CO17,$L$3:$L$1000))</f>
        <v>0</v>
      </c>
      <c r="CW17" s="114">
        <f t="array" ref="CW17">MAX(IF($C$3:$C$1000=CO17,$M$3:$M$1000))</f>
        <v>0</v>
      </c>
      <c r="CX17" s="114">
        <f t="array" ref="CX17">MAX(IF($C$3:$C$1000=CO17,$N$3:$N$1000))</f>
        <v>0</v>
      </c>
      <c r="CY17" s="104" t="e">
        <f t="array" ref="CY17">_xlfn.STDEV.S(IF($C$3:$C$1000=CO17,$L$3:$L$1000))</f>
        <v>#DIV/0!</v>
      </c>
      <c r="CZ17" s="104" t="e">
        <f t="array" ref="CZ17">_xlfn.STDEV.S(IF($C$3:$C$1000=CO17,$M$3:$M$1000))</f>
        <v>#DIV/0!</v>
      </c>
      <c r="DA17" s="104" t="e">
        <f t="array" ref="DA17">_xlfn.STDEV.S(IF($C$3:$C$1000=CO17,$N$3:$N$1000))</f>
        <v>#DIV/0!</v>
      </c>
      <c r="DC17" s="113">
        <f>Paramétrage!H37</f>
        <v>0</v>
      </c>
      <c r="DD17" s="104">
        <f t="shared" si="17"/>
        <v>0</v>
      </c>
      <c r="DE17" s="104">
        <f t="shared" si="18"/>
        <v>0</v>
      </c>
      <c r="DF17" s="114">
        <f t="shared" si="19"/>
        <v>0</v>
      </c>
      <c r="DG17" s="114">
        <f t="array" ref="DG17">MIN(IF($C$3:$C$1000=DC17,$L$3:$L$1000))</f>
        <v>0</v>
      </c>
      <c r="DH17" s="114">
        <f t="array" ref="DH17">MIN(IF($C$3:$C$1000=DC17,$M$3:$M$1000))</f>
        <v>0</v>
      </c>
      <c r="DI17" s="114">
        <f t="array" ref="DI17">MIN(IF($C$3:$C$1000=DC17,$N$3:$N$1000))</f>
        <v>0</v>
      </c>
      <c r="DJ17" s="114">
        <f t="array" ref="DJ17">MAX(IF($C$3:$C$1000=DC17,$L$3:$L$1000))</f>
        <v>0</v>
      </c>
      <c r="DK17" s="114">
        <f t="array" ref="DK17">MAX(IF($C$3:$C$1000=DC17,$M$3:$M$1000))</f>
        <v>0</v>
      </c>
      <c r="DL17" s="114">
        <f t="array" ref="DL17">MAX(IF($C$3:$C$1000=DC17,$N$3:$N$1000))</f>
        <v>0</v>
      </c>
      <c r="DM17" s="104" t="e">
        <f t="array" ref="DM17">_xlfn.STDEV.S(IF($C$3:$C$1000=DC17,$L$3:$L$1000))</f>
        <v>#DIV/0!</v>
      </c>
      <c r="DN17" s="104" t="e">
        <f t="array" ref="DN17">_xlfn.STDEV.S(IF($C$3:$C$1000=DC17,$M$3:$M$1000))</f>
        <v>#DIV/0!</v>
      </c>
      <c r="DO17" s="104" t="e">
        <f t="array" ref="DO17">_xlfn.STDEV.S(IF($C$3:$C$1000=DC17,$N$3:$N$1000))</f>
        <v>#DIV/0!</v>
      </c>
      <c r="DQ17" s="113">
        <f>Paramétrage!I37</f>
        <v>0</v>
      </c>
      <c r="DR17" s="104">
        <f t="shared" si="20"/>
        <v>0</v>
      </c>
      <c r="DS17" s="104">
        <f t="shared" si="21"/>
        <v>0</v>
      </c>
      <c r="DT17" s="114">
        <f t="shared" si="22"/>
        <v>0</v>
      </c>
      <c r="DU17" s="114">
        <f t="array" ref="DU17">MIN(IF($C$3:$C$1000=DQ17,$L$3:$L$1000))</f>
        <v>0</v>
      </c>
      <c r="DV17" s="114">
        <f t="array" ref="DV17">MIN(IF($C$3:$C$1000=DQ17,$M$3:$M$1000))</f>
        <v>0</v>
      </c>
      <c r="DW17" s="114">
        <f t="array" ref="DW17">MIN(IF($C$3:$C$1000=DQ17,$N$3:$N$1000))</f>
        <v>0</v>
      </c>
      <c r="DX17" s="114">
        <f t="array" ref="DX17">MAX(IF($C$3:$C$1000=DQ17,$L$3:$L$1000))</f>
        <v>0</v>
      </c>
      <c r="DY17" s="114">
        <f t="array" ref="DY17">MAX(IF($C$3:$C$1000=DQ17,$M$3:$M$1000))</f>
        <v>0</v>
      </c>
      <c r="DZ17" s="114">
        <f t="array" ref="DZ17">MAX(IF($C$3:$C$1000=DQ17,$N$3:$N$1000))</f>
        <v>0</v>
      </c>
      <c r="EA17" s="104" t="e">
        <f t="array" ref="EA17">_xlfn.STDEV.S(IF($C$3:$C$1000=DQ17,$L$3:$L$1000))</f>
        <v>#DIV/0!</v>
      </c>
      <c r="EB17" s="104" t="e">
        <f t="array" ref="EB17">_xlfn.STDEV.S(IF($C$3:$C$1000=DQ17,$M$3:$M$1000))</f>
        <v>#DIV/0!</v>
      </c>
      <c r="EC17" s="104" t="e">
        <f t="array" ref="EC17">_xlfn.STDEV.S(IF($C$3:$C$1000=DQ17,$N$3:$N$1000))</f>
        <v>#DIV/0!</v>
      </c>
      <c r="EE17" s="113">
        <f>Paramétrage!J37</f>
        <v>0</v>
      </c>
      <c r="EF17" s="104">
        <f t="shared" si="23"/>
        <v>0</v>
      </c>
      <c r="EG17" s="104">
        <f t="shared" si="24"/>
        <v>0</v>
      </c>
      <c r="EH17" s="114">
        <f t="shared" si="25"/>
        <v>0</v>
      </c>
      <c r="EI17" s="114">
        <f t="array" ref="EI17">MIN(IF($C$3:$C$1000=EE17,$L$3:$L$1000))</f>
        <v>0</v>
      </c>
      <c r="EJ17" s="114">
        <f t="array" ref="EJ17">MIN(IF($C$3:$C$1000=EE17,$M$3:$M$1000))</f>
        <v>0</v>
      </c>
      <c r="EK17" s="114">
        <f t="array" ref="EK17">MIN(IF($C$3:$C$1000=EE17,$N$3:$N$1000))</f>
        <v>0</v>
      </c>
      <c r="EL17" s="114">
        <f t="array" ref="EL17">MAX(IF($C$3:$C$1000=EE17,$L$3:$L$1000))</f>
        <v>0</v>
      </c>
      <c r="EM17" s="114">
        <f t="array" ref="EM17">MAX(IF($C$3:$C$1000=EE17,$M$3:$M$1000))</f>
        <v>0</v>
      </c>
      <c r="EN17" s="114">
        <f t="array" ref="EN17">MAX(IF($C$3:$C$1000=EE17,$N$3:$N$1000))</f>
        <v>0</v>
      </c>
      <c r="EO17" s="104" t="e">
        <f t="array" ref="EO17">_xlfn.STDEV.S(IF($C$3:$C$1000=EE17,$L$3:$L$1000))</f>
        <v>#DIV/0!</v>
      </c>
      <c r="EP17" s="104" t="e">
        <f t="array" ref="EP17">_xlfn.STDEV.S(IF($C$3:$C$1000=EE17,$M$3:$M$1000))</f>
        <v>#DIV/0!</v>
      </c>
      <c r="EQ17" s="104" t="e">
        <f t="array" ref="EQ17">_xlfn.STDEV.S(IF($C$3:$C$1000=EE17,$N$3:$N$1000))</f>
        <v>#DIV/0!</v>
      </c>
      <c r="ES17" s="113">
        <f>Paramétrage!K37</f>
        <v>0</v>
      </c>
      <c r="ET17" s="104">
        <f t="shared" si="26"/>
        <v>0</v>
      </c>
      <c r="EU17" s="104">
        <f t="shared" si="27"/>
        <v>0</v>
      </c>
      <c r="EV17" s="114">
        <f t="shared" si="28"/>
        <v>0</v>
      </c>
      <c r="EW17" s="114">
        <f t="array" ref="EW17">MIN(IF($C$3:$C$1000=ES17,$L$3:$L$1000))</f>
        <v>0</v>
      </c>
      <c r="EX17" s="114">
        <f t="array" ref="EX17">MIN(IF($C$3:$C$1000=ES17,$M$3:$M$1000))</f>
        <v>0</v>
      </c>
      <c r="EY17" s="114">
        <f t="array" ref="EY17">MIN(IF($C$3:$C$1000=ES17,$N$3:$N$1000))</f>
        <v>0</v>
      </c>
      <c r="EZ17" s="114">
        <f t="array" ref="EZ17">MAX(IF($C$3:$C$1000=ES17,$L$3:$L$1000))</f>
        <v>0</v>
      </c>
      <c r="FA17" s="114">
        <f t="array" ref="FA17">MAX(IF($C$3:$C$1000=ES17,$M$3:$M$1000))</f>
        <v>0</v>
      </c>
      <c r="FB17" s="114">
        <f t="array" ref="FB17">MAX(IF($C$3:$C$1000=ES17,$N$3:$N$1000))</f>
        <v>0</v>
      </c>
      <c r="FC17" s="104" t="e">
        <f t="array" ref="FC17">_xlfn.STDEV.S(IF($C$3:$C$1000=ES17,$L$3:$L$1000))</f>
        <v>#DIV/0!</v>
      </c>
      <c r="FD17" s="104" t="e">
        <f t="array" ref="FD17">_xlfn.STDEV.S(IF($C$3:$C$1000=ES17,$M$3:$M$1000))</f>
        <v>#DIV/0!</v>
      </c>
      <c r="FE17" s="104" t="e">
        <f t="array" ref="FE17">_xlfn.STDEV.S(IF($C$3:$C$1000=ES17,$N$3:$N$1000))</f>
        <v>#DIV/0!</v>
      </c>
      <c r="FG17" s="113">
        <f>Paramétrage!L37</f>
        <v>0</v>
      </c>
      <c r="FH17" s="104">
        <f t="shared" si="29"/>
        <v>0</v>
      </c>
      <c r="FI17" s="104">
        <f t="shared" si="30"/>
        <v>0</v>
      </c>
      <c r="FJ17" s="114">
        <f t="shared" si="31"/>
        <v>0</v>
      </c>
      <c r="FK17" s="114">
        <f t="array" ref="FK17">MIN(IF($C$3:$C$1000=FG17,$L$3:$L$1000))</f>
        <v>0</v>
      </c>
      <c r="FL17" s="114">
        <f t="array" ref="FL17">MIN(IF($C$3:$C$1000=FG17,$M$3:$M$1000))</f>
        <v>0</v>
      </c>
      <c r="FM17" s="114">
        <f t="array" ref="FM17">MIN(IF($C$3:$C$1000=FG17,$N$3:$N$1000))</f>
        <v>0</v>
      </c>
      <c r="FN17" s="114">
        <f t="array" ref="FN17">MAX(IF($C$3:$C$1000=FG17,$L$3:$L$1000))</f>
        <v>0</v>
      </c>
      <c r="FO17" s="114">
        <f t="array" ref="FO17">MAX(IF($C$3:$C$1000=FG17,$M$3:$M$1000))</f>
        <v>0</v>
      </c>
      <c r="FP17" s="114">
        <f t="array" ref="FP17">MAX(IF($C$3:$C$1000=FG17,$N$3:$N$1000))</f>
        <v>0</v>
      </c>
      <c r="FQ17" s="104" t="e">
        <f t="array" ref="FQ17">_xlfn.STDEV.S(IF($C$3:$C$1000=FG17,$L$3:$L$1000))</f>
        <v>#DIV/0!</v>
      </c>
      <c r="FR17" s="104" t="e">
        <f t="array" ref="FR17">_xlfn.STDEV.S(IF($C$3:$C$1000=FG17,$M$3:$M$1000))</f>
        <v>#DIV/0!</v>
      </c>
      <c r="FS17" s="104" t="e">
        <f t="array" ref="FS17">_xlfn.STDEV.S(IF($C$3:$C$1000=FG17,$N$3:$N$1000))</f>
        <v>#DIV/0!</v>
      </c>
      <c r="FU17" s="113">
        <f>Paramétrage!M37</f>
        <v>0</v>
      </c>
      <c r="FV17" s="104">
        <f t="shared" si="32"/>
        <v>0</v>
      </c>
      <c r="FW17" s="104">
        <f t="shared" si="33"/>
        <v>0</v>
      </c>
      <c r="FX17" s="114">
        <f t="shared" si="34"/>
        <v>0</v>
      </c>
      <c r="FY17" s="114">
        <f t="array" ref="FY17">MIN(IF($C$3:$C$1000=FU17,$L$3:$L$1000))</f>
        <v>0</v>
      </c>
      <c r="FZ17" s="114">
        <f t="array" ref="FZ17">MIN(IF($C$3:$C$1000=FU17,$M$3:$M$1000))</f>
        <v>0</v>
      </c>
      <c r="GA17" s="114">
        <f t="array" ref="GA17">MIN(IF($C$3:$C$1000=FU17,$N$3:$N$1000))</f>
        <v>0</v>
      </c>
      <c r="GB17" s="114">
        <f t="array" ref="GB17">MAX(IF($C$3:$C$1000=FU17,$L$3:$L$1000))</f>
        <v>0</v>
      </c>
      <c r="GC17" s="114">
        <f t="array" ref="GC17">MAX(IF($C$3:$C$1000=FU17,$M$3:$M$1000))</f>
        <v>0</v>
      </c>
      <c r="GD17" s="114">
        <f t="array" ref="GD17">MAX(IF($C$3:$C$1000=FU17,$N$3:$N$1000))</f>
        <v>0</v>
      </c>
      <c r="GE17" s="104" t="e">
        <f t="array" ref="GE17">_xlfn.STDEV.S(IF($C$3:$C$1000=FU17,$L$3:$L$1000))</f>
        <v>#DIV/0!</v>
      </c>
      <c r="GF17" s="104" t="e">
        <f t="array" ref="GF17">_xlfn.STDEV.S(IF($C$3:$C$1000=FU17,$M$3:$M$1000))</f>
        <v>#DIV/0!</v>
      </c>
      <c r="GG17" s="104" t="e">
        <f t="array" ref="GG17">_xlfn.STDEV.S(IF($C$3:$C$1000=FU17,$N$3:$N$1000))</f>
        <v>#DIV/0!</v>
      </c>
      <c r="GI17" s="113">
        <f>Paramétrage!N37</f>
        <v>0</v>
      </c>
      <c r="GJ17" s="104">
        <f t="shared" si="35"/>
        <v>0</v>
      </c>
      <c r="GK17" s="104">
        <f t="shared" si="36"/>
        <v>0</v>
      </c>
      <c r="GL17" s="114">
        <f t="shared" si="37"/>
        <v>0</v>
      </c>
      <c r="GM17" s="114">
        <f t="array" ref="GM17">MIN(IF($C$3:$C$1000=GI17,$L$3:$L$1000))</f>
        <v>0</v>
      </c>
      <c r="GN17" s="114">
        <f t="array" ref="GN17">MIN(IF($C$3:$C$1000=GI17,$M$3:$M$1000))</f>
        <v>0</v>
      </c>
      <c r="GO17" s="114">
        <f t="array" ref="GO17">MIN(IF($C$3:$C$1000=GI17,$N$3:$N$1000))</f>
        <v>0</v>
      </c>
      <c r="GP17" s="114">
        <f t="array" ref="GP17">MAX(IF($C$3:$C$1000=GI17,$L$3:$L$1000))</f>
        <v>0</v>
      </c>
      <c r="GQ17" s="114">
        <f t="array" ref="GQ17">MAX(IF($C$3:$C$1000=GI17,$M$3:$M$1000))</f>
        <v>0</v>
      </c>
      <c r="GR17" s="114">
        <f t="array" ref="GR17">MAX(IF($C$3:$C$1000=GI17,$N$3:$N$1000))</f>
        <v>0</v>
      </c>
      <c r="GS17" s="104" t="e">
        <f t="array" ref="GS17">_xlfn.STDEV.S(IF($C$3:$C$1000=GI17,$L$3:$L$1000))</f>
        <v>#DIV/0!</v>
      </c>
      <c r="GT17" s="104" t="e">
        <f t="array" ref="GT17">_xlfn.STDEV.S(IF($C$3:$C$1000=GI17,$M$3:$M$1000))</f>
        <v>#DIV/0!</v>
      </c>
      <c r="GU17" s="104" t="e">
        <f t="array" ref="GU17">_xlfn.STDEV.S(IF($C$3:$C$1000=GI17,$N$3:$N$1000))</f>
        <v>#DIV/0!</v>
      </c>
      <c r="GW17" s="113">
        <f>Paramétrage!O37</f>
        <v>0</v>
      </c>
      <c r="GX17" s="104">
        <f t="shared" si="38"/>
        <v>0</v>
      </c>
      <c r="GY17" s="104">
        <f t="shared" si="39"/>
        <v>0</v>
      </c>
      <c r="GZ17" s="114">
        <f t="shared" si="40"/>
        <v>0</v>
      </c>
      <c r="HA17" s="114">
        <f t="array" ref="HA17">MIN(IF($C$3:$C$1000=GW17,$L$3:$L$1000))</f>
        <v>0</v>
      </c>
      <c r="HB17" s="114">
        <f t="array" ref="HB17">MIN(IF($C$3:$C$1000=GW17,$M$3:$M$1000))</f>
        <v>0</v>
      </c>
      <c r="HC17" s="114">
        <f t="array" ref="HC17">MIN(IF($C$3:$C$1000=GW17,$N$3:$N$1000))</f>
        <v>0</v>
      </c>
      <c r="HD17" s="114">
        <f t="array" ref="HD17">MAX(IF($C$3:$C$1000=GW17,$L$3:$L$1000))</f>
        <v>0</v>
      </c>
      <c r="HE17" s="114">
        <f t="array" ref="HE17">MAX(IF($C$3:$C$1000=GW17,$M$3:$M$1000))</f>
        <v>0</v>
      </c>
      <c r="HF17" s="114">
        <f t="array" ref="HF17">MAX(IF($C$3:$C$1000=GW17,$N$3:$N$1000))</f>
        <v>0</v>
      </c>
      <c r="HG17" s="104" t="e">
        <f t="array" ref="HG17">_xlfn.STDEV.S(IF($C$3:$C$1000=GW17,$L$3:$L$1000))</f>
        <v>#DIV/0!</v>
      </c>
      <c r="HH17" s="104" t="e">
        <f t="array" ref="HH17">_xlfn.STDEV.S(IF($C$3:$C$1000=GW17,$M$3:$M$1000))</f>
        <v>#DIV/0!</v>
      </c>
      <c r="HI17" s="104" t="e">
        <f t="array" ref="HI17">_xlfn.STDEV.S(IF($C$3:$C$1000=GW17,$N$3:$N$1000))</f>
        <v>#DIV/0!</v>
      </c>
      <c r="HK17" s="104">
        <v>6</v>
      </c>
      <c r="HL17" s="104">
        <v>13</v>
      </c>
      <c r="HM17" s="104">
        <v>25</v>
      </c>
    </row>
    <row r="18" spans="2:221" x14ac:dyDescent="0.3">
      <c r="B18" s="4"/>
      <c r="C18" s="4"/>
      <c r="D18" s="4"/>
      <c r="E18" s="4"/>
      <c r="F18" s="4"/>
      <c r="G18" s="4"/>
      <c r="H18" s="4"/>
      <c r="I18" s="4"/>
      <c r="J18" s="4"/>
      <c r="K18" s="4"/>
      <c r="L18" s="8" t="str">
        <f t="shared" si="42"/>
        <v/>
      </c>
      <c r="M18" s="64" t="str">
        <f t="shared" si="43"/>
        <v/>
      </c>
      <c r="N18" s="64" t="str">
        <f t="shared" si="44"/>
        <v/>
      </c>
      <c r="O18" s="8"/>
      <c r="P18" s="105"/>
      <c r="S18" s="108">
        <f>COUNTIFS($B$3:$B$1000,"Livraison",$L$3:$L$1000,"&gt;=13",$M$3:$M$1000,"&gt;=13",$N$3:$N$1000,"&gt;=13")</f>
        <v>0</v>
      </c>
      <c r="W18" s="113">
        <f>Zone12_phenix</f>
        <v>0</v>
      </c>
      <c r="X18" s="114">
        <f>IFERROR(AVERAGEIFS(L3:L1000,B3:B1000,W18),0)</f>
        <v>0</v>
      </c>
      <c r="Y18" s="114">
        <f>IFERROR(AVERAGEIFS(M3:M1000,B3:B1000,W18),0)</f>
        <v>0</v>
      </c>
      <c r="Z18" s="114">
        <f>IFERROR(AVERAGEIFS(N3:N1000,B3:B1000,W18),0)</f>
        <v>0</v>
      </c>
      <c r="AA18" s="104">
        <f t="array" ref="AA18">MIN(IF($B$3:$B$1000=W18,$L$3:$L$1000))</f>
        <v>0</v>
      </c>
      <c r="AB18" s="104">
        <f t="array" ref="AB18">MIN(IF($B$3:$B$1000=W18,$M$3:$M$1000))</f>
        <v>0</v>
      </c>
      <c r="AC18" s="104">
        <f t="array" ref="AC18">MIN(IF($B$3:$B$1000=W18,$N$3:$N$1000))</f>
        <v>0</v>
      </c>
      <c r="AD18" s="104">
        <f t="array" ref="AD18">MAX(IF($B$3:$B$1000=W18,$L$3:$L$1000))</f>
        <v>0</v>
      </c>
      <c r="AE18" s="104">
        <f t="array" ref="AE18">MAX(IF($B$3:$B$1000=W18,$M$3:$M$1000))</f>
        <v>0</v>
      </c>
      <c r="AF18" s="104">
        <f t="array" ref="AF18">MAX(IF($B$3:$B$1000=W18,$M$3:$M$1000))</f>
        <v>0</v>
      </c>
      <c r="AG18" s="104" t="e">
        <f t="array" ref="AG18">_xlfn.STDEV.S(IF($B$3:$B$1000=W18,$L$3:$L$1000))</f>
        <v>#DIV/0!</v>
      </c>
      <c r="AH18" s="104" t="e">
        <f t="array" ref="AH18">_xlfn.STDEV.S(IF($B$3:$B$1000=W18,$M$3:$M$1000))</f>
        <v>#DIV/0!</v>
      </c>
      <c r="AI18" s="104" t="e">
        <f t="array" ref="AI18">_xlfn.STDEV.S(IF($B$3:$B$1000=W18,$N$3:$N$1000))</f>
        <v>#DIV/0!</v>
      </c>
      <c r="AK18" s="113">
        <f>Paramétrage!C38</f>
        <v>0</v>
      </c>
      <c r="AL18" s="104">
        <f t="shared" si="2"/>
        <v>0</v>
      </c>
      <c r="AM18" s="104">
        <f t="shared" si="3"/>
        <v>0</v>
      </c>
      <c r="AN18" s="114">
        <f t="shared" si="4"/>
        <v>0</v>
      </c>
      <c r="AO18" s="114">
        <f t="array" ref="AO18">MIN(IF($C$3:$C$1000=AK18,$L$3:$L$1000))</f>
        <v>0</v>
      </c>
      <c r="AP18" s="114">
        <f t="array" ref="AP18">MIN(IF($C$3:$C$1000=AK18,$M$3:$M$1000))</f>
        <v>0</v>
      </c>
      <c r="AQ18" s="114">
        <f t="array" ref="AQ18">MIN(IF($C$3:$C$1000=AK18,$N$3:$N$1000))</f>
        <v>0</v>
      </c>
      <c r="AR18" s="114">
        <f t="array" ref="AR18">MAX(IF($C$3:$C$1000=AK18,$L$3:$L$1000))</f>
        <v>0</v>
      </c>
      <c r="AS18" s="114">
        <f t="array" ref="AS18">MAX(IF($C$3:$C$1000=AK18,$M$3:$M$1000))</f>
        <v>0</v>
      </c>
      <c r="AT18" s="114">
        <f t="array" ref="AT18">MAX(IF($C$3:$C$1000=AK18,$N$3:$N$1000))</f>
        <v>0</v>
      </c>
      <c r="AU18" s="104" t="e">
        <f t="array" ref="AU18">_xlfn.STDEV.S(IF($C$3:$C$1000=AK18,$L$3:$L$1000))</f>
        <v>#DIV/0!</v>
      </c>
      <c r="AV18" s="104" t="e">
        <f t="array" ref="AV18">_xlfn.STDEV.S(IF($C$3:$C$1000=AK18,$M$3:$M$1000))</f>
        <v>#DIV/0!</v>
      </c>
      <c r="AW18" s="104" t="e">
        <f t="array" ref="AW18">_xlfn.STDEV.S(IF($C$3:$C$1000=AK18,$N$3:$N$1000))</f>
        <v>#DIV/0!</v>
      </c>
      <c r="AY18" s="113">
        <f>Paramétrage!D38</f>
        <v>0</v>
      </c>
      <c r="AZ18" s="114">
        <f t="shared" si="5"/>
        <v>0</v>
      </c>
      <c r="BA18" s="114">
        <f t="shared" si="6"/>
        <v>0</v>
      </c>
      <c r="BB18" s="114">
        <f t="shared" si="7"/>
        <v>0</v>
      </c>
      <c r="BC18" s="114">
        <f t="array" ref="BC18">MIN(IF($C$3:$C$1000=AY18,$L$3:$L$1000))</f>
        <v>0</v>
      </c>
      <c r="BD18" s="114">
        <f t="array" ref="BD18">MIN(IF($C$3:$C$1000=AY18,$M$3:$M$1000))</f>
        <v>0</v>
      </c>
      <c r="BE18" s="114">
        <f t="array" ref="BE18">MIN(IF($C$3:$C$1000=AY18,$N$3:$N$1000))</f>
        <v>0</v>
      </c>
      <c r="BF18" s="114">
        <f t="array" ref="BF18">MAX(IF($C$3:$C$1000=AY18,$L$3:$L$1000))</f>
        <v>0</v>
      </c>
      <c r="BG18" s="114">
        <f t="array" ref="BG18">MAX(IF($C$3:$C$1000=AY18,$M$3:$M$1000))</f>
        <v>0</v>
      </c>
      <c r="BH18" s="114">
        <f t="array" ref="BH18">MAX(IF($C$3:$C$1000=AY18,$N$3:$N$1000))</f>
        <v>0</v>
      </c>
      <c r="BI18" s="104" t="e">
        <f t="array" ref="BI18">_xlfn.STDEV.S(IF($C$3:$C$1000=AY18,$L$3:$L$1000))</f>
        <v>#DIV/0!</v>
      </c>
      <c r="BJ18" s="104" t="e">
        <f t="array" ref="BJ18">_xlfn.STDEV.S(IF($C$3:$C$1000=AY18,$M$3:$M$1000))</f>
        <v>#DIV/0!</v>
      </c>
      <c r="BK18" s="104" t="e">
        <f t="array" ref="BK18">_xlfn.STDEV.S(IF($C$3:$C$1000=AY18,$N$3:$N$1000))</f>
        <v>#DIV/0!</v>
      </c>
      <c r="BM18" s="113">
        <f>Paramétrage!E38</f>
        <v>0</v>
      </c>
      <c r="BN18" s="114">
        <f t="shared" si="8"/>
        <v>0</v>
      </c>
      <c r="BO18" s="114">
        <f t="shared" si="9"/>
        <v>0</v>
      </c>
      <c r="BP18" s="114">
        <f t="shared" si="10"/>
        <v>0</v>
      </c>
      <c r="BQ18" s="114">
        <f t="array" ref="BQ18">MIN(IF($C$3:$C$1000=BM18,$L$3:$L$1000))</f>
        <v>0</v>
      </c>
      <c r="BR18" s="114">
        <f t="array" ref="BR18">MIN(IF($C$3:$C$1000=BM18,$M$3:$M$1000))</f>
        <v>0</v>
      </c>
      <c r="BS18" s="114">
        <f t="array" ref="BS18">MIN(IF($C$3:$C$1000=BM18,$N$3:$N$1000))</f>
        <v>0</v>
      </c>
      <c r="BT18" s="114">
        <f t="array" ref="BT18">MAX(IF($C$3:$C$1000=BM18,$L$3:$L$1000))</f>
        <v>0</v>
      </c>
      <c r="BU18" s="114">
        <f t="array" ref="BU18">MAX(IF($C$3:$C$1000=BM18,$M$3:$M$1000))</f>
        <v>0</v>
      </c>
      <c r="BV18" s="114">
        <f t="array" ref="BV18">MAX(IF($C$3:$C$1000=BM18,$N$3:$N$1000))</f>
        <v>0</v>
      </c>
      <c r="BW18" s="104" t="e">
        <f t="array" ref="BW18">_xlfn.STDEV.S(IF($C$3:$C$1000=BM18,$L$3:$L$1000))</f>
        <v>#DIV/0!</v>
      </c>
      <c r="BX18" s="104" t="e">
        <f t="array" ref="BX18">_xlfn.STDEV.S(IF($C$3:$C$1000=BM18,$M$3:$M$1000))</f>
        <v>#DIV/0!</v>
      </c>
      <c r="BY18" s="104" t="e">
        <f t="array" ref="BY18">_xlfn.STDEV.S(IF($C$3:$C$1000=BM18,$N$3:$N$1000))</f>
        <v>#DIV/0!</v>
      </c>
      <c r="CA18" s="113">
        <f>Paramétrage!F38</f>
        <v>0</v>
      </c>
      <c r="CB18" s="114">
        <f t="shared" si="11"/>
        <v>0</v>
      </c>
      <c r="CC18" s="114">
        <f t="shared" si="12"/>
        <v>0</v>
      </c>
      <c r="CD18" s="114">
        <f t="shared" si="13"/>
        <v>0</v>
      </c>
      <c r="CE18" s="114">
        <f t="array" ref="CE18">MIN(IF($C$3:$C$1000=CA18,$L$3:$L$1000))</f>
        <v>0</v>
      </c>
      <c r="CF18" s="114">
        <f t="array" ref="CF18">MIN(IF($C$3:$C$1000=CA18,$M$3:$M$1000))</f>
        <v>0</v>
      </c>
      <c r="CG18" s="114">
        <f t="array" ref="CG18">MIN(IF($C$3:$C$1000=CA18,$N$3:$N$1000))</f>
        <v>0</v>
      </c>
      <c r="CH18" s="114">
        <f t="array" ref="CH18">MAX(IF($C$3:$C$1000=CA18,$L$3:$L$1000))</f>
        <v>0</v>
      </c>
      <c r="CI18" s="114">
        <f t="array" ref="CI18">MAX(IF($C$3:$C$1000=CA18,$M$3:$M$1000))</f>
        <v>0</v>
      </c>
      <c r="CJ18" s="114">
        <f t="array" ref="CJ18">MAX(IF($C$3:$C$1000=CA18,$N$3:$N$1000))</f>
        <v>0</v>
      </c>
      <c r="CK18" s="104" t="e">
        <f t="array" ref="CK18">_xlfn.STDEV.S(IF($C$3:$C$1000=CA18,$L$3:$L$1000))</f>
        <v>#DIV/0!</v>
      </c>
      <c r="CL18" s="104" t="e">
        <f t="array" ref="CL18">_xlfn.STDEV.S(IF($C$3:$C$1000=CA18,$M$3:$M$1000))</f>
        <v>#DIV/0!</v>
      </c>
      <c r="CM18" s="104" t="e">
        <f t="array" ref="CM18">_xlfn.STDEV.S(IF($C$3:$C$1000=CA18,$N$3:$N$1000))</f>
        <v>#DIV/0!</v>
      </c>
      <c r="CO18" s="113">
        <f>Paramétrage!G38</f>
        <v>0</v>
      </c>
      <c r="CP18" s="104">
        <f t="shared" si="14"/>
        <v>0</v>
      </c>
      <c r="CQ18" s="104">
        <f t="shared" si="15"/>
        <v>0</v>
      </c>
      <c r="CR18" s="114">
        <f t="shared" si="16"/>
        <v>0</v>
      </c>
      <c r="CS18" s="114">
        <f t="array" ref="CS18">MIN(IF($C$3:$C$1000=CO18,$L$3:$L$1000))</f>
        <v>0</v>
      </c>
      <c r="CT18" s="114">
        <f t="array" ref="CT18">MIN(IF($C$3:$C$1000=CO18,$M$3:$M$1000))</f>
        <v>0</v>
      </c>
      <c r="CU18" s="114">
        <f t="array" ref="CU18">MIN(IF($C$3:$C$1000=CO18,$N$3:$N$1000))</f>
        <v>0</v>
      </c>
      <c r="CV18" s="114">
        <f t="array" ref="CV18">MAX(IF($C$3:$C$1000=CO18,$L$3:$L$1000))</f>
        <v>0</v>
      </c>
      <c r="CW18" s="114">
        <f t="array" ref="CW18">MAX(IF($C$3:$C$1000=CO18,$M$3:$M$1000))</f>
        <v>0</v>
      </c>
      <c r="CX18" s="114">
        <f t="array" ref="CX18">MAX(IF($C$3:$C$1000=CO18,$N$3:$N$1000))</f>
        <v>0</v>
      </c>
      <c r="CY18" s="104" t="e">
        <f t="array" ref="CY18">_xlfn.STDEV.S(IF($C$3:$C$1000=CO18,$L$3:$L$1000))</f>
        <v>#DIV/0!</v>
      </c>
      <c r="CZ18" s="104" t="e">
        <f t="array" ref="CZ18">_xlfn.STDEV.S(IF($C$3:$C$1000=CO18,$M$3:$M$1000))</f>
        <v>#DIV/0!</v>
      </c>
      <c r="DA18" s="104" t="e">
        <f t="array" ref="DA18">_xlfn.STDEV.S(IF($C$3:$C$1000=CO18,$N$3:$N$1000))</f>
        <v>#DIV/0!</v>
      </c>
      <c r="DC18" s="113">
        <f>Paramétrage!H38</f>
        <v>0</v>
      </c>
      <c r="DD18" s="104">
        <f t="shared" si="17"/>
        <v>0</v>
      </c>
      <c r="DE18" s="104">
        <f t="shared" si="18"/>
        <v>0</v>
      </c>
      <c r="DF18" s="114">
        <f t="shared" si="19"/>
        <v>0</v>
      </c>
      <c r="DG18" s="114">
        <f t="array" ref="DG18">MIN(IF($C$3:$C$1000=DC18,$L$3:$L$1000))</f>
        <v>0</v>
      </c>
      <c r="DH18" s="114">
        <f t="array" ref="DH18">MIN(IF($C$3:$C$1000=DC18,$M$3:$M$1000))</f>
        <v>0</v>
      </c>
      <c r="DI18" s="114">
        <f t="array" ref="DI18">MIN(IF($C$3:$C$1000=DC18,$N$3:$N$1000))</f>
        <v>0</v>
      </c>
      <c r="DJ18" s="114">
        <f t="array" ref="DJ18">MAX(IF($C$3:$C$1000=DC18,$L$3:$L$1000))</f>
        <v>0</v>
      </c>
      <c r="DK18" s="114">
        <f t="array" ref="DK18">MAX(IF($C$3:$C$1000=DC18,$M$3:$M$1000))</f>
        <v>0</v>
      </c>
      <c r="DL18" s="114">
        <f t="array" ref="DL18">MAX(IF($C$3:$C$1000=DC18,$N$3:$N$1000))</f>
        <v>0</v>
      </c>
      <c r="DM18" s="104" t="e">
        <f t="array" ref="DM18">_xlfn.STDEV.S(IF($C$3:$C$1000=DC18,$L$3:$L$1000))</f>
        <v>#DIV/0!</v>
      </c>
      <c r="DN18" s="104" t="e">
        <f t="array" ref="DN18">_xlfn.STDEV.S(IF($C$3:$C$1000=DC18,$M$3:$M$1000))</f>
        <v>#DIV/0!</v>
      </c>
      <c r="DO18" s="104" t="e">
        <f t="array" ref="DO18">_xlfn.STDEV.S(IF($C$3:$C$1000=DC18,$N$3:$N$1000))</f>
        <v>#DIV/0!</v>
      </c>
      <c r="DQ18" s="113">
        <f>Paramétrage!I38</f>
        <v>0</v>
      </c>
      <c r="DR18" s="104">
        <f t="shared" si="20"/>
        <v>0</v>
      </c>
      <c r="DS18" s="104">
        <f t="shared" si="21"/>
        <v>0</v>
      </c>
      <c r="DT18" s="114">
        <f t="shared" si="22"/>
        <v>0</v>
      </c>
      <c r="DU18" s="114">
        <f t="array" ref="DU18">MIN(IF($C$3:$C$1000=DQ18,$L$3:$L$1000))</f>
        <v>0</v>
      </c>
      <c r="DV18" s="114">
        <f t="array" ref="DV18">MIN(IF($C$3:$C$1000=DQ18,$M$3:$M$1000))</f>
        <v>0</v>
      </c>
      <c r="DW18" s="114">
        <f t="array" ref="DW18">MIN(IF($C$3:$C$1000=DQ18,$N$3:$N$1000))</f>
        <v>0</v>
      </c>
      <c r="DX18" s="114">
        <f t="array" ref="DX18">MAX(IF($C$3:$C$1000=DQ18,$L$3:$L$1000))</f>
        <v>0</v>
      </c>
      <c r="DY18" s="114">
        <f t="array" ref="DY18">MAX(IF($C$3:$C$1000=DQ18,$M$3:$M$1000))</f>
        <v>0</v>
      </c>
      <c r="DZ18" s="114">
        <f t="array" ref="DZ18">MAX(IF($C$3:$C$1000=DQ18,$N$3:$N$1000))</f>
        <v>0</v>
      </c>
      <c r="EA18" s="104" t="e">
        <f t="array" ref="EA18">_xlfn.STDEV.S(IF($C$3:$C$1000=DQ18,$L$3:$L$1000))</f>
        <v>#DIV/0!</v>
      </c>
      <c r="EB18" s="104" t="e">
        <f t="array" ref="EB18">_xlfn.STDEV.S(IF($C$3:$C$1000=DQ18,$M$3:$M$1000))</f>
        <v>#DIV/0!</v>
      </c>
      <c r="EC18" s="104" t="e">
        <f t="array" ref="EC18">_xlfn.STDEV.S(IF($C$3:$C$1000=DQ18,$N$3:$N$1000))</f>
        <v>#DIV/0!</v>
      </c>
      <c r="EE18" s="113">
        <f>Paramétrage!J38</f>
        <v>0</v>
      </c>
      <c r="EF18" s="104">
        <f t="shared" si="23"/>
        <v>0</v>
      </c>
      <c r="EG18" s="104">
        <f t="shared" si="24"/>
        <v>0</v>
      </c>
      <c r="EH18" s="114">
        <f t="shared" si="25"/>
        <v>0</v>
      </c>
      <c r="EI18" s="114">
        <f t="array" ref="EI18">MIN(IF($C$3:$C$1000=EE18,$L$3:$L$1000))</f>
        <v>0</v>
      </c>
      <c r="EJ18" s="114">
        <f t="array" ref="EJ18">MIN(IF($C$3:$C$1000=EE18,$M$3:$M$1000))</f>
        <v>0</v>
      </c>
      <c r="EK18" s="114">
        <f t="array" ref="EK18">MIN(IF($C$3:$C$1000=EE18,$N$3:$N$1000))</f>
        <v>0</v>
      </c>
      <c r="EL18" s="114">
        <f t="array" ref="EL18">MAX(IF($C$3:$C$1000=EE18,$L$3:$L$1000))</f>
        <v>0</v>
      </c>
      <c r="EM18" s="114">
        <f t="array" ref="EM18">MAX(IF($C$3:$C$1000=EE18,$M$3:$M$1000))</f>
        <v>0</v>
      </c>
      <c r="EN18" s="114">
        <f t="array" ref="EN18">MAX(IF($C$3:$C$1000=EE18,$N$3:$N$1000))</f>
        <v>0</v>
      </c>
      <c r="EO18" s="104" t="e">
        <f t="array" ref="EO18">_xlfn.STDEV.S(IF($C$3:$C$1000=EE18,$L$3:$L$1000))</f>
        <v>#DIV/0!</v>
      </c>
      <c r="EP18" s="104" t="e">
        <f t="array" ref="EP18">_xlfn.STDEV.S(IF($C$3:$C$1000=EE18,$M$3:$M$1000))</f>
        <v>#DIV/0!</v>
      </c>
      <c r="EQ18" s="104" t="e">
        <f t="array" ref="EQ18">_xlfn.STDEV.S(IF($C$3:$C$1000=EE18,$N$3:$N$1000))</f>
        <v>#DIV/0!</v>
      </c>
      <c r="ES18" s="113">
        <f>Paramétrage!K38</f>
        <v>0</v>
      </c>
      <c r="ET18" s="104">
        <f t="shared" si="26"/>
        <v>0</v>
      </c>
      <c r="EU18" s="104">
        <f t="shared" si="27"/>
        <v>0</v>
      </c>
      <c r="EV18" s="114">
        <f t="shared" si="28"/>
        <v>0</v>
      </c>
      <c r="EW18" s="114">
        <f t="array" ref="EW18">MIN(IF($C$3:$C$1000=ES18,$L$3:$L$1000))</f>
        <v>0</v>
      </c>
      <c r="EX18" s="114">
        <f t="array" ref="EX18">MIN(IF($C$3:$C$1000=ES18,$M$3:$M$1000))</f>
        <v>0</v>
      </c>
      <c r="EY18" s="114">
        <f t="array" ref="EY18">MIN(IF($C$3:$C$1000=ES18,$N$3:$N$1000))</f>
        <v>0</v>
      </c>
      <c r="EZ18" s="114">
        <f t="array" ref="EZ18">MAX(IF($C$3:$C$1000=ES18,$L$3:$L$1000))</f>
        <v>0</v>
      </c>
      <c r="FA18" s="114">
        <f t="array" ref="FA18">MAX(IF($C$3:$C$1000=ES18,$M$3:$M$1000))</f>
        <v>0</v>
      </c>
      <c r="FB18" s="114">
        <f t="array" ref="FB18">MAX(IF($C$3:$C$1000=ES18,$N$3:$N$1000))</f>
        <v>0</v>
      </c>
      <c r="FC18" s="104" t="e">
        <f t="array" ref="FC18">_xlfn.STDEV.S(IF($C$3:$C$1000=ES18,$L$3:$L$1000))</f>
        <v>#DIV/0!</v>
      </c>
      <c r="FD18" s="104" t="e">
        <f t="array" ref="FD18">_xlfn.STDEV.S(IF($C$3:$C$1000=ES18,$M$3:$M$1000))</f>
        <v>#DIV/0!</v>
      </c>
      <c r="FE18" s="104" t="e">
        <f t="array" ref="FE18">_xlfn.STDEV.S(IF($C$3:$C$1000=ES18,$N$3:$N$1000))</f>
        <v>#DIV/0!</v>
      </c>
      <c r="FG18" s="113">
        <f>Paramétrage!L38</f>
        <v>0</v>
      </c>
      <c r="FH18" s="104">
        <f t="shared" si="29"/>
        <v>0</v>
      </c>
      <c r="FI18" s="104">
        <f t="shared" si="30"/>
        <v>0</v>
      </c>
      <c r="FJ18" s="114">
        <f t="shared" si="31"/>
        <v>0</v>
      </c>
      <c r="FK18" s="114">
        <f t="array" ref="FK18">MIN(IF($C$3:$C$1000=FG18,$L$3:$L$1000))</f>
        <v>0</v>
      </c>
      <c r="FL18" s="114">
        <f t="array" ref="FL18">MIN(IF($C$3:$C$1000=FG18,$M$3:$M$1000))</f>
        <v>0</v>
      </c>
      <c r="FM18" s="114">
        <f t="array" ref="FM18">MIN(IF($C$3:$C$1000=FG18,$N$3:$N$1000))</f>
        <v>0</v>
      </c>
      <c r="FN18" s="114">
        <f t="array" ref="FN18">MAX(IF($C$3:$C$1000=FG18,$L$3:$L$1000))</f>
        <v>0</v>
      </c>
      <c r="FO18" s="114">
        <f t="array" ref="FO18">MAX(IF($C$3:$C$1000=FG18,$M$3:$M$1000))</f>
        <v>0</v>
      </c>
      <c r="FP18" s="114">
        <f t="array" ref="FP18">MAX(IF($C$3:$C$1000=FG18,$N$3:$N$1000))</f>
        <v>0</v>
      </c>
      <c r="FQ18" s="104" t="e">
        <f t="array" ref="FQ18">_xlfn.STDEV.S(IF($C$3:$C$1000=FG18,$L$3:$L$1000))</f>
        <v>#DIV/0!</v>
      </c>
      <c r="FR18" s="104" t="e">
        <f t="array" ref="FR18">_xlfn.STDEV.S(IF($C$3:$C$1000=FG18,$M$3:$M$1000))</f>
        <v>#DIV/0!</v>
      </c>
      <c r="FS18" s="104" t="e">
        <f t="array" ref="FS18">_xlfn.STDEV.S(IF($C$3:$C$1000=FG18,$N$3:$N$1000))</f>
        <v>#DIV/0!</v>
      </c>
      <c r="FU18" s="113">
        <f>Paramétrage!M38</f>
        <v>0</v>
      </c>
      <c r="FV18" s="104">
        <f t="shared" si="32"/>
        <v>0</v>
      </c>
      <c r="FW18" s="104">
        <f t="shared" si="33"/>
        <v>0</v>
      </c>
      <c r="FX18" s="114">
        <f t="shared" si="34"/>
        <v>0</v>
      </c>
      <c r="FY18" s="114">
        <f t="array" ref="FY18">MIN(IF($C$3:$C$1000=FU18,$L$3:$L$1000))</f>
        <v>0</v>
      </c>
      <c r="FZ18" s="114">
        <f t="array" ref="FZ18">MIN(IF($C$3:$C$1000=FU18,$M$3:$M$1000))</f>
        <v>0</v>
      </c>
      <c r="GA18" s="114">
        <f t="array" ref="GA18">MIN(IF($C$3:$C$1000=FU18,$N$3:$N$1000))</f>
        <v>0</v>
      </c>
      <c r="GB18" s="114">
        <f t="array" ref="GB18">MAX(IF($C$3:$C$1000=FU18,$L$3:$L$1000))</f>
        <v>0</v>
      </c>
      <c r="GC18" s="114">
        <f t="array" ref="GC18">MAX(IF($C$3:$C$1000=FU18,$M$3:$M$1000))</f>
        <v>0</v>
      </c>
      <c r="GD18" s="114">
        <f t="array" ref="GD18">MAX(IF($C$3:$C$1000=FU18,$N$3:$N$1000))</f>
        <v>0</v>
      </c>
      <c r="GE18" s="104" t="e">
        <f t="array" ref="GE18">_xlfn.STDEV.S(IF($C$3:$C$1000=FU18,$L$3:$L$1000))</f>
        <v>#DIV/0!</v>
      </c>
      <c r="GF18" s="104" t="e">
        <f t="array" ref="GF18">_xlfn.STDEV.S(IF($C$3:$C$1000=FU18,$M$3:$M$1000))</f>
        <v>#DIV/0!</v>
      </c>
      <c r="GG18" s="104" t="e">
        <f t="array" ref="GG18">_xlfn.STDEV.S(IF($C$3:$C$1000=FU18,$N$3:$N$1000))</f>
        <v>#DIV/0!</v>
      </c>
      <c r="GI18" s="113">
        <f>Paramétrage!N38</f>
        <v>0</v>
      </c>
      <c r="GJ18" s="104">
        <f t="shared" si="35"/>
        <v>0</v>
      </c>
      <c r="GK18" s="104">
        <f t="shared" si="36"/>
        <v>0</v>
      </c>
      <c r="GL18" s="114">
        <f t="shared" si="37"/>
        <v>0</v>
      </c>
      <c r="GM18" s="114">
        <f t="array" ref="GM18">MIN(IF($C$3:$C$1000=GI18,$L$3:$L$1000))</f>
        <v>0</v>
      </c>
      <c r="GN18" s="114">
        <f t="array" ref="GN18">MIN(IF($C$3:$C$1000=GI18,$M$3:$M$1000))</f>
        <v>0</v>
      </c>
      <c r="GO18" s="114">
        <f t="array" ref="GO18">MIN(IF($C$3:$C$1000=GI18,$N$3:$N$1000))</f>
        <v>0</v>
      </c>
      <c r="GP18" s="114">
        <f t="array" ref="GP18">MAX(IF($C$3:$C$1000=GI18,$L$3:$L$1000))</f>
        <v>0</v>
      </c>
      <c r="GQ18" s="114">
        <f t="array" ref="GQ18">MAX(IF($C$3:$C$1000=GI18,$M$3:$M$1000))</f>
        <v>0</v>
      </c>
      <c r="GR18" s="114">
        <f t="array" ref="GR18">MAX(IF($C$3:$C$1000=GI18,$N$3:$N$1000))</f>
        <v>0</v>
      </c>
      <c r="GS18" s="104" t="e">
        <f t="array" ref="GS18">_xlfn.STDEV.S(IF($C$3:$C$1000=GI18,$L$3:$L$1000))</f>
        <v>#DIV/0!</v>
      </c>
      <c r="GT18" s="104" t="e">
        <f t="array" ref="GT18">_xlfn.STDEV.S(IF($C$3:$C$1000=GI18,$M$3:$M$1000))</f>
        <v>#DIV/0!</v>
      </c>
      <c r="GU18" s="104" t="e">
        <f t="array" ref="GU18">_xlfn.STDEV.S(IF($C$3:$C$1000=GI18,$N$3:$N$1000))</f>
        <v>#DIV/0!</v>
      </c>
      <c r="GW18" s="113">
        <f>Paramétrage!O38</f>
        <v>0</v>
      </c>
      <c r="GX18" s="104">
        <f t="shared" si="38"/>
        <v>0</v>
      </c>
      <c r="GY18" s="104">
        <f t="shared" si="39"/>
        <v>0</v>
      </c>
      <c r="GZ18" s="114">
        <f t="shared" si="40"/>
        <v>0</v>
      </c>
      <c r="HA18" s="114">
        <f t="array" ref="HA18">MIN(IF($C$3:$C$1000=GW18,$L$3:$L$1000))</f>
        <v>0</v>
      </c>
      <c r="HB18" s="114">
        <f t="array" ref="HB18">MIN(IF($C$3:$C$1000=GW18,$M$3:$M$1000))</f>
        <v>0</v>
      </c>
      <c r="HC18" s="114">
        <f t="array" ref="HC18">MIN(IF($C$3:$C$1000=GW18,$N$3:$N$1000))</f>
        <v>0</v>
      </c>
      <c r="HD18" s="114">
        <f t="array" ref="HD18">MAX(IF($C$3:$C$1000=GW18,$L$3:$L$1000))</f>
        <v>0</v>
      </c>
      <c r="HE18" s="114">
        <f t="array" ref="HE18">MAX(IF($C$3:$C$1000=GW18,$M$3:$M$1000))</f>
        <v>0</v>
      </c>
      <c r="HF18" s="114">
        <f t="array" ref="HF18">MAX(IF($C$3:$C$1000=GW18,$N$3:$N$1000))</f>
        <v>0</v>
      </c>
      <c r="HG18" s="104" t="e">
        <f t="array" ref="HG18">_xlfn.STDEV.S(IF($C$3:$C$1000=GW18,$L$3:$L$1000))</f>
        <v>#DIV/0!</v>
      </c>
      <c r="HH18" s="104" t="e">
        <f t="array" ref="HH18">_xlfn.STDEV.S(IF($C$3:$C$1000=GW18,$M$3:$M$1000))</f>
        <v>#DIV/0!</v>
      </c>
      <c r="HI18" s="104" t="e">
        <f t="array" ref="HI18">_xlfn.STDEV.S(IF($C$3:$C$1000=GW18,$N$3:$N$1000))</f>
        <v>#DIV/0!</v>
      </c>
      <c r="HK18" s="104">
        <v>6</v>
      </c>
      <c r="HL18" s="104">
        <v>13</v>
      </c>
      <c r="HM18" s="104">
        <v>25</v>
      </c>
    </row>
    <row r="19" spans="2:221" x14ac:dyDescent="0.3">
      <c r="B19" s="4"/>
      <c r="C19" s="4"/>
      <c r="D19" s="4"/>
      <c r="E19" s="4"/>
      <c r="F19" s="4"/>
      <c r="G19" s="4"/>
      <c r="H19" s="4"/>
      <c r="I19" s="4"/>
      <c r="J19" s="4"/>
      <c r="K19" s="4"/>
      <c r="L19" s="8" t="str">
        <f t="shared" si="42"/>
        <v/>
      </c>
      <c r="M19" s="64" t="str">
        <f t="shared" si="43"/>
        <v/>
      </c>
      <c r="N19" s="64" t="str">
        <f t="shared" si="44"/>
        <v/>
      </c>
      <c r="O19" s="8"/>
      <c r="P19" s="105"/>
      <c r="S19" s="108">
        <f>COUNTIFS($B$3:$B$1000,"Livraison",$L$3:$L$1000,"&gt;=13",$M$3:$M$1000,"&gt;=13",$N$3:$N$1000,"&lt;13",$N$3:$N$1000,"&gt;6")</f>
        <v>0</v>
      </c>
      <c r="W19" s="113">
        <f>Zone13_phenix</f>
        <v>0</v>
      </c>
      <c r="X19" s="114">
        <f>IFERROR(AVERAGEIFS(L3:L1000,B3:B1000,W19),0)</f>
        <v>0</v>
      </c>
      <c r="Y19" s="114">
        <f>IFERROR(AVERAGEIFS(M3:M1000,B3:B1000,W19),0)</f>
        <v>0</v>
      </c>
      <c r="Z19" s="114">
        <f>IFERROR(AVERAGEIFS(N3:N1000,B3:B1000,W19),0)</f>
        <v>0</v>
      </c>
      <c r="AA19" s="104">
        <f t="array" ref="AA19">MIN(IF($B$3:$B$1000=W19,$L$3:$L$1000))</f>
        <v>0</v>
      </c>
      <c r="AB19" s="104">
        <f t="array" ref="AB19">MIN(IF($B$3:$B$1000=W19,$M$3:$M$1000))</f>
        <v>0</v>
      </c>
      <c r="AC19" s="104">
        <f t="array" ref="AC19">MIN(IF($B$3:$B$1000=W19,$N$3:$N$1000))</f>
        <v>0</v>
      </c>
      <c r="AD19" s="104">
        <f t="array" ref="AD19">MAX(IF($B$3:$B$1000=W19,$L$3:$L$1000))</f>
        <v>0</v>
      </c>
      <c r="AE19" s="104">
        <f t="array" ref="AE19">MAX(IF($B$3:$B$1000=W19,$M$3:$M$1000))</f>
        <v>0</v>
      </c>
      <c r="AF19" s="104">
        <f t="array" ref="AF19">MAX(IF($B$3:$B$1000=W19,$M$3:$M$1000))</f>
        <v>0</v>
      </c>
      <c r="AG19" s="104" t="e">
        <f t="array" ref="AG19">_xlfn.STDEV.S(IF($B$3:$B$1000=W19,$L$3:$L$1000))</f>
        <v>#DIV/0!</v>
      </c>
      <c r="AH19" s="104" t="e">
        <f t="array" ref="AH19">_xlfn.STDEV.S(IF($B$3:$B$1000=W19,$M$3:$M$1000))</f>
        <v>#DIV/0!</v>
      </c>
      <c r="AI19" s="104" t="e">
        <f t="array" ref="AI19">_xlfn.STDEV.S(IF($B$3:$B$1000=W19,$N$3:$N$1000))</f>
        <v>#DIV/0!</v>
      </c>
      <c r="AK19" s="113">
        <f>Paramétrage!C39</f>
        <v>0</v>
      </c>
      <c r="AL19" s="104">
        <f t="shared" si="2"/>
        <v>0</v>
      </c>
      <c r="AM19" s="104">
        <f t="shared" si="3"/>
        <v>0</v>
      </c>
      <c r="AN19" s="114">
        <f t="shared" si="4"/>
        <v>0</v>
      </c>
      <c r="AO19" s="114">
        <f t="array" ref="AO19">MIN(IF($C$3:$C$1000=AK19,$L$3:$L$1000))</f>
        <v>0</v>
      </c>
      <c r="AP19" s="114">
        <f t="array" ref="AP19">MIN(IF($C$3:$C$1000=AK19,$M$3:$M$1000))</f>
        <v>0</v>
      </c>
      <c r="AQ19" s="114">
        <f t="array" ref="AQ19">MIN(IF($C$3:$C$1000=AK19,$N$3:$N$1000))</f>
        <v>0</v>
      </c>
      <c r="AR19" s="114">
        <f t="array" ref="AR19">MAX(IF($C$3:$C$1000=AK19,$L$3:$L$1000))</f>
        <v>0</v>
      </c>
      <c r="AS19" s="114">
        <f t="array" ref="AS19">MAX(IF($C$3:$C$1000=AK19,$M$3:$M$1000))</f>
        <v>0</v>
      </c>
      <c r="AT19" s="114">
        <f t="array" ref="AT19">MAX(IF($C$3:$C$1000=AK19,$N$3:$N$1000))</f>
        <v>0</v>
      </c>
      <c r="AU19" s="104" t="e">
        <f t="array" ref="AU19">_xlfn.STDEV.S(IF($C$3:$C$1000=AK19,$L$3:$L$1000))</f>
        <v>#DIV/0!</v>
      </c>
      <c r="AV19" s="104" t="e">
        <f t="array" ref="AV19">_xlfn.STDEV.S(IF($C$3:$C$1000=AK19,$M$3:$M$1000))</f>
        <v>#DIV/0!</v>
      </c>
      <c r="AW19" s="104" t="e">
        <f t="array" ref="AW19">_xlfn.STDEV.S(IF($C$3:$C$1000=AK19,$N$3:$N$1000))</f>
        <v>#DIV/0!</v>
      </c>
      <c r="AY19" s="113">
        <f>Paramétrage!D39</f>
        <v>0</v>
      </c>
      <c r="AZ19" s="114">
        <f t="shared" si="5"/>
        <v>0</v>
      </c>
      <c r="BA19" s="114">
        <f t="shared" si="6"/>
        <v>0</v>
      </c>
      <c r="BB19" s="114">
        <f t="shared" si="7"/>
        <v>0</v>
      </c>
      <c r="BC19" s="114">
        <f t="array" ref="BC19">MIN(IF($C$3:$C$1000=AY19,$L$3:$L$1000))</f>
        <v>0</v>
      </c>
      <c r="BD19" s="114">
        <f t="array" ref="BD19">MIN(IF($C$3:$C$1000=AY19,$M$3:$M$1000))</f>
        <v>0</v>
      </c>
      <c r="BE19" s="114">
        <f t="array" ref="BE19">MIN(IF($C$3:$C$1000=AY19,$N$3:$N$1000))</f>
        <v>0</v>
      </c>
      <c r="BF19" s="114">
        <f t="array" ref="BF19">MAX(IF($C$3:$C$1000=AY19,$L$3:$L$1000))</f>
        <v>0</v>
      </c>
      <c r="BG19" s="114">
        <f t="array" ref="BG19">MAX(IF($C$3:$C$1000=AY19,$M$3:$M$1000))</f>
        <v>0</v>
      </c>
      <c r="BH19" s="114">
        <f t="array" ref="BH19">MAX(IF($C$3:$C$1000=AY19,$N$3:$N$1000))</f>
        <v>0</v>
      </c>
      <c r="BI19" s="104" t="e">
        <f t="array" ref="BI19">_xlfn.STDEV.S(IF($C$3:$C$1000=AY19,$L$3:$L$1000))</f>
        <v>#DIV/0!</v>
      </c>
      <c r="BJ19" s="104" t="e">
        <f t="array" ref="BJ19">_xlfn.STDEV.S(IF($C$3:$C$1000=AY19,$M$3:$M$1000))</f>
        <v>#DIV/0!</v>
      </c>
      <c r="BK19" s="104" t="e">
        <f t="array" ref="BK19">_xlfn.STDEV.S(IF($C$3:$C$1000=AY19,$N$3:$N$1000))</f>
        <v>#DIV/0!</v>
      </c>
      <c r="BM19" s="113">
        <f>Paramétrage!E39</f>
        <v>0</v>
      </c>
      <c r="BN19" s="114">
        <f t="shared" si="8"/>
        <v>0</v>
      </c>
      <c r="BO19" s="114">
        <f t="shared" si="9"/>
        <v>0</v>
      </c>
      <c r="BP19" s="114">
        <f t="shared" si="10"/>
        <v>0</v>
      </c>
      <c r="BQ19" s="114">
        <f t="array" ref="BQ19">MIN(IF($C$3:$C$1000=BM19,$L$3:$L$1000))</f>
        <v>0</v>
      </c>
      <c r="BR19" s="114">
        <f t="array" ref="BR19">MIN(IF($C$3:$C$1000=BM19,$M$3:$M$1000))</f>
        <v>0</v>
      </c>
      <c r="BS19" s="114">
        <f t="array" ref="BS19">MIN(IF($C$3:$C$1000=BM19,$N$3:$N$1000))</f>
        <v>0</v>
      </c>
      <c r="BT19" s="114">
        <f t="array" ref="BT19">MAX(IF($C$3:$C$1000=BM19,$L$3:$L$1000))</f>
        <v>0</v>
      </c>
      <c r="BU19" s="114">
        <f t="array" ref="BU19">MAX(IF($C$3:$C$1000=BM19,$M$3:$M$1000))</f>
        <v>0</v>
      </c>
      <c r="BV19" s="114">
        <f t="array" ref="BV19">MAX(IF($C$3:$C$1000=BM19,$N$3:$N$1000))</f>
        <v>0</v>
      </c>
      <c r="BW19" s="104" t="e">
        <f t="array" ref="BW19">_xlfn.STDEV.S(IF($C$3:$C$1000=BM19,$L$3:$L$1000))</f>
        <v>#DIV/0!</v>
      </c>
      <c r="BX19" s="104" t="e">
        <f t="array" ref="BX19">_xlfn.STDEV.S(IF($C$3:$C$1000=BM19,$M$3:$M$1000))</f>
        <v>#DIV/0!</v>
      </c>
      <c r="BY19" s="104" t="e">
        <f t="array" ref="BY19">_xlfn.STDEV.S(IF($C$3:$C$1000=BM19,$N$3:$N$1000))</f>
        <v>#DIV/0!</v>
      </c>
      <c r="CA19" s="113">
        <f>Paramétrage!F39</f>
        <v>0</v>
      </c>
      <c r="CB19" s="114">
        <f t="shared" si="11"/>
        <v>0</v>
      </c>
      <c r="CC19" s="114">
        <f t="shared" si="12"/>
        <v>0</v>
      </c>
      <c r="CD19" s="114">
        <f t="shared" si="13"/>
        <v>0</v>
      </c>
      <c r="CE19" s="114">
        <f t="array" ref="CE19">MIN(IF($C$3:$C$1000=CA19,$L$3:$L$1000))</f>
        <v>0</v>
      </c>
      <c r="CF19" s="114">
        <f t="array" ref="CF19">MIN(IF($C$3:$C$1000=CA19,$M$3:$M$1000))</f>
        <v>0</v>
      </c>
      <c r="CG19" s="114">
        <f t="array" ref="CG19">MIN(IF($C$3:$C$1000=CA19,$N$3:$N$1000))</f>
        <v>0</v>
      </c>
      <c r="CH19" s="114">
        <f t="array" ref="CH19">MAX(IF($C$3:$C$1000=CA19,$L$3:$L$1000))</f>
        <v>0</v>
      </c>
      <c r="CI19" s="114">
        <f t="array" ref="CI19">MAX(IF($C$3:$C$1000=CA19,$M$3:$M$1000))</f>
        <v>0</v>
      </c>
      <c r="CJ19" s="114">
        <f t="array" ref="CJ19">MAX(IF($C$3:$C$1000=CA19,$N$3:$N$1000))</f>
        <v>0</v>
      </c>
      <c r="CK19" s="104" t="e">
        <f t="array" ref="CK19">_xlfn.STDEV.S(IF($C$3:$C$1000=CA19,$L$3:$L$1000))</f>
        <v>#DIV/0!</v>
      </c>
      <c r="CL19" s="104" t="e">
        <f t="array" ref="CL19">_xlfn.STDEV.S(IF($C$3:$C$1000=CA19,$M$3:$M$1000))</f>
        <v>#DIV/0!</v>
      </c>
      <c r="CM19" s="104" t="e">
        <f t="array" ref="CM19">_xlfn.STDEV.S(IF($C$3:$C$1000=CA19,$N$3:$N$1000))</f>
        <v>#DIV/0!</v>
      </c>
      <c r="CO19" s="113">
        <f>Paramétrage!G39</f>
        <v>0</v>
      </c>
      <c r="CP19" s="104">
        <f t="shared" si="14"/>
        <v>0</v>
      </c>
      <c r="CQ19" s="104">
        <f t="shared" si="15"/>
        <v>0</v>
      </c>
      <c r="CR19" s="114">
        <f t="shared" si="16"/>
        <v>0</v>
      </c>
      <c r="CS19" s="114">
        <f t="array" ref="CS19">MIN(IF($C$3:$C$1000=CO19,$L$3:$L$1000))</f>
        <v>0</v>
      </c>
      <c r="CT19" s="114">
        <f t="array" ref="CT19">MIN(IF($C$3:$C$1000=CO19,$M$3:$M$1000))</f>
        <v>0</v>
      </c>
      <c r="CU19" s="114">
        <f t="array" ref="CU19">MIN(IF($C$3:$C$1000=CO19,$N$3:$N$1000))</f>
        <v>0</v>
      </c>
      <c r="CV19" s="114">
        <f t="array" ref="CV19">MAX(IF($C$3:$C$1000=CO19,$L$3:$L$1000))</f>
        <v>0</v>
      </c>
      <c r="CW19" s="114">
        <f t="array" ref="CW19">MAX(IF($C$3:$C$1000=CO19,$M$3:$M$1000))</f>
        <v>0</v>
      </c>
      <c r="CX19" s="114">
        <f t="array" ref="CX19">MAX(IF($C$3:$C$1000=CO19,$N$3:$N$1000))</f>
        <v>0</v>
      </c>
      <c r="CY19" s="104" t="e">
        <f t="array" ref="CY19">_xlfn.STDEV.S(IF($C$3:$C$1000=CO19,$L$3:$L$1000))</f>
        <v>#DIV/0!</v>
      </c>
      <c r="CZ19" s="104" t="e">
        <f t="array" ref="CZ19">_xlfn.STDEV.S(IF($C$3:$C$1000=CO19,$M$3:$M$1000))</f>
        <v>#DIV/0!</v>
      </c>
      <c r="DA19" s="104" t="e">
        <f t="array" ref="DA19">_xlfn.STDEV.S(IF($C$3:$C$1000=CO19,$N$3:$N$1000))</f>
        <v>#DIV/0!</v>
      </c>
      <c r="DC19" s="113">
        <f>Paramétrage!H39</f>
        <v>0</v>
      </c>
      <c r="DD19" s="104">
        <f t="shared" si="17"/>
        <v>0</v>
      </c>
      <c r="DE19" s="104">
        <f t="shared" si="18"/>
        <v>0</v>
      </c>
      <c r="DF19" s="114">
        <f t="shared" si="19"/>
        <v>0</v>
      </c>
      <c r="DG19" s="114">
        <f t="array" ref="DG19">MIN(IF($C$3:$C$1000=DC19,$L$3:$L$1000))</f>
        <v>0</v>
      </c>
      <c r="DH19" s="114">
        <f t="array" ref="DH19">MIN(IF($C$3:$C$1000=DC19,$M$3:$M$1000))</f>
        <v>0</v>
      </c>
      <c r="DI19" s="114">
        <f t="array" ref="DI19">MIN(IF($C$3:$C$1000=DC19,$N$3:$N$1000))</f>
        <v>0</v>
      </c>
      <c r="DJ19" s="114">
        <f t="array" ref="DJ19">MAX(IF($C$3:$C$1000=DC19,$L$3:$L$1000))</f>
        <v>0</v>
      </c>
      <c r="DK19" s="114">
        <f t="array" ref="DK19">MAX(IF($C$3:$C$1000=DC19,$M$3:$M$1000))</f>
        <v>0</v>
      </c>
      <c r="DL19" s="114">
        <f t="array" ref="DL19">MAX(IF($C$3:$C$1000=DC19,$N$3:$N$1000))</f>
        <v>0</v>
      </c>
      <c r="DM19" s="104" t="e">
        <f t="array" ref="DM19">_xlfn.STDEV.S(IF($C$3:$C$1000=DC19,$L$3:$L$1000))</f>
        <v>#DIV/0!</v>
      </c>
      <c r="DN19" s="104" t="e">
        <f t="array" ref="DN19">_xlfn.STDEV.S(IF($C$3:$C$1000=DC19,$M$3:$M$1000))</f>
        <v>#DIV/0!</v>
      </c>
      <c r="DO19" s="104" t="e">
        <f t="array" ref="DO19">_xlfn.STDEV.S(IF($C$3:$C$1000=DC19,$N$3:$N$1000))</f>
        <v>#DIV/0!</v>
      </c>
      <c r="DQ19" s="113">
        <f>Paramétrage!I39</f>
        <v>0</v>
      </c>
      <c r="DR19" s="104">
        <f t="shared" si="20"/>
        <v>0</v>
      </c>
      <c r="DS19" s="104">
        <f t="shared" si="21"/>
        <v>0</v>
      </c>
      <c r="DT19" s="114">
        <f t="shared" si="22"/>
        <v>0</v>
      </c>
      <c r="DU19" s="114">
        <f t="array" ref="DU19">MIN(IF($C$3:$C$1000=DQ19,$L$3:$L$1000))</f>
        <v>0</v>
      </c>
      <c r="DV19" s="114">
        <f t="array" ref="DV19">MIN(IF($C$3:$C$1000=DQ19,$M$3:$M$1000))</f>
        <v>0</v>
      </c>
      <c r="DW19" s="114">
        <f t="array" ref="DW19">MIN(IF($C$3:$C$1000=DQ19,$N$3:$N$1000))</f>
        <v>0</v>
      </c>
      <c r="DX19" s="114">
        <f t="array" ref="DX19">MAX(IF($C$3:$C$1000=DQ19,$L$3:$L$1000))</f>
        <v>0</v>
      </c>
      <c r="DY19" s="114">
        <f t="array" ref="DY19">MAX(IF($C$3:$C$1000=DQ19,$M$3:$M$1000))</f>
        <v>0</v>
      </c>
      <c r="DZ19" s="114">
        <f t="array" ref="DZ19">MAX(IF($C$3:$C$1000=DQ19,$N$3:$N$1000))</f>
        <v>0</v>
      </c>
      <c r="EA19" s="104" t="e">
        <f t="array" ref="EA19">_xlfn.STDEV.S(IF($C$3:$C$1000=DQ19,$L$3:$L$1000))</f>
        <v>#DIV/0!</v>
      </c>
      <c r="EB19" s="104" t="e">
        <f t="array" ref="EB19">_xlfn.STDEV.S(IF($C$3:$C$1000=DQ19,$M$3:$M$1000))</f>
        <v>#DIV/0!</v>
      </c>
      <c r="EC19" s="104" t="e">
        <f t="array" ref="EC19">_xlfn.STDEV.S(IF($C$3:$C$1000=DQ19,$N$3:$N$1000))</f>
        <v>#DIV/0!</v>
      </c>
      <c r="EE19" s="113">
        <f>Paramétrage!J39</f>
        <v>0</v>
      </c>
      <c r="EF19" s="104">
        <f t="shared" si="23"/>
        <v>0</v>
      </c>
      <c r="EG19" s="104">
        <f t="shared" si="24"/>
        <v>0</v>
      </c>
      <c r="EH19" s="114">
        <f t="shared" si="25"/>
        <v>0</v>
      </c>
      <c r="EI19" s="114">
        <f t="array" ref="EI19">MIN(IF($C$3:$C$1000=EE19,$L$3:$L$1000))</f>
        <v>0</v>
      </c>
      <c r="EJ19" s="114">
        <f t="array" ref="EJ19">MIN(IF($C$3:$C$1000=EE19,$M$3:$M$1000))</f>
        <v>0</v>
      </c>
      <c r="EK19" s="114">
        <f t="array" ref="EK19">MIN(IF($C$3:$C$1000=EE19,$N$3:$N$1000))</f>
        <v>0</v>
      </c>
      <c r="EL19" s="114">
        <f t="array" ref="EL19">MAX(IF($C$3:$C$1000=EE19,$L$3:$L$1000))</f>
        <v>0</v>
      </c>
      <c r="EM19" s="114">
        <f t="array" ref="EM19">MAX(IF($C$3:$C$1000=EE19,$M$3:$M$1000))</f>
        <v>0</v>
      </c>
      <c r="EN19" s="114">
        <f t="array" ref="EN19">MAX(IF($C$3:$C$1000=EE19,$N$3:$N$1000))</f>
        <v>0</v>
      </c>
      <c r="EO19" s="104" t="e">
        <f t="array" ref="EO19">_xlfn.STDEV.S(IF($C$3:$C$1000=EE19,$L$3:$L$1000))</f>
        <v>#DIV/0!</v>
      </c>
      <c r="EP19" s="104" t="e">
        <f t="array" ref="EP19">_xlfn.STDEV.S(IF($C$3:$C$1000=EE19,$M$3:$M$1000))</f>
        <v>#DIV/0!</v>
      </c>
      <c r="EQ19" s="104" t="e">
        <f t="array" ref="EQ19">_xlfn.STDEV.S(IF($C$3:$C$1000=EE19,$N$3:$N$1000))</f>
        <v>#DIV/0!</v>
      </c>
      <c r="ES19" s="113">
        <f>Paramétrage!K39</f>
        <v>0</v>
      </c>
      <c r="ET19" s="104">
        <f t="shared" si="26"/>
        <v>0</v>
      </c>
      <c r="EU19" s="104">
        <f t="shared" si="27"/>
        <v>0</v>
      </c>
      <c r="EV19" s="114">
        <f t="shared" si="28"/>
        <v>0</v>
      </c>
      <c r="EW19" s="114">
        <f t="array" ref="EW19">MIN(IF($C$3:$C$1000=ES19,$L$3:$L$1000))</f>
        <v>0</v>
      </c>
      <c r="EX19" s="114">
        <f t="array" ref="EX19">MIN(IF($C$3:$C$1000=ES19,$M$3:$M$1000))</f>
        <v>0</v>
      </c>
      <c r="EY19" s="114">
        <f t="array" ref="EY19">MIN(IF($C$3:$C$1000=ES19,$N$3:$N$1000))</f>
        <v>0</v>
      </c>
      <c r="EZ19" s="114">
        <f t="array" ref="EZ19">MAX(IF($C$3:$C$1000=ES19,$L$3:$L$1000))</f>
        <v>0</v>
      </c>
      <c r="FA19" s="114">
        <f t="array" ref="FA19">MAX(IF($C$3:$C$1000=ES19,$M$3:$M$1000))</f>
        <v>0</v>
      </c>
      <c r="FB19" s="114">
        <f t="array" ref="FB19">MAX(IF($C$3:$C$1000=ES19,$N$3:$N$1000))</f>
        <v>0</v>
      </c>
      <c r="FC19" s="104" t="e">
        <f t="array" ref="FC19">_xlfn.STDEV.S(IF($C$3:$C$1000=ES19,$L$3:$L$1000))</f>
        <v>#DIV/0!</v>
      </c>
      <c r="FD19" s="104" t="e">
        <f t="array" ref="FD19">_xlfn.STDEV.S(IF($C$3:$C$1000=ES19,$M$3:$M$1000))</f>
        <v>#DIV/0!</v>
      </c>
      <c r="FE19" s="104" t="e">
        <f t="array" ref="FE19">_xlfn.STDEV.S(IF($C$3:$C$1000=ES19,$N$3:$N$1000))</f>
        <v>#DIV/0!</v>
      </c>
      <c r="FG19" s="113">
        <f>Paramétrage!L39</f>
        <v>0</v>
      </c>
      <c r="FH19" s="104">
        <f t="shared" si="29"/>
        <v>0</v>
      </c>
      <c r="FI19" s="104">
        <f t="shared" si="30"/>
        <v>0</v>
      </c>
      <c r="FJ19" s="114">
        <f t="shared" si="31"/>
        <v>0</v>
      </c>
      <c r="FK19" s="114">
        <f t="array" ref="FK19">MIN(IF($C$3:$C$1000=FG19,$L$3:$L$1000))</f>
        <v>0</v>
      </c>
      <c r="FL19" s="114">
        <f t="array" ref="FL19">MIN(IF($C$3:$C$1000=FG19,$M$3:$M$1000))</f>
        <v>0</v>
      </c>
      <c r="FM19" s="114">
        <f t="array" ref="FM19">MIN(IF($C$3:$C$1000=FG19,$N$3:$N$1000))</f>
        <v>0</v>
      </c>
      <c r="FN19" s="114">
        <f t="array" ref="FN19">MAX(IF($C$3:$C$1000=FG19,$L$3:$L$1000))</f>
        <v>0</v>
      </c>
      <c r="FO19" s="114">
        <f t="array" ref="FO19">MAX(IF($C$3:$C$1000=FG19,$M$3:$M$1000))</f>
        <v>0</v>
      </c>
      <c r="FP19" s="114">
        <f t="array" ref="FP19">MAX(IF($C$3:$C$1000=FG19,$N$3:$N$1000))</f>
        <v>0</v>
      </c>
      <c r="FQ19" s="104" t="e">
        <f t="array" ref="FQ19">_xlfn.STDEV.S(IF($C$3:$C$1000=FG19,$L$3:$L$1000))</f>
        <v>#DIV/0!</v>
      </c>
      <c r="FR19" s="104" t="e">
        <f t="array" ref="FR19">_xlfn.STDEV.S(IF($C$3:$C$1000=FG19,$M$3:$M$1000))</f>
        <v>#DIV/0!</v>
      </c>
      <c r="FS19" s="104" t="e">
        <f t="array" ref="FS19">_xlfn.STDEV.S(IF($C$3:$C$1000=FG19,$N$3:$N$1000))</f>
        <v>#DIV/0!</v>
      </c>
      <c r="FU19" s="113">
        <f>Paramétrage!M39</f>
        <v>0</v>
      </c>
      <c r="FV19" s="104">
        <f t="shared" si="32"/>
        <v>0</v>
      </c>
      <c r="FW19" s="104">
        <f t="shared" si="33"/>
        <v>0</v>
      </c>
      <c r="FX19" s="114">
        <f t="shared" si="34"/>
        <v>0</v>
      </c>
      <c r="FY19" s="114">
        <f t="array" ref="FY19">MIN(IF($C$3:$C$1000=FU19,$L$3:$L$1000))</f>
        <v>0</v>
      </c>
      <c r="FZ19" s="114">
        <f t="array" ref="FZ19">MIN(IF($C$3:$C$1000=FU19,$M$3:$M$1000))</f>
        <v>0</v>
      </c>
      <c r="GA19" s="114">
        <f t="array" ref="GA19">MIN(IF($C$3:$C$1000=FU19,$N$3:$N$1000))</f>
        <v>0</v>
      </c>
      <c r="GB19" s="114">
        <f t="array" ref="GB19">MAX(IF($C$3:$C$1000=FU19,$L$3:$L$1000))</f>
        <v>0</v>
      </c>
      <c r="GC19" s="114">
        <f t="array" ref="GC19">MAX(IF($C$3:$C$1000=FU19,$M$3:$M$1000))</f>
        <v>0</v>
      </c>
      <c r="GD19" s="114">
        <f t="array" ref="GD19">MAX(IF($C$3:$C$1000=FU19,$N$3:$N$1000))</f>
        <v>0</v>
      </c>
      <c r="GE19" s="104" t="e">
        <f t="array" ref="GE19">_xlfn.STDEV.S(IF($C$3:$C$1000=FU19,$L$3:$L$1000))</f>
        <v>#DIV/0!</v>
      </c>
      <c r="GF19" s="104" t="e">
        <f t="array" ref="GF19">_xlfn.STDEV.S(IF($C$3:$C$1000=FU19,$M$3:$M$1000))</f>
        <v>#DIV/0!</v>
      </c>
      <c r="GG19" s="104" t="e">
        <f t="array" ref="GG19">_xlfn.STDEV.S(IF($C$3:$C$1000=FU19,$N$3:$N$1000))</f>
        <v>#DIV/0!</v>
      </c>
      <c r="GI19" s="113">
        <f>Paramétrage!N39</f>
        <v>0</v>
      </c>
      <c r="GJ19" s="104">
        <f t="shared" si="35"/>
        <v>0</v>
      </c>
      <c r="GK19" s="104">
        <f t="shared" si="36"/>
        <v>0</v>
      </c>
      <c r="GL19" s="114">
        <f t="shared" si="37"/>
        <v>0</v>
      </c>
      <c r="GM19" s="114">
        <f t="array" ref="GM19">MIN(IF($C$3:$C$1000=GI19,$L$3:$L$1000))</f>
        <v>0</v>
      </c>
      <c r="GN19" s="114">
        <f t="array" ref="GN19">MIN(IF($C$3:$C$1000=GI19,$M$3:$M$1000))</f>
        <v>0</v>
      </c>
      <c r="GO19" s="114">
        <f t="array" ref="GO19">MIN(IF($C$3:$C$1000=GI19,$N$3:$N$1000))</f>
        <v>0</v>
      </c>
      <c r="GP19" s="114">
        <f t="array" ref="GP19">MAX(IF($C$3:$C$1000=GI19,$L$3:$L$1000))</f>
        <v>0</v>
      </c>
      <c r="GQ19" s="114">
        <f t="array" ref="GQ19">MAX(IF($C$3:$C$1000=GI19,$M$3:$M$1000))</f>
        <v>0</v>
      </c>
      <c r="GR19" s="114">
        <f t="array" ref="GR19">MAX(IF($C$3:$C$1000=GI19,$N$3:$N$1000))</f>
        <v>0</v>
      </c>
      <c r="GS19" s="104" t="e">
        <f t="array" ref="GS19">_xlfn.STDEV.S(IF($C$3:$C$1000=GI19,$L$3:$L$1000))</f>
        <v>#DIV/0!</v>
      </c>
      <c r="GT19" s="104" t="e">
        <f t="array" ref="GT19">_xlfn.STDEV.S(IF($C$3:$C$1000=GI19,$M$3:$M$1000))</f>
        <v>#DIV/0!</v>
      </c>
      <c r="GU19" s="104" t="e">
        <f t="array" ref="GU19">_xlfn.STDEV.S(IF($C$3:$C$1000=GI19,$N$3:$N$1000))</f>
        <v>#DIV/0!</v>
      </c>
      <c r="GW19" s="113">
        <f>Paramétrage!O39</f>
        <v>0</v>
      </c>
      <c r="GX19" s="104">
        <f t="shared" si="38"/>
        <v>0</v>
      </c>
      <c r="GY19" s="104">
        <f t="shared" si="39"/>
        <v>0</v>
      </c>
      <c r="GZ19" s="114">
        <f t="shared" si="40"/>
        <v>0</v>
      </c>
      <c r="HA19" s="114">
        <f t="array" ref="HA19">MIN(IF($C$3:$C$1000=GW19,$L$3:$L$1000))</f>
        <v>0</v>
      </c>
      <c r="HB19" s="114">
        <f t="array" ref="HB19">MIN(IF($C$3:$C$1000=GW19,$M$3:$M$1000))</f>
        <v>0</v>
      </c>
      <c r="HC19" s="114">
        <f t="array" ref="HC19">MIN(IF($C$3:$C$1000=GW19,$N$3:$N$1000))</f>
        <v>0</v>
      </c>
      <c r="HD19" s="114">
        <f t="array" ref="HD19">MAX(IF($C$3:$C$1000=GW19,$L$3:$L$1000))</f>
        <v>0</v>
      </c>
      <c r="HE19" s="114">
        <f t="array" ref="HE19">MAX(IF($C$3:$C$1000=GW19,$M$3:$M$1000))</f>
        <v>0</v>
      </c>
      <c r="HF19" s="114">
        <f t="array" ref="HF19">MAX(IF($C$3:$C$1000=GW19,$N$3:$N$1000))</f>
        <v>0</v>
      </c>
      <c r="HG19" s="104" t="e">
        <f t="array" ref="HG19">_xlfn.STDEV.S(IF($C$3:$C$1000=GW19,$L$3:$L$1000))</f>
        <v>#DIV/0!</v>
      </c>
      <c r="HH19" s="104" t="e">
        <f t="array" ref="HH19">_xlfn.STDEV.S(IF($C$3:$C$1000=GW19,$M$3:$M$1000))</f>
        <v>#DIV/0!</v>
      </c>
      <c r="HI19" s="104" t="e">
        <f t="array" ref="HI19">_xlfn.STDEV.S(IF($C$3:$C$1000=GW19,$N$3:$N$1000))</f>
        <v>#DIV/0!</v>
      </c>
      <c r="HK19" s="104">
        <v>6</v>
      </c>
      <c r="HL19" s="104">
        <v>13</v>
      </c>
      <c r="HM19" s="104">
        <v>25</v>
      </c>
    </row>
    <row r="20" spans="2:221" x14ac:dyDescent="0.3">
      <c r="B20" s="4"/>
      <c r="C20" s="4"/>
      <c r="D20" s="4"/>
      <c r="E20" s="4"/>
      <c r="F20" s="4"/>
      <c r="G20" s="4"/>
      <c r="H20" s="4"/>
      <c r="I20" s="4"/>
      <c r="J20" s="4"/>
      <c r="K20" s="4"/>
      <c r="L20" s="8" t="str">
        <f t="shared" si="42"/>
        <v/>
      </c>
      <c r="M20" s="64" t="str">
        <f t="shared" si="43"/>
        <v/>
      </c>
      <c r="N20" s="64" t="str">
        <f t="shared" si="44"/>
        <v/>
      </c>
      <c r="O20" s="8"/>
      <c r="P20" s="105"/>
      <c r="S20" s="108">
        <f>COUNTIFS($B$3:$B$1000,"Livraison",$L$3:$L$1000,"&gt;=13",$M$3:$M$1000,"&lt;13",$M$3:$M$1000,"&gt;6",$N$3:$N$1000,"&gt;=13")</f>
        <v>0</v>
      </c>
      <c r="AE20" s="114"/>
      <c r="AK20" s="113">
        <f>Paramétrage!C40</f>
        <v>0</v>
      </c>
      <c r="AL20" s="104">
        <f t="shared" si="2"/>
        <v>0</v>
      </c>
      <c r="AM20" s="104">
        <f t="shared" si="3"/>
        <v>0</v>
      </c>
      <c r="AN20" s="114">
        <f t="shared" si="4"/>
        <v>0</v>
      </c>
      <c r="AO20" s="114">
        <f t="array" ref="AO20">MIN(IF($C$3:$C$1000=AK20,$L$3:$L$1000))</f>
        <v>0</v>
      </c>
      <c r="AP20" s="114">
        <f t="array" ref="AP20">MIN(IF($C$3:$C$1000=AK20,$M$3:$M$1000))</f>
        <v>0</v>
      </c>
      <c r="AQ20" s="114">
        <f t="array" ref="AQ20">MIN(IF($C$3:$C$1000=AK20,$N$3:$N$1000))</f>
        <v>0</v>
      </c>
      <c r="AR20" s="114">
        <f t="array" ref="AR20">MAX(IF($C$3:$C$1000=AK20,$L$3:$L$1000))</f>
        <v>0</v>
      </c>
      <c r="AS20" s="114">
        <f t="array" ref="AS20">MAX(IF($C$3:$C$1000=AK20,$M$3:$M$1000))</f>
        <v>0</v>
      </c>
      <c r="AT20" s="114">
        <f t="array" ref="AT20">MAX(IF($C$3:$C$1000=AK20,$N$3:$N$1000))</f>
        <v>0</v>
      </c>
      <c r="AU20" s="104" t="e">
        <f t="array" ref="AU20">_xlfn.STDEV.S(IF($C$3:$C$1000=AK20,$L$3:$L$1000))</f>
        <v>#DIV/0!</v>
      </c>
      <c r="AV20" s="104" t="e">
        <f t="array" ref="AV20">_xlfn.STDEV.S(IF($C$3:$C$1000=AK20,$M$3:$M$1000))</f>
        <v>#DIV/0!</v>
      </c>
      <c r="AW20" s="104" t="e">
        <f t="array" ref="AW20">_xlfn.STDEV.S(IF($C$3:$C$1000=AK20,$N$3:$N$1000))</f>
        <v>#DIV/0!</v>
      </c>
      <c r="AY20" s="113">
        <f>Paramétrage!D40</f>
        <v>0</v>
      </c>
      <c r="AZ20" s="114">
        <f t="shared" si="5"/>
        <v>0</v>
      </c>
      <c r="BA20" s="114">
        <f t="shared" si="6"/>
        <v>0</v>
      </c>
      <c r="BB20" s="114">
        <f t="shared" si="7"/>
        <v>0</v>
      </c>
      <c r="BC20" s="114">
        <f t="array" ref="BC20">MIN(IF($C$3:$C$1000=AY20,$L$3:$L$1000))</f>
        <v>0</v>
      </c>
      <c r="BD20" s="114">
        <f t="array" ref="BD20">MIN(IF($C$3:$C$1000=AY20,$M$3:$M$1000))</f>
        <v>0</v>
      </c>
      <c r="BE20" s="114">
        <f t="array" ref="BE20">MIN(IF($C$3:$C$1000=AY20,$N$3:$N$1000))</f>
        <v>0</v>
      </c>
      <c r="BF20" s="114">
        <f t="array" ref="BF20">MAX(IF($C$3:$C$1000=AY20,$L$3:$L$1000))</f>
        <v>0</v>
      </c>
      <c r="BG20" s="114">
        <f t="array" ref="BG20">MAX(IF($C$3:$C$1000=AY20,$M$3:$M$1000))</f>
        <v>0</v>
      </c>
      <c r="BH20" s="114">
        <f t="array" ref="BH20">MAX(IF($C$3:$C$1000=AY20,$N$3:$N$1000))</f>
        <v>0</v>
      </c>
      <c r="BI20" s="104" t="e">
        <f t="array" ref="BI20">_xlfn.STDEV.S(IF($C$3:$C$1000=AY20,$L$3:$L$1000))</f>
        <v>#DIV/0!</v>
      </c>
      <c r="BJ20" s="104" t="e">
        <f t="array" ref="BJ20">_xlfn.STDEV.S(IF($C$3:$C$1000=AY20,$M$3:$M$1000))</f>
        <v>#DIV/0!</v>
      </c>
      <c r="BK20" s="104" t="e">
        <f t="array" ref="BK20">_xlfn.STDEV.S(IF($C$3:$C$1000=AY20,$N$3:$N$1000))</f>
        <v>#DIV/0!</v>
      </c>
      <c r="BM20" s="113">
        <f>Paramétrage!E40</f>
        <v>0</v>
      </c>
      <c r="BN20" s="114">
        <f t="shared" si="8"/>
        <v>0</v>
      </c>
      <c r="BO20" s="114">
        <f t="shared" si="9"/>
        <v>0</v>
      </c>
      <c r="BP20" s="114">
        <f t="shared" si="10"/>
        <v>0</v>
      </c>
      <c r="BQ20" s="114">
        <f t="array" ref="BQ20">MIN(IF($C$3:$C$1000=BM20,$L$3:$L$1000))</f>
        <v>0</v>
      </c>
      <c r="BR20" s="114">
        <f t="array" ref="BR20">MIN(IF($C$3:$C$1000=BM20,$M$3:$M$1000))</f>
        <v>0</v>
      </c>
      <c r="BS20" s="114">
        <f t="array" ref="BS20">MIN(IF($C$3:$C$1000=BM20,$N$3:$N$1000))</f>
        <v>0</v>
      </c>
      <c r="BT20" s="114">
        <f t="array" ref="BT20">MAX(IF($C$3:$C$1000=BM20,$L$3:$L$1000))</f>
        <v>0</v>
      </c>
      <c r="BU20" s="114">
        <f t="array" ref="BU20">MAX(IF($C$3:$C$1000=BM20,$M$3:$M$1000))</f>
        <v>0</v>
      </c>
      <c r="BV20" s="114">
        <f t="array" ref="BV20">MAX(IF($C$3:$C$1000=BM20,$N$3:$N$1000))</f>
        <v>0</v>
      </c>
      <c r="BW20" s="104" t="e">
        <f t="array" ref="BW20">_xlfn.STDEV.S(IF($C$3:$C$1000=BM20,$L$3:$L$1000))</f>
        <v>#DIV/0!</v>
      </c>
      <c r="BX20" s="104" t="e">
        <f t="array" ref="BX20">_xlfn.STDEV.S(IF($C$3:$C$1000=BM20,$M$3:$M$1000))</f>
        <v>#DIV/0!</v>
      </c>
      <c r="BY20" s="104" t="e">
        <f t="array" ref="BY20">_xlfn.STDEV.S(IF($C$3:$C$1000=BM20,$N$3:$N$1000))</f>
        <v>#DIV/0!</v>
      </c>
      <c r="CA20" s="113">
        <f>Paramétrage!F40</f>
        <v>0</v>
      </c>
      <c r="CB20" s="114">
        <f t="shared" si="11"/>
        <v>0</v>
      </c>
      <c r="CC20" s="114">
        <f t="shared" si="12"/>
        <v>0</v>
      </c>
      <c r="CD20" s="114">
        <f t="shared" si="13"/>
        <v>0</v>
      </c>
      <c r="CE20" s="114">
        <f t="array" ref="CE20">MIN(IF($C$3:$C$1000=CA20,$L$3:$L$1000))</f>
        <v>0</v>
      </c>
      <c r="CF20" s="114">
        <f t="array" ref="CF20">MIN(IF($C$3:$C$1000=CA20,$M$3:$M$1000))</f>
        <v>0</v>
      </c>
      <c r="CG20" s="114">
        <f t="array" ref="CG20">MIN(IF($C$3:$C$1000=CA20,$N$3:$N$1000))</f>
        <v>0</v>
      </c>
      <c r="CH20" s="114">
        <f t="array" ref="CH20">MAX(IF($C$3:$C$1000=CA20,$L$3:$L$1000))</f>
        <v>0</v>
      </c>
      <c r="CI20" s="114">
        <f t="array" ref="CI20">MAX(IF($C$3:$C$1000=CA20,$M$3:$M$1000))</f>
        <v>0</v>
      </c>
      <c r="CJ20" s="114">
        <f t="array" ref="CJ20">MAX(IF($C$3:$C$1000=CA20,$N$3:$N$1000))</f>
        <v>0</v>
      </c>
      <c r="CK20" s="104" t="e">
        <f t="array" ref="CK20">_xlfn.STDEV.S(IF($C$3:$C$1000=CA20,$L$3:$L$1000))</f>
        <v>#DIV/0!</v>
      </c>
      <c r="CL20" s="104" t="e">
        <f t="array" ref="CL20">_xlfn.STDEV.S(IF($C$3:$C$1000=CA20,$M$3:$M$1000))</f>
        <v>#DIV/0!</v>
      </c>
      <c r="CM20" s="104" t="e">
        <f t="array" ref="CM20">_xlfn.STDEV.S(IF($C$3:$C$1000=CA20,$N$3:$N$1000))</f>
        <v>#DIV/0!</v>
      </c>
      <c r="CO20" s="113">
        <f>Paramétrage!G40</f>
        <v>0</v>
      </c>
      <c r="CP20" s="104">
        <f t="shared" si="14"/>
        <v>0</v>
      </c>
      <c r="CQ20" s="104">
        <f t="shared" si="15"/>
        <v>0</v>
      </c>
      <c r="CR20" s="114">
        <f t="shared" si="16"/>
        <v>0</v>
      </c>
      <c r="CS20" s="114">
        <f t="array" ref="CS20">MIN(IF($C$3:$C$1000=CO20,$L$3:$L$1000))</f>
        <v>0</v>
      </c>
      <c r="CT20" s="114">
        <f t="array" ref="CT20">MIN(IF($C$3:$C$1000=CO20,$M$3:$M$1000))</f>
        <v>0</v>
      </c>
      <c r="CU20" s="114">
        <f t="array" ref="CU20">MIN(IF($C$3:$C$1000=CO20,$N$3:$N$1000))</f>
        <v>0</v>
      </c>
      <c r="CV20" s="114">
        <f t="array" ref="CV20">MAX(IF($C$3:$C$1000=CO20,$L$3:$L$1000))</f>
        <v>0</v>
      </c>
      <c r="CW20" s="114">
        <f t="array" ref="CW20">MAX(IF($C$3:$C$1000=CO20,$M$3:$M$1000))</f>
        <v>0</v>
      </c>
      <c r="CX20" s="114">
        <f t="array" ref="CX20">MAX(IF($C$3:$C$1000=CO20,$N$3:$N$1000))</f>
        <v>0</v>
      </c>
      <c r="CY20" s="104" t="e">
        <f t="array" ref="CY20">_xlfn.STDEV.S(IF($C$3:$C$1000=CO20,$L$3:$L$1000))</f>
        <v>#DIV/0!</v>
      </c>
      <c r="CZ20" s="104" t="e">
        <f t="array" ref="CZ20">_xlfn.STDEV.S(IF($C$3:$C$1000=CO20,$M$3:$M$1000))</f>
        <v>#DIV/0!</v>
      </c>
      <c r="DA20" s="104" t="e">
        <f t="array" ref="DA20">_xlfn.STDEV.S(IF($C$3:$C$1000=CO20,$N$3:$N$1000))</f>
        <v>#DIV/0!</v>
      </c>
      <c r="DC20" s="113">
        <f>Paramétrage!H40</f>
        <v>0</v>
      </c>
      <c r="DD20" s="104">
        <f t="shared" si="17"/>
        <v>0</v>
      </c>
      <c r="DE20" s="104">
        <f t="shared" si="18"/>
        <v>0</v>
      </c>
      <c r="DF20" s="114">
        <f t="shared" si="19"/>
        <v>0</v>
      </c>
      <c r="DG20" s="114">
        <f t="array" ref="DG20">MIN(IF($C$3:$C$1000=DC20,$L$3:$L$1000))</f>
        <v>0</v>
      </c>
      <c r="DH20" s="114">
        <f t="array" ref="DH20">MIN(IF($C$3:$C$1000=DC20,$M$3:$M$1000))</f>
        <v>0</v>
      </c>
      <c r="DI20" s="114">
        <f t="array" ref="DI20">MIN(IF($C$3:$C$1000=DC20,$N$3:$N$1000))</f>
        <v>0</v>
      </c>
      <c r="DJ20" s="114">
        <f t="array" ref="DJ20">MAX(IF($C$3:$C$1000=DC20,$L$3:$L$1000))</f>
        <v>0</v>
      </c>
      <c r="DK20" s="114">
        <f t="array" ref="DK20">MAX(IF($C$3:$C$1000=DC20,$M$3:$M$1000))</f>
        <v>0</v>
      </c>
      <c r="DL20" s="114">
        <f t="array" ref="DL20">MAX(IF($C$3:$C$1000=DC20,$N$3:$N$1000))</f>
        <v>0</v>
      </c>
      <c r="DM20" s="104" t="e">
        <f t="array" ref="DM20">_xlfn.STDEV.S(IF($C$3:$C$1000=DC20,$L$3:$L$1000))</f>
        <v>#DIV/0!</v>
      </c>
      <c r="DN20" s="104" t="e">
        <f t="array" ref="DN20">_xlfn.STDEV.S(IF($C$3:$C$1000=DC20,$M$3:$M$1000))</f>
        <v>#DIV/0!</v>
      </c>
      <c r="DO20" s="104" t="e">
        <f t="array" ref="DO20">_xlfn.STDEV.S(IF($C$3:$C$1000=DC20,$N$3:$N$1000))</f>
        <v>#DIV/0!</v>
      </c>
      <c r="DQ20" s="113">
        <f>Paramétrage!I40</f>
        <v>0</v>
      </c>
      <c r="DR20" s="104">
        <f t="shared" si="20"/>
        <v>0</v>
      </c>
      <c r="DS20" s="104">
        <f t="shared" si="21"/>
        <v>0</v>
      </c>
      <c r="DT20" s="114">
        <f t="shared" si="22"/>
        <v>0</v>
      </c>
      <c r="DU20" s="114">
        <f t="array" ref="DU20">MIN(IF($C$3:$C$1000=DQ20,$L$3:$L$1000))</f>
        <v>0</v>
      </c>
      <c r="DV20" s="114">
        <f t="array" ref="DV20">MIN(IF($C$3:$C$1000=DQ20,$M$3:$M$1000))</f>
        <v>0</v>
      </c>
      <c r="DW20" s="114">
        <f t="array" ref="DW20">MIN(IF($C$3:$C$1000=DQ20,$N$3:$N$1000))</f>
        <v>0</v>
      </c>
      <c r="DX20" s="114">
        <f t="array" ref="DX20">MAX(IF($C$3:$C$1000=DQ20,$L$3:$L$1000))</f>
        <v>0</v>
      </c>
      <c r="DY20" s="114">
        <f t="array" ref="DY20">MAX(IF($C$3:$C$1000=DQ20,$M$3:$M$1000))</f>
        <v>0</v>
      </c>
      <c r="DZ20" s="114">
        <f t="array" ref="DZ20">MAX(IF($C$3:$C$1000=DQ20,$N$3:$N$1000))</f>
        <v>0</v>
      </c>
      <c r="EA20" s="104" t="e">
        <f t="array" ref="EA20">_xlfn.STDEV.S(IF($C$3:$C$1000=DQ20,$L$3:$L$1000))</f>
        <v>#DIV/0!</v>
      </c>
      <c r="EB20" s="104" t="e">
        <f t="array" ref="EB20">_xlfn.STDEV.S(IF($C$3:$C$1000=DQ20,$M$3:$M$1000))</f>
        <v>#DIV/0!</v>
      </c>
      <c r="EC20" s="104" t="e">
        <f t="array" ref="EC20">_xlfn.STDEV.S(IF($C$3:$C$1000=DQ20,$N$3:$N$1000))</f>
        <v>#DIV/0!</v>
      </c>
      <c r="EE20" s="113">
        <f>Paramétrage!J40</f>
        <v>0</v>
      </c>
      <c r="EF20" s="104">
        <f t="shared" si="23"/>
        <v>0</v>
      </c>
      <c r="EG20" s="104">
        <f t="shared" si="24"/>
        <v>0</v>
      </c>
      <c r="EH20" s="114">
        <f t="shared" si="25"/>
        <v>0</v>
      </c>
      <c r="EI20" s="114">
        <f t="array" ref="EI20">MIN(IF($C$3:$C$1000=EE20,$L$3:$L$1000))</f>
        <v>0</v>
      </c>
      <c r="EJ20" s="114">
        <f t="array" ref="EJ20">MIN(IF($C$3:$C$1000=EE20,$M$3:$M$1000))</f>
        <v>0</v>
      </c>
      <c r="EK20" s="114">
        <f t="array" ref="EK20">MIN(IF($C$3:$C$1000=EE20,$N$3:$N$1000))</f>
        <v>0</v>
      </c>
      <c r="EL20" s="114">
        <f t="array" ref="EL20">MAX(IF($C$3:$C$1000=EE20,$L$3:$L$1000))</f>
        <v>0</v>
      </c>
      <c r="EM20" s="114">
        <f t="array" ref="EM20">MAX(IF($C$3:$C$1000=EE20,$M$3:$M$1000))</f>
        <v>0</v>
      </c>
      <c r="EN20" s="114">
        <f t="array" ref="EN20">MAX(IF($C$3:$C$1000=EE20,$N$3:$N$1000))</f>
        <v>0</v>
      </c>
      <c r="EO20" s="104" t="e">
        <f t="array" ref="EO20">_xlfn.STDEV.S(IF($C$3:$C$1000=EE20,$L$3:$L$1000))</f>
        <v>#DIV/0!</v>
      </c>
      <c r="EP20" s="104" t="e">
        <f t="array" ref="EP20">_xlfn.STDEV.S(IF($C$3:$C$1000=EE20,$M$3:$M$1000))</f>
        <v>#DIV/0!</v>
      </c>
      <c r="EQ20" s="104" t="e">
        <f t="array" ref="EQ20">_xlfn.STDEV.S(IF($C$3:$C$1000=EE20,$N$3:$N$1000))</f>
        <v>#DIV/0!</v>
      </c>
      <c r="ES20" s="113">
        <f>Paramétrage!K40</f>
        <v>0</v>
      </c>
      <c r="ET20" s="104">
        <f t="shared" si="26"/>
        <v>0</v>
      </c>
      <c r="EU20" s="104">
        <f t="shared" si="27"/>
        <v>0</v>
      </c>
      <c r="EV20" s="114">
        <f t="shared" si="28"/>
        <v>0</v>
      </c>
      <c r="EW20" s="114">
        <f t="array" ref="EW20">MIN(IF($C$3:$C$1000=ES20,$L$3:$L$1000))</f>
        <v>0</v>
      </c>
      <c r="EX20" s="114">
        <f t="array" ref="EX20">MIN(IF($C$3:$C$1000=ES20,$M$3:$M$1000))</f>
        <v>0</v>
      </c>
      <c r="EY20" s="114">
        <f t="array" ref="EY20">MIN(IF($C$3:$C$1000=ES20,$N$3:$N$1000))</f>
        <v>0</v>
      </c>
      <c r="EZ20" s="114">
        <f t="array" ref="EZ20">MAX(IF($C$3:$C$1000=ES20,$L$3:$L$1000))</f>
        <v>0</v>
      </c>
      <c r="FA20" s="114">
        <f t="array" ref="FA20">MAX(IF($C$3:$C$1000=ES20,$M$3:$M$1000))</f>
        <v>0</v>
      </c>
      <c r="FB20" s="114">
        <f t="array" ref="FB20">MAX(IF($C$3:$C$1000=ES20,$N$3:$N$1000))</f>
        <v>0</v>
      </c>
      <c r="FC20" s="104" t="e">
        <f t="array" ref="FC20">_xlfn.STDEV.S(IF($C$3:$C$1000=ES20,$L$3:$L$1000))</f>
        <v>#DIV/0!</v>
      </c>
      <c r="FD20" s="104" t="e">
        <f t="array" ref="FD20">_xlfn.STDEV.S(IF($C$3:$C$1000=ES20,$M$3:$M$1000))</f>
        <v>#DIV/0!</v>
      </c>
      <c r="FE20" s="104" t="e">
        <f t="array" ref="FE20">_xlfn.STDEV.S(IF($C$3:$C$1000=ES20,$N$3:$N$1000))</f>
        <v>#DIV/0!</v>
      </c>
      <c r="FG20" s="113">
        <f>Paramétrage!L40</f>
        <v>0</v>
      </c>
      <c r="FH20" s="104">
        <f t="shared" si="29"/>
        <v>0</v>
      </c>
      <c r="FI20" s="104">
        <f t="shared" si="30"/>
        <v>0</v>
      </c>
      <c r="FJ20" s="114">
        <f t="shared" si="31"/>
        <v>0</v>
      </c>
      <c r="FK20" s="114">
        <f t="array" ref="FK20">MIN(IF($C$3:$C$1000=FG20,$L$3:$L$1000))</f>
        <v>0</v>
      </c>
      <c r="FL20" s="114">
        <f t="array" ref="FL20">MIN(IF($C$3:$C$1000=FG20,$M$3:$M$1000))</f>
        <v>0</v>
      </c>
      <c r="FM20" s="114">
        <f t="array" ref="FM20">MIN(IF($C$3:$C$1000=FG20,$N$3:$N$1000))</f>
        <v>0</v>
      </c>
      <c r="FN20" s="114">
        <f t="array" ref="FN20">MAX(IF($C$3:$C$1000=FG20,$L$3:$L$1000))</f>
        <v>0</v>
      </c>
      <c r="FO20" s="114">
        <f t="array" ref="FO20">MAX(IF($C$3:$C$1000=FG20,$M$3:$M$1000))</f>
        <v>0</v>
      </c>
      <c r="FP20" s="114">
        <f t="array" ref="FP20">MAX(IF($C$3:$C$1000=FG20,$N$3:$N$1000))</f>
        <v>0</v>
      </c>
      <c r="FQ20" s="104" t="e">
        <f t="array" ref="FQ20">_xlfn.STDEV.S(IF($C$3:$C$1000=FG20,$L$3:$L$1000))</f>
        <v>#DIV/0!</v>
      </c>
      <c r="FR20" s="104" t="e">
        <f t="array" ref="FR20">_xlfn.STDEV.S(IF($C$3:$C$1000=FG20,$M$3:$M$1000))</f>
        <v>#DIV/0!</v>
      </c>
      <c r="FS20" s="104" t="e">
        <f t="array" ref="FS20">_xlfn.STDEV.S(IF($C$3:$C$1000=FG20,$N$3:$N$1000))</f>
        <v>#DIV/0!</v>
      </c>
      <c r="FU20" s="113">
        <f>Paramétrage!M40</f>
        <v>0</v>
      </c>
      <c r="FV20" s="104">
        <f t="shared" si="32"/>
        <v>0</v>
      </c>
      <c r="FW20" s="104">
        <f t="shared" si="33"/>
        <v>0</v>
      </c>
      <c r="FX20" s="114">
        <f t="shared" si="34"/>
        <v>0</v>
      </c>
      <c r="FY20" s="114">
        <f t="array" ref="FY20">MIN(IF($C$3:$C$1000=FU20,$L$3:$L$1000))</f>
        <v>0</v>
      </c>
      <c r="FZ20" s="114">
        <f t="array" ref="FZ20">MIN(IF($C$3:$C$1000=FU20,$M$3:$M$1000))</f>
        <v>0</v>
      </c>
      <c r="GA20" s="114">
        <f t="array" ref="GA20">MIN(IF($C$3:$C$1000=FU20,$N$3:$N$1000))</f>
        <v>0</v>
      </c>
      <c r="GB20" s="114">
        <f t="array" ref="GB20">MAX(IF($C$3:$C$1000=FU20,$L$3:$L$1000))</f>
        <v>0</v>
      </c>
      <c r="GC20" s="114">
        <f t="array" ref="GC20">MAX(IF($C$3:$C$1000=FU20,$M$3:$M$1000))</f>
        <v>0</v>
      </c>
      <c r="GD20" s="114">
        <f t="array" ref="GD20">MAX(IF($C$3:$C$1000=FU20,$N$3:$N$1000))</f>
        <v>0</v>
      </c>
      <c r="GE20" s="104" t="e">
        <f t="array" ref="GE20">_xlfn.STDEV.S(IF($C$3:$C$1000=FU20,$L$3:$L$1000))</f>
        <v>#DIV/0!</v>
      </c>
      <c r="GF20" s="104" t="e">
        <f t="array" ref="GF20">_xlfn.STDEV.S(IF($C$3:$C$1000=FU20,$M$3:$M$1000))</f>
        <v>#DIV/0!</v>
      </c>
      <c r="GG20" s="104" t="e">
        <f t="array" ref="GG20">_xlfn.STDEV.S(IF($C$3:$C$1000=FU20,$N$3:$N$1000))</f>
        <v>#DIV/0!</v>
      </c>
      <c r="GI20" s="113">
        <f>Paramétrage!N40</f>
        <v>0</v>
      </c>
      <c r="GJ20" s="104">
        <f t="shared" si="35"/>
        <v>0</v>
      </c>
      <c r="GK20" s="104">
        <f t="shared" si="36"/>
        <v>0</v>
      </c>
      <c r="GL20" s="114">
        <f t="shared" si="37"/>
        <v>0</v>
      </c>
      <c r="GM20" s="114">
        <f t="array" ref="GM20">MIN(IF($C$3:$C$1000=GI20,$L$3:$L$1000))</f>
        <v>0</v>
      </c>
      <c r="GN20" s="114">
        <f t="array" ref="GN20">MIN(IF($C$3:$C$1000=GI20,$M$3:$M$1000))</f>
        <v>0</v>
      </c>
      <c r="GO20" s="114">
        <f t="array" ref="GO20">MIN(IF($C$3:$C$1000=GI20,$N$3:$N$1000))</f>
        <v>0</v>
      </c>
      <c r="GP20" s="114">
        <f t="array" ref="GP20">MAX(IF($C$3:$C$1000=GI20,$L$3:$L$1000))</f>
        <v>0</v>
      </c>
      <c r="GQ20" s="114">
        <f t="array" ref="GQ20">MAX(IF($C$3:$C$1000=GI20,$M$3:$M$1000))</f>
        <v>0</v>
      </c>
      <c r="GR20" s="114">
        <f t="array" ref="GR20">MAX(IF($C$3:$C$1000=GI20,$N$3:$N$1000))</f>
        <v>0</v>
      </c>
      <c r="GS20" s="104" t="e">
        <f t="array" ref="GS20">_xlfn.STDEV.S(IF($C$3:$C$1000=GI20,$L$3:$L$1000))</f>
        <v>#DIV/0!</v>
      </c>
      <c r="GT20" s="104" t="e">
        <f t="array" ref="GT20">_xlfn.STDEV.S(IF($C$3:$C$1000=GI20,$M$3:$M$1000))</f>
        <v>#DIV/0!</v>
      </c>
      <c r="GU20" s="104" t="e">
        <f t="array" ref="GU20">_xlfn.STDEV.S(IF($C$3:$C$1000=GI20,$N$3:$N$1000))</f>
        <v>#DIV/0!</v>
      </c>
      <c r="GW20" s="113">
        <f>Paramétrage!O40</f>
        <v>0</v>
      </c>
      <c r="GX20" s="104">
        <f t="shared" si="38"/>
        <v>0</v>
      </c>
      <c r="GY20" s="104">
        <f t="shared" si="39"/>
        <v>0</v>
      </c>
      <c r="GZ20" s="114">
        <f t="shared" si="40"/>
        <v>0</v>
      </c>
      <c r="HA20" s="114">
        <f t="array" ref="HA20">MIN(IF($C$3:$C$1000=GW20,$L$3:$L$1000))</f>
        <v>0</v>
      </c>
      <c r="HB20" s="114">
        <f t="array" ref="HB20">MIN(IF($C$3:$C$1000=GW20,$M$3:$M$1000))</f>
        <v>0</v>
      </c>
      <c r="HC20" s="114">
        <f t="array" ref="HC20">MIN(IF($C$3:$C$1000=GW20,$N$3:$N$1000))</f>
        <v>0</v>
      </c>
      <c r="HD20" s="114">
        <f t="array" ref="HD20">MAX(IF($C$3:$C$1000=GW20,$L$3:$L$1000))</f>
        <v>0</v>
      </c>
      <c r="HE20" s="114">
        <f t="array" ref="HE20">MAX(IF($C$3:$C$1000=GW20,$M$3:$M$1000))</f>
        <v>0</v>
      </c>
      <c r="HF20" s="114">
        <f t="array" ref="HF20">MAX(IF($C$3:$C$1000=GW20,$N$3:$N$1000))</f>
        <v>0</v>
      </c>
      <c r="HG20" s="104" t="e">
        <f t="array" ref="HG20">_xlfn.STDEV.S(IF($C$3:$C$1000=GW20,$L$3:$L$1000))</f>
        <v>#DIV/0!</v>
      </c>
      <c r="HH20" s="104" t="e">
        <f t="array" ref="HH20">_xlfn.STDEV.S(IF($C$3:$C$1000=GW20,$M$3:$M$1000))</f>
        <v>#DIV/0!</v>
      </c>
      <c r="HI20" s="104" t="e">
        <f t="array" ref="HI20">_xlfn.STDEV.S(IF($C$3:$C$1000=GW20,$N$3:$N$1000))</f>
        <v>#DIV/0!</v>
      </c>
      <c r="HK20" s="104">
        <v>6</v>
      </c>
      <c r="HL20" s="104">
        <v>13</v>
      </c>
      <c r="HM20" s="104">
        <v>25</v>
      </c>
    </row>
    <row r="21" spans="2:221" x14ac:dyDescent="0.3">
      <c r="B21" s="4"/>
      <c r="C21" s="4"/>
      <c r="D21" s="4"/>
      <c r="E21" s="4"/>
      <c r="F21" s="4"/>
      <c r="G21" s="4"/>
      <c r="H21" s="4"/>
      <c r="I21" s="4"/>
      <c r="J21" s="4"/>
      <c r="K21" s="4"/>
      <c r="L21" s="8" t="str">
        <f t="shared" si="42"/>
        <v/>
      </c>
      <c r="M21" s="64" t="str">
        <f t="shared" si="43"/>
        <v/>
      </c>
      <c r="N21" s="64" t="str">
        <f t="shared" si="44"/>
        <v/>
      </c>
      <c r="O21" s="8"/>
      <c r="P21" s="105"/>
      <c r="S21" s="108">
        <f>COUNTIFS($B$3:$B$1000,"Livraison",$L$3:$L$1000,"&gt;=13",$M$3:$M$1000,"&lt;13",$M$3:$M$1000,"&gt;6",$N$3:$N$1000,"&lt;13",$N$3:$N$1000,"&gt;6")</f>
        <v>0</v>
      </c>
      <c r="AE21" s="114"/>
      <c r="AK21" s="113">
        <f>Paramétrage!C41</f>
        <v>0</v>
      </c>
      <c r="AL21" s="104">
        <f t="shared" si="2"/>
        <v>0</v>
      </c>
      <c r="AM21" s="104">
        <f t="shared" si="3"/>
        <v>0</v>
      </c>
      <c r="AN21" s="114">
        <f t="shared" si="4"/>
        <v>0</v>
      </c>
      <c r="AO21" s="114">
        <f t="array" ref="AO21">MIN(IF($C$3:$C$1000=AK21,$L$3:$L$1000))</f>
        <v>0</v>
      </c>
      <c r="AP21" s="114">
        <f t="array" ref="AP21">MIN(IF($C$3:$C$1000=AK21,$M$3:$M$1000))</f>
        <v>0</v>
      </c>
      <c r="AQ21" s="114">
        <f t="array" ref="AQ21">MIN(IF($C$3:$C$1000=AK21,$N$3:$N$1000))</f>
        <v>0</v>
      </c>
      <c r="AR21" s="114">
        <f t="array" ref="AR21">MAX(IF($C$3:$C$1000=AK21,$L$3:$L$1000))</f>
        <v>0</v>
      </c>
      <c r="AS21" s="114">
        <f t="array" ref="AS21">MAX(IF($C$3:$C$1000=AK21,$M$3:$M$1000))</f>
        <v>0</v>
      </c>
      <c r="AT21" s="114">
        <f t="array" ref="AT21">MAX(IF($C$3:$C$1000=AK21,$N$3:$N$1000))</f>
        <v>0</v>
      </c>
      <c r="AU21" s="104" t="e">
        <f t="array" ref="AU21">_xlfn.STDEV.S(IF($C$3:$C$1000=AK21,$L$3:$L$1000))</f>
        <v>#DIV/0!</v>
      </c>
      <c r="AV21" s="104" t="e">
        <f t="array" ref="AV21">_xlfn.STDEV.S(IF($C$3:$C$1000=AK21,$M$3:$M$1000))</f>
        <v>#DIV/0!</v>
      </c>
      <c r="AW21" s="104" t="e">
        <f t="array" ref="AW21">_xlfn.STDEV.S(IF($C$3:$C$1000=AK21,$N$3:$N$1000))</f>
        <v>#DIV/0!</v>
      </c>
      <c r="AY21" s="113">
        <f>Paramétrage!D41</f>
        <v>0</v>
      </c>
      <c r="AZ21" s="114">
        <f t="shared" si="5"/>
        <v>0</v>
      </c>
      <c r="BA21" s="114">
        <f t="shared" si="6"/>
        <v>0</v>
      </c>
      <c r="BB21" s="114">
        <f t="shared" si="7"/>
        <v>0</v>
      </c>
      <c r="BC21" s="114">
        <f t="array" ref="BC21">MIN(IF($C$3:$C$1000=AY21,$L$3:$L$1000))</f>
        <v>0</v>
      </c>
      <c r="BD21" s="114">
        <f t="array" ref="BD21">MIN(IF($C$3:$C$1000=AY21,$M$3:$M$1000))</f>
        <v>0</v>
      </c>
      <c r="BE21" s="114">
        <f t="array" ref="BE21">MIN(IF($C$3:$C$1000=AY21,$N$3:$N$1000))</f>
        <v>0</v>
      </c>
      <c r="BF21" s="114">
        <f t="array" ref="BF21">MAX(IF($C$3:$C$1000=AY21,$L$3:$L$1000))</f>
        <v>0</v>
      </c>
      <c r="BG21" s="114">
        <f t="array" ref="BG21">MAX(IF($C$3:$C$1000=AY21,$M$3:$M$1000))</f>
        <v>0</v>
      </c>
      <c r="BH21" s="114">
        <f t="array" ref="BH21">MAX(IF($C$3:$C$1000=AY21,$N$3:$N$1000))</f>
        <v>0</v>
      </c>
      <c r="BI21" s="104" t="e">
        <f t="array" ref="BI21">_xlfn.STDEV.S(IF($C$3:$C$1000=AY21,$L$3:$L$1000))</f>
        <v>#DIV/0!</v>
      </c>
      <c r="BJ21" s="104" t="e">
        <f t="array" ref="BJ21">_xlfn.STDEV.S(IF($C$3:$C$1000=AY21,$M$3:$M$1000))</f>
        <v>#DIV/0!</v>
      </c>
      <c r="BK21" s="104" t="e">
        <f t="array" ref="BK21">_xlfn.STDEV.S(IF($C$3:$C$1000=AY21,$N$3:$N$1000))</f>
        <v>#DIV/0!</v>
      </c>
      <c r="BM21" s="113">
        <f>Paramétrage!E41</f>
        <v>0</v>
      </c>
      <c r="BN21" s="114">
        <f t="shared" si="8"/>
        <v>0</v>
      </c>
      <c r="BO21" s="114">
        <f t="shared" si="9"/>
        <v>0</v>
      </c>
      <c r="BP21" s="114">
        <f t="shared" si="10"/>
        <v>0</v>
      </c>
      <c r="BQ21" s="114">
        <f t="array" ref="BQ21">MIN(IF($C$3:$C$1000=BM21,$L$3:$L$1000))</f>
        <v>0</v>
      </c>
      <c r="BR21" s="114">
        <f t="array" ref="BR21">MIN(IF($C$3:$C$1000=BM21,$M$3:$M$1000))</f>
        <v>0</v>
      </c>
      <c r="BS21" s="114">
        <f t="array" ref="BS21">MIN(IF($C$3:$C$1000=BM21,$N$3:$N$1000))</f>
        <v>0</v>
      </c>
      <c r="BT21" s="114">
        <f t="array" ref="BT21">MAX(IF($C$3:$C$1000=BM21,$L$3:$L$1000))</f>
        <v>0</v>
      </c>
      <c r="BU21" s="114">
        <f t="array" ref="BU21">MAX(IF($C$3:$C$1000=BM21,$M$3:$M$1000))</f>
        <v>0</v>
      </c>
      <c r="BV21" s="114">
        <f t="array" ref="BV21">MAX(IF($C$3:$C$1000=BM21,$N$3:$N$1000))</f>
        <v>0</v>
      </c>
      <c r="BW21" s="104" t="e">
        <f t="array" ref="BW21">_xlfn.STDEV.S(IF($C$3:$C$1000=BM21,$L$3:$L$1000))</f>
        <v>#DIV/0!</v>
      </c>
      <c r="BX21" s="104" t="e">
        <f t="array" ref="BX21">_xlfn.STDEV.S(IF($C$3:$C$1000=BM21,$M$3:$M$1000))</f>
        <v>#DIV/0!</v>
      </c>
      <c r="BY21" s="104" t="e">
        <f t="array" ref="BY21">_xlfn.STDEV.S(IF($C$3:$C$1000=BM21,$N$3:$N$1000))</f>
        <v>#DIV/0!</v>
      </c>
      <c r="CA21" s="113">
        <f>Paramétrage!F41</f>
        <v>0</v>
      </c>
      <c r="CB21" s="114">
        <f t="shared" si="11"/>
        <v>0</v>
      </c>
      <c r="CC21" s="114">
        <f t="shared" si="12"/>
        <v>0</v>
      </c>
      <c r="CD21" s="114">
        <f t="shared" si="13"/>
        <v>0</v>
      </c>
      <c r="CE21" s="114">
        <f t="array" ref="CE21">MIN(IF($C$3:$C$1000=CA21,$L$3:$L$1000))</f>
        <v>0</v>
      </c>
      <c r="CF21" s="114">
        <f t="array" ref="CF21">MIN(IF($C$3:$C$1000=CA21,$M$3:$M$1000))</f>
        <v>0</v>
      </c>
      <c r="CG21" s="114">
        <f t="array" ref="CG21">MIN(IF($C$3:$C$1000=CA21,$N$3:$N$1000))</f>
        <v>0</v>
      </c>
      <c r="CH21" s="114">
        <f t="array" ref="CH21">MAX(IF($C$3:$C$1000=CA21,$L$3:$L$1000))</f>
        <v>0</v>
      </c>
      <c r="CI21" s="114">
        <f t="array" ref="CI21">MAX(IF($C$3:$C$1000=CA21,$M$3:$M$1000))</f>
        <v>0</v>
      </c>
      <c r="CJ21" s="114">
        <f t="array" ref="CJ21">MAX(IF($C$3:$C$1000=CA21,$N$3:$N$1000))</f>
        <v>0</v>
      </c>
      <c r="CK21" s="104" t="e">
        <f t="array" ref="CK21">_xlfn.STDEV.S(IF($C$3:$C$1000=CA21,$L$3:$L$1000))</f>
        <v>#DIV/0!</v>
      </c>
      <c r="CL21" s="104" t="e">
        <f t="array" ref="CL21">_xlfn.STDEV.S(IF($C$3:$C$1000=CA21,$M$3:$M$1000))</f>
        <v>#DIV/0!</v>
      </c>
      <c r="CM21" s="104" t="e">
        <f t="array" ref="CM21">_xlfn.STDEV.S(IF($C$3:$C$1000=CA21,$N$3:$N$1000))</f>
        <v>#DIV/0!</v>
      </c>
      <c r="CO21" s="113">
        <f>Paramétrage!G41</f>
        <v>0</v>
      </c>
      <c r="CP21" s="104">
        <f t="shared" si="14"/>
        <v>0</v>
      </c>
      <c r="CQ21" s="104">
        <f t="shared" si="15"/>
        <v>0</v>
      </c>
      <c r="CR21" s="114">
        <f t="shared" si="16"/>
        <v>0</v>
      </c>
      <c r="CS21" s="114">
        <f t="array" ref="CS21">MIN(IF($C$3:$C$1000=CO21,$L$3:$L$1000))</f>
        <v>0</v>
      </c>
      <c r="CT21" s="114">
        <f t="array" ref="CT21">MIN(IF($C$3:$C$1000=CO21,$M$3:$M$1000))</f>
        <v>0</v>
      </c>
      <c r="CU21" s="114">
        <f t="array" ref="CU21">MIN(IF($C$3:$C$1000=CO21,$N$3:$N$1000))</f>
        <v>0</v>
      </c>
      <c r="CV21" s="114">
        <f t="array" ref="CV21">MAX(IF($C$3:$C$1000=CO21,$L$3:$L$1000))</f>
        <v>0</v>
      </c>
      <c r="CW21" s="114">
        <f t="array" ref="CW21">MAX(IF($C$3:$C$1000=CO21,$M$3:$M$1000))</f>
        <v>0</v>
      </c>
      <c r="CX21" s="114">
        <f t="array" ref="CX21">MAX(IF($C$3:$C$1000=CO21,$N$3:$N$1000))</f>
        <v>0</v>
      </c>
      <c r="CY21" s="104" t="e">
        <f t="array" ref="CY21">_xlfn.STDEV.S(IF($C$3:$C$1000=CO21,$L$3:$L$1000))</f>
        <v>#DIV/0!</v>
      </c>
      <c r="CZ21" s="104" t="e">
        <f t="array" ref="CZ21">_xlfn.STDEV.S(IF($C$3:$C$1000=CO21,$M$3:$M$1000))</f>
        <v>#DIV/0!</v>
      </c>
      <c r="DA21" s="104" t="e">
        <f t="array" ref="DA21">_xlfn.STDEV.S(IF($C$3:$C$1000=CO21,$N$3:$N$1000))</f>
        <v>#DIV/0!</v>
      </c>
      <c r="DC21" s="113">
        <f>Paramétrage!H41</f>
        <v>0</v>
      </c>
      <c r="DD21" s="104">
        <f t="shared" si="17"/>
        <v>0</v>
      </c>
      <c r="DE21" s="104">
        <f t="shared" si="18"/>
        <v>0</v>
      </c>
      <c r="DF21" s="114">
        <f t="shared" si="19"/>
        <v>0</v>
      </c>
      <c r="DG21" s="114">
        <f t="array" ref="DG21">MIN(IF($C$3:$C$1000=DC21,$L$3:$L$1000))</f>
        <v>0</v>
      </c>
      <c r="DH21" s="114">
        <f t="array" ref="DH21">MIN(IF($C$3:$C$1000=DC21,$M$3:$M$1000))</f>
        <v>0</v>
      </c>
      <c r="DI21" s="114">
        <f t="array" ref="DI21">MIN(IF($C$3:$C$1000=DC21,$N$3:$N$1000))</f>
        <v>0</v>
      </c>
      <c r="DJ21" s="114">
        <f t="array" ref="DJ21">MAX(IF($C$3:$C$1000=DC21,$L$3:$L$1000))</f>
        <v>0</v>
      </c>
      <c r="DK21" s="114">
        <f t="array" ref="DK21">MAX(IF($C$3:$C$1000=DC21,$M$3:$M$1000))</f>
        <v>0</v>
      </c>
      <c r="DL21" s="114">
        <f t="array" ref="DL21">MAX(IF($C$3:$C$1000=DC21,$N$3:$N$1000))</f>
        <v>0</v>
      </c>
      <c r="DM21" s="104" t="e">
        <f t="array" ref="DM21">_xlfn.STDEV.S(IF($C$3:$C$1000=DC21,$L$3:$L$1000))</f>
        <v>#DIV/0!</v>
      </c>
      <c r="DN21" s="104" t="e">
        <f t="array" ref="DN21">_xlfn.STDEV.S(IF($C$3:$C$1000=DC21,$M$3:$M$1000))</f>
        <v>#DIV/0!</v>
      </c>
      <c r="DO21" s="104" t="e">
        <f t="array" ref="DO21">_xlfn.STDEV.S(IF($C$3:$C$1000=DC21,$N$3:$N$1000))</f>
        <v>#DIV/0!</v>
      </c>
      <c r="DQ21" s="113">
        <f>Paramétrage!I41</f>
        <v>0</v>
      </c>
      <c r="DR21" s="104">
        <f t="shared" si="20"/>
        <v>0</v>
      </c>
      <c r="DS21" s="104">
        <f t="shared" si="21"/>
        <v>0</v>
      </c>
      <c r="DT21" s="114">
        <f t="shared" si="22"/>
        <v>0</v>
      </c>
      <c r="DU21" s="114">
        <f t="array" ref="DU21">MIN(IF($C$3:$C$1000=DQ21,$L$3:$L$1000))</f>
        <v>0</v>
      </c>
      <c r="DV21" s="114">
        <f t="array" ref="DV21">MIN(IF($C$3:$C$1000=DQ21,$M$3:$M$1000))</f>
        <v>0</v>
      </c>
      <c r="DW21" s="114">
        <f t="array" ref="DW21">MIN(IF($C$3:$C$1000=DQ21,$N$3:$N$1000))</f>
        <v>0</v>
      </c>
      <c r="DX21" s="114">
        <f t="array" ref="DX21">MAX(IF($C$3:$C$1000=DQ21,$L$3:$L$1000))</f>
        <v>0</v>
      </c>
      <c r="DY21" s="114">
        <f t="array" ref="DY21">MAX(IF($C$3:$C$1000=DQ21,$M$3:$M$1000))</f>
        <v>0</v>
      </c>
      <c r="DZ21" s="114">
        <f t="array" ref="DZ21">MAX(IF($C$3:$C$1000=DQ21,$N$3:$N$1000))</f>
        <v>0</v>
      </c>
      <c r="EA21" s="104" t="e">
        <f t="array" ref="EA21">_xlfn.STDEV.S(IF($C$3:$C$1000=DQ21,$L$3:$L$1000))</f>
        <v>#DIV/0!</v>
      </c>
      <c r="EB21" s="104" t="e">
        <f t="array" ref="EB21">_xlfn.STDEV.S(IF($C$3:$C$1000=DQ21,$M$3:$M$1000))</f>
        <v>#DIV/0!</v>
      </c>
      <c r="EC21" s="104" t="e">
        <f t="array" ref="EC21">_xlfn.STDEV.S(IF($C$3:$C$1000=DQ21,$N$3:$N$1000))</f>
        <v>#DIV/0!</v>
      </c>
      <c r="EE21" s="113">
        <f>Paramétrage!J41</f>
        <v>0</v>
      </c>
      <c r="EF21" s="104">
        <f t="shared" si="23"/>
        <v>0</v>
      </c>
      <c r="EG21" s="104">
        <f t="shared" si="24"/>
        <v>0</v>
      </c>
      <c r="EH21" s="114">
        <f t="shared" si="25"/>
        <v>0</v>
      </c>
      <c r="EI21" s="114">
        <f t="array" ref="EI21">MIN(IF($C$3:$C$1000=EE21,$L$3:$L$1000))</f>
        <v>0</v>
      </c>
      <c r="EJ21" s="114">
        <f t="array" ref="EJ21">MIN(IF($C$3:$C$1000=EE21,$M$3:$M$1000))</f>
        <v>0</v>
      </c>
      <c r="EK21" s="114">
        <f t="array" ref="EK21">MIN(IF($C$3:$C$1000=EE21,$N$3:$N$1000))</f>
        <v>0</v>
      </c>
      <c r="EL21" s="114">
        <f t="array" ref="EL21">MAX(IF($C$3:$C$1000=EE21,$L$3:$L$1000))</f>
        <v>0</v>
      </c>
      <c r="EM21" s="114">
        <f t="array" ref="EM21">MAX(IF($C$3:$C$1000=EE21,$M$3:$M$1000))</f>
        <v>0</v>
      </c>
      <c r="EN21" s="114">
        <f t="array" ref="EN21">MAX(IF($C$3:$C$1000=EE21,$N$3:$N$1000))</f>
        <v>0</v>
      </c>
      <c r="EO21" s="104" t="e">
        <f t="array" ref="EO21">_xlfn.STDEV.S(IF($C$3:$C$1000=EE21,$L$3:$L$1000))</f>
        <v>#DIV/0!</v>
      </c>
      <c r="EP21" s="104" t="e">
        <f t="array" ref="EP21">_xlfn.STDEV.S(IF($C$3:$C$1000=EE21,$M$3:$M$1000))</f>
        <v>#DIV/0!</v>
      </c>
      <c r="EQ21" s="104" t="e">
        <f t="array" ref="EQ21">_xlfn.STDEV.S(IF($C$3:$C$1000=EE21,$N$3:$N$1000))</f>
        <v>#DIV/0!</v>
      </c>
      <c r="ES21" s="113">
        <f>Paramétrage!K41</f>
        <v>0</v>
      </c>
      <c r="ET21" s="104">
        <f t="shared" si="26"/>
        <v>0</v>
      </c>
      <c r="EU21" s="104">
        <f t="shared" si="27"/>
        <v>0</v>
      </c>
      <c r="EV21" s="114">
        <f t="shared" si="28"/>
        <v>0</v>
      </c>
      <c r="EW21" s="114">
        <f t="array" ref="EW21">MIN(IF($C$3:$C$1000=ES21,$L$3:$L$1000))</f>
        <v>0</v>
      </c>
      <c r="EX21" s="114">
        <f t="array" ref="EX21">MIN(IF($C$3:$C$1000=ES21,$M$3:$M$1000))</f>
        <v>0</v>
      </c>
      <c r="EY21" s="114">
        <f t="array" ref="EY21">MIN(IF($C$3:$C$1000=ES21,$N$3:$N$1000))</f>
        <v>0</v>
      </c>
      <c r="EZ21" s="114">
        <f t="array" ref="EZ21">MAX(IF($C$3:$C$1000=ES21,$L$3:$L$1000))</f>
        <v>0</v>
      </c>
      <c r="FA21" s="114">
        <f t="array" ref="FA21">MAX(IF($C$3:$C$1000=ES21,$M$3:$M$1000))</f>
        <v>0</v>
      </c>
      <c r="FB21" s="114">
        <f t="array" ref="FB21">MAX(IF($C$3:$C$1000=ES21,$N$3:$N$1000))</f>
        <v>0</v>
      </c>
      <c r="FC21" s="104" t="e">
        <f t="array" ref="FC21">_xlfn.STDEV.S(IF($C$3:$C$1000=ES21,$L$3:$L$1000))</f>
        <v>#DIV/0!</v>
      </c>
      <c r="FD21" s="104" t="e">
        <f t="array" ref="FD21">_xlfn.STDEV.S(IF($C$3:$C$1000=ES21,$M$3:$M$1000))</f>
        <v>#DIV/0!</v>
      </c>
      <c r="FE21" s="104" t="e">
        <f t="array" ref="FE21">_xlfn.STDEV.S(IF($C$3:$C$1000=ES21,$N$3:$N$1000))</f>
        <v>#DIV/0!</v>
      </c>
      <c r="FG21" s="113">
        <f>Paramétrage!L41</f>
        <v>0</v>
      </c>
      <c r="FH21" s="104">
        <f t="shared" si="29"/>
        <v>0</v>
      </c>
      <c r="FI21" s="104">
        <f t="shared" si="30"/>
        <v>0</v>
      </c>
      <c r="FJ21" s="114">
        <f t="shared" si="31"/>
        <v>0</v>
      </c>
      <c r="FK21" s="114">
        <f t="array" ref="FK21">MIN(IF($C$3:$C$1000=FG21,$L$3:$L$1000))</f>
        <v>0</v>
      </c>
      <c r="FL21" s="114">
        <f t="array" ref="FL21">MIN(IF($C$3:$C$1000=FG21,$M$3:$M$1000))</f>
        <v>0</v>
      </c>
      <c r="FM21" s="114">
        <f t="array" ref="FM21">MIN(IF($C$3:$C$1000=FG21,$N$3:$N$1000))</f>
        <v>0</v>
      </c>
      <c r="FN21" s="114">
        <f t="array" ref="FN21">MAX(IF($C$3:$C$1000=FG21,$L$3:$L$1000))</f>
        <v>0</v>
      </c>
      <c r="FO21" s="114">
        <f t="array" ref="FO21">MAX(IF($C$3:$C$1000=FG21,$M$3:$M$1000))</f>
        <v>0</v>
      </c>
      <c r="FP21" s="114">
        <f t="array" ref="FP21">MAX(IF($C$3:$C$1000=FG21,$N$3:$N$1000))</f>
        <v>0</v>
      </c>
      <c r="FQ21" s="104" t="e">
        <f t="array" ref="FQ21">_xlfn.STDEV.S(IF($C$3:$C$1000=FG21,$L$3:$L$1000))</f>
        <v>#DIV/0!</v>
      </c>
      <c r="FR21" s="104" t="e">
        <f t="array" ref="FR21">_xlfn.STDEV.S(IF($C$3:$C$1000=FG21,$M$3:$M$1000))</f>
        <v>#DIV/0!</v>
      </c>
      <c r="FS21" s="104" t="e">
        <f t="array" ref="FS21">_xlfn.STDEV.S(IF($C$3:$C$1000=FG21,$N$3:$N$1000))</f>
        <v>#DIV/0!</v>
      </c>
      <c r="FU21" s="113">
        <f>Paramétrage!M41</f>
        <v>0</v>
      </c>
      <c r="FV21" s="104">
        <f t="shared" si="32"/>
        <v>0</v>
      </c>
      <c r="FW21" s="104">
        <f t="shared" si="33"/>
        <v>0</v>
      </c>
      <c r="FX21" s="114">
        <f t="shared" si="34"/>
        <v>0</v>
      </c>
      <c r="FY21" s="114">
        <f t="array" ref="FY21">MIN(IF($C$3:$C$1000=FU21,$L$3:$L$1000))</f>
        <v>0</v>
      </c>
      <c r="FZ21" s="114">
        <f t="array" ref="FZ21">MIN(IF($C$3:$C$1000=FU21,$M$3:$M$1000))</f>
        <v>0</v>
      </c>
      <c r="GA21" s="114">
        <f t="array" ref="GA21">MIN(IF($C$3:$C$1000=FU21,$N$3:$N$1000))</f>
        <v>0</v>
      </c>
      <c r="GB21" s="114">
        <f t="array" ref="GB21">MAX(IF($C$3:$C$1000=FU21,$L$3:$L$1000))</f>
        <v>0</v>
      </c>
      <c r="GC21" s="114">
        <f t="array" ref="GC21">MAX(IF($C$3:$C$1000=FU21,$M$3:$M$1000))</f>
        <v>0</v>
      </c>
      <c r="GD21" s="114">
        <f t="array" ref="GD21">MAX(IF($C$3:$C$1000=FU21,$N$3:$N$1000))</f>
        <v>0</v>
      </c>
      <c r="GE21" s="104" t="e">
        <f t="array" ref="GE21">_xlfn.STDEV.S(IF($C$3:$C$1000=FU21,$L$3:$L$1000))</f>
        <v>#DIV/0!</v>
      </c>
      <c r="GF21" s="104" t="e">
        <f t="array" ref="GF21">_xlfn.STDEV.S(IF($C$3:$C$1000=FU21,$M$3:$M$1000))</f>
        <v>#DIV/0!</v>
      </c>
      <c r="GG21" s="104" t="e">
        <f t="array" ref="GG21">_xlfn.STDEV.S(IF($C$3:$C$1000=FU21,$N$3:$N$1000))</f>
        <v>#DIV/0!</v>
      </c>
      <c r="GI21" s="113">
        <f>Paramétrage!N41</f>
        <v>0</v>
      </c>
      <c r="GJ21" s="104">
        <f t="shared" si="35"/>
        <v>0</v>
      </c>
      <c r="GK21" s="104">
        <f t="shared" si="36"/>
        <v>0</v>
      </c>
      <c r="GL21" s="114">
        <f t="shared" si="37"/>
        <v>0</v>
      </c>
      <c r="GM21" s="114">
        <f t="array" ref="GM21">MIN(IF($C$3:$C$1000=GI21,$L$3:$L$1000))</f>
        <v>0</v>
      </c>
      <c r="GN21" s="114">
        <f t="array" ref="GN21">MIN(IF($C$3:$C$1000=GI21,$M$3:$M$1000))</f>
        <v>0</v>
      </c>
      <c r="GO21" s="114">
        <f t="array" ref="GO21">MIN(IF($C$3:$C$1000=GI21,$N$3:$N$1000))</f>
        <v>0</v>
      </c>
      <c r="GP21" s="114">
        <f t="array" ref="GP21">MAX(IF($C$3:$C$1000=GI21,$L$3:$L$1000))</f>
        <v>0</v>
      </c>
      <c r="GQ21" s="114">
        <f t="array" ref="GQ21">MAX(IF($C$3:$C$1000=GI21,$M$3:$M$1000))</f>
        <v>0</v>
      </c>
      <c r="GR21" s="114">
        <f t="array" ref="GR21">MAX(IF($C$3:$C$1000=GI21,$N$3:$N$1000))</f>
        <v>0</v>
      </c>
      <c r="GS21" s="104" t="e">
        <f t="array" ref="GS21">_xlfn.STDEV.S(IF($C$3:$C$1000=GI21,$L$3:$L$1000))</f>
        <v>#DIV/0!</v>
      </c>
      <c r="GT21" s="104" t="e">
        <f t="array" ref="GT21">_xlfn.STDEV.S(IF($C$3:$C$1000=GI21,$M$3:$M$1000))</f>
        <v>#DIV/0!</v>
      </c>
      <c r="GU21" s="104" t="e">
        <f t="array" ref="GU21">_xlfn.STDEV.S(IF($C$3:$C$1000=GI21,$N$3:$N$1000))</f>
        <v>#DIV/0!</v>
      </c>
      <c r="GW21" s="113">
        <f>Paramétrage!O41</f>
        <v>0</v>
      </c>
      <c r="GX21" s="104">
        <f t="shared" si="38"/>
        <v>0</v>
      </c>
      <c r="GY21" s="104">
        <f t="shared" si="39"/>
        <v>0</v>
      </c>
      <c r="GZ21" s="114">
        <f t="shared" si="40"/>
        <v>0</v>
      </c>
      <c r="HA21" s="114">
        <f t="array" ref="HA21">MIN(IF($C$3:$C$1000=GW21,$L$3:$L$1000))</f>
        <v>0</v>
      </c>
      <c r="HB21" s="114">
        <f t="array" ref="HB21">MIN(IF($C$3:$C$1000=GW21,$M$3:$M$1000))</f>
        <v>0</v>
      </c>
      <c r="HC21" s="114">
        <f t="array" ref="HC21">MIN(IF($C$3:$C$1000=GW21,$N$3:$N$1000))</f>
        <v>0</v>
      </c>
      <c r="HD21" s="114">
        <f t="array" ref="HD21">MAX(IF($C$3:$C$1000=GW21,$L$3:$L$1000))</f>
        <v>0</v>
      </c>
      <c r="HE21" s="114">
        <f t="array" ref="HE21">MAX(IF($C$3:$C$1000=GW21,$M$3:$M$1000))</f>
        <v>0</v>
      </c>
      <c r="HF21" s="114">
        <f t="array" ref="HF21">MAX(IF($C$3:$C$1000=GW21,$N$3:$N$1000))</f>
        <v>0</v>
      </c>
      <c r="HG21" s="104" t="e">
        <f t="array" ref="HG21">_xlfn.STDEV.S(IF($C$3:$C$1000=GW21,$L$3:$L$1000))</f>
        <v>#DIV/0!</v>
      </c>
      <c r="HH21" s="104" t="e">
        <f t="array" ref="HH21">_xlfn.STDEV.S(IF($C$3:$C$1000=GW21,$M$3:$M$1000))</f>
        <v>#DIV/0!</v>
      </c>
      <c r="HI21" s="104" t="e">
        <f t="array" ref="HI21">_xlfn.STDEV.S(IF($C$3:$C$1000=GW21,$N$3:$N$1000))</f>
        <v>#DIV/0!</v>
      </c>
      <c r="HK21" s="104">
        <v>6</v>
      </c>
      <c r="HL21" s="104">
        <v>13</v>
      </c>
      <c r="HM21" s="104">
        <v>25</v>
      </c>
    </row>
    <row r="22" spans="2:221" x14ac:dyDescent="0.3">
      <c r="B22" s="4"/>
      <c r="C22" s="4"/>
      <c r="D22" s="4"/>
      <c r="E22" s="4"/>
      <c r="F22" s="4"/>
      <c r="G22" s="4"/>
      <c r="H22" s="4"/>
      <c r="I22" s="4"/>
      <c r="J22" s="4"/>
      <c r="K22" s="4"/>
      <c r="L22" s="8" t="str">
        <f t="shared" si="42"/>
        <v/>
      </c>
      <c r="M22" s="64" t="str">
        <f t="shared" si="43"/>
        <v/>
      </c>
      <c r="N22" s="64" t="str">
        <f t="shared" si="44"/>
        <v/>
      </c>
      <c r="O22" s="8"/>
      <c r="P22" s="105"/>
      <c r="S22" s="108">
        <f>COUNTIFS($B$3:$B$1000,"Livraison",$L$3:$L$1000,"&gt;=13",$M$3:$M$1000,"&lt;13",$M$3:$M$1000,"&gt;6",$N$3:$N$1000,"&lt;6")</f>
        <v>0</v>
      </c>
      <c r="AE22" s="114"/>
      <c r="AK22" s="113">
        <f>Paramétrage!C42</f>
        <v>0</v>
      </c>
      <c r="AL22" s="104">
        <f t="shared" si="2"/>
        <v>0</v>
      </c>
      <c r="AM22" s="104">
        <f t="shared" si="3"/>
        <v>0</v>
      </c>
      <c r="AN22" s="114">
        <f t="shared" si="4"/>
        <v>0</v>
      </c>
      <c r="AO22" s="114">
        <f t="array" ref="AO22">MIN(IF($C$3:$C$1000=AK22,$L$3:$L$1000))</f>
        <v>0</v>
      </c>
      <c r="AP22" s="114">
        <f t="array" ref="AP22">MIN(IF($C$3:$C$1000=AK22,$M$3:$M$1000))</f>
        <v>0</v>
      </c>
      <c r="AQ22" s="114">
        <f t="array" ref="AQ22">MIN(IF($C$3:$C$1000=AK22,$N$3:$N$1000))</f>
        <v>0</v>
      </c>
      <c r="AR22" s="114">
        <f t="array" ref="AR22">MAX(IF($C$3:$C$1000=AK22,$L$3:$L$1000))</f>
        <v>0</v>
      </c>
      <c r="AS22" s="114">
        <f t="array" ref="AS22">MAX(IF($C$3:$C$1000=AK22,$M$3:$M$1000))</f>
        <v>0</v>
      </c>
      <c r="AT22" s="114">
        <f t="array" ref="AT22">MAX(IF($C$3:$C$1000=AK22,$N$3:$N$1000))</f>
        <v>0</v>
      </c>
      <c r="AU22" s="104" t="e">
        <f t="array" ref="AU22">_xlfn.STDEV.S(IF($C$3:$C$1000=AK22,$L$3:$L$1000))</f>
        <v>#DIV/0!</v>
      </c>
      <c r="AV22" s="104" t="e">
        <f t="array" ref="AV22">_xlfn.STDEV.S(IF($C$3:$C$1000=AK22,$M$3:$M$1000))</f>
        <v>#DIV/0!</v>
      </c>
      <c r="AW22" s="104" t="e">
        <f t="array" ref="AW22">_xlfn.STDEV.S(IF($C$3:$C$1000=AK22,$N$3:$N$1000))</f>
        <v>#DIV/0!</v>
      </c>
      <c r="AY22" s="113">
        <f>Paramétrage!D42</f>
        <v>0</v>
      </c>
      <c r="AZ22" s="114">
        <f t="shared" si="5"/>
        <v>0</v>
      </c>
      <c r="BA22" s="114">
        <f t="shared" si="6"/>
        <v>0</v>
      </c>
      <c r="BB22" s="114">
        <f t="shared" si="7"/>
        <v>0</v>
      </c>
      <c r="BC22" s="114">
        <f t="array" ref="BC22">MIN(IF($C$3:$C$1000=AY22,$L$3:$L$1000))</f>
        <v>0</v>
      </c>
      <c r="BD22" s="114">
        <f t="array" ref="BD22">MIN(IF($C$3:$C$1000=AY22,$M$3:$M$1000))</f>
        <v>0</v>
      </c>
      <c r="BE22" s="114">
        <f t="array" ref="BE22">MIN(IF($C$3:$C$1000=AY22,$N$3:$N$1000))</f>
        <v>0</v>
      </c>
      <c r="BF22" s="114">
        <f t="array" ref="BF22">MAX(IF($C$3:$C$1000=AY22,$L$3:$L$1000))</f>
        <v>0</v>
      </c>
      <c r="BG22" s="114">
        <f t="array" ref="BG22">MAX(IF($C$3:$C$1000=AY22,$M$3:$M$1000))</f>
        <v>0</v>
      </c>
      <c r="BH22" s="114">
        <f t="array" ref="BH22">MAX(IF($C$3:$C$1000=AY22,$N$3:$N$1000))</f>
        <v>0</v>
      </c>
      <c r="BI22" s="104" t="e">
        <f t="array" ref="BI22">_xlfn.STDEV.S(IF($C$3:$C$1000=AY22,$L$3:$L$1000))</f>
        <v>#DIV/0!</v>
      </c>
      <c r="BJ22" s="104" t="e">
        <f t="array" ref="BJ22">_xlfn.STDEV.S(IF($C$3:$C$1000=AY22,$M$3:$M$1000))</f>
        <v>#DIV/0!</v>
      </c>
      <c r="BK22" s="104" t="e">
        <f t="array" ref="BK22">_xlfn.STDEV.S(IF($C$3:$C$1000=AY22,$N$3:$N$1000))</f>
        <v>#DIV/0!</v>
      </c>
      <c r="BM22" s="113">
        <f>Paramétrage!E42</f>
        <v>0</v>
      </c>
      <c r="BN22" s="114">
        <f t="shared" si="8"/>
        <v>0</v>
      </c>
      <c r="BO22" s="114">
        <f t="shared" si="9"/>
        <v>0</v>
      </c>
      <c r="BP22" s="114">
        <f t="shared" si="10"/>
        <v>0</v>
      </c>
      <c r="BQ22" s="114">
        <f t="array" ref="BQ22">MIN(IF($C$3:$C$1000=BM22,$L$3:$L$1000))</f>
        <v>0</v>
      </c>
      <c r="BR22" s="114">
        <f t="array" ref="BR22">MIN(IF($C$3:$C$1000=BM22,$M$3:$M$1000))</f>
        <v>0</v>
      </c>
      <c r="BS22" s="114">
        <f t="array" ref="BS22">MIN(IF($C$3:$C$1000=BM22,$N$3:$N$1000))</f>
        <v>0</v>
      </c>
      <c r="BT22" s="114">
        <f t="array" ref="BT22">MAX(IF($C$3:$C$1000=BM22,$L$3:$L$1000))</f>
        <v>0</v>
      </c>
      <c r="BU22" s="114">
        <f t="array" ref="BU22">MAX(IF($C$3:$C$1000=BM22,$M$3:$M$1000))</f>
        <v>0</v>
      </c>
      <c r="BV22" s="114">
        <f t="array" ref="BV22">MAX(IF($C$3:$C$1000=BM22,$N$3:$N$1000))</f>
        <v>0</v>
      </c>
      <c r="BW22" s="104" t="e">
        <f t="array" ref="BW22">_xlfn.STDEV.S(IF($C$3:$C$1000=BM22,$L$3:$L$1000))</f>
        <v>#DIV/0!</v>
      </c>
      <c r="BX22" s="104" t="e">
        <f t="array" ref="BX22">_xlfn.STDEV.S(IF($C$3:$C$1000=BM22,$M$3:$M$1000))</f>
        <v>#DIV/0!</v>
      </c>
      <c r="BY22" s="104" t="e">
        <f t="array" ref="BY22">_xlfn.STDEV.S(IF($C$3:$C$1000=BM22,$N$3:$N$1000))</f>
        <v>#DIV/0!</v>
      </c>
      <c r="CA22" s="113">
        <f>Paramétrage!F42</f>
        <v>0</v>
      </c>
      <c r="CB22" s="114">
        <f t="shared" si="11"/>
        <v>0</v>
      </c>
      <c r="CC22" s="114">
        <f t="shared" si="12"/>
        <v>0</v>
      </c>
      <c r="CD22" s="114">
        <f t="shared" si="13"/>
        <v>0</v>
      </c>
      <c r="CE22" s="114">
        <f t="array" ref="CE22">MIN(IF($C$3:$C$1000=CA22,$L$3:$L$1000))</f>
        <v>0</v>
      </c>
      <c r="CF22" s="114">
        <f t="array" ref="CF22">MIN(IF($C$3:$C$1000=CA22,$M$3:$M$1000))</f>
        <v>0</v>
      </c>
      <c r="CG22" s="114">
        <f t="array" ref="CG22">MIN(IF($C$3:$C$1000=CA22,$N$3:$N$1000))</f>
        <v>0</v>
      </c>
      <c r="CH22" s="114">
        <f t="array" ref="CH22">MAX(IF($C$3:$C$1000=CA22,$L$3:$L$1000))</f>
        <v>0</v>
      </c>
      <c r="CI22" s="114">
        <f t="array" ref="CI22">MAX(IF($C$3:$C$1000=CA22,$M$3:$M$1000))</f>
        <v>0</v>
      </c>
      <c r="CJ22" s="114">
        <f t="array" ref="CJ22">MAX(IF($C$3:$C$1000=CA22,$N$3:$N$1000))</f>
        <v>0</v>
      </c>
      <c r="CK22" s="104" t="e">
        <f t="array" ref="CK22">_xlfn.STDEV.S(IF($C$3:$C$1000=CA22,$L$3:$L$1000))</f>
        <v>#DIV/0!</v>
      </c>
      <c r="CL22" s="104" t="e">
        <f t="array" ref="CL22">_xlfn.STDEV.S(IF($C$3:$C$1000=CA22,$M$3:$M$1000))</f>
        <v>#DIV/0!</v>
      </c>
      <c r="CM22" s="104" t="e">
        <f t="array" ref="CM22">_xlfn.STDEV.S(IF($C$3:$C$1000=CA22,$N$3:$N$1000))</f>
        <v>#DIV/0!</v>
      </c>
      <c r="CO22" s="113">
        <f>Paramétrage!G42</f>
        <v>0</v>
      </c>
      <c r="CP22" s="104">
        <f t="shared" si="14"/>
        <v>0</v>
      </c>
      <c r="CQ22" s="104">
        <f t="shared" si="15"/>
        <v>0</v>
      </c>
      <c r="CR22" s="114">
        <f t="shared" si="16"/>
        <v>0</v>
      </c>
      <c r="CS22" s="114">
        <f t="array" ref="CS22">MIN(IF($C$3:$C$1000=CO22,$L$3:$L$1000))</f>
        <v>0</v>
      </c>
      <c r="CT22" s="114">
        <f t="array" ref="CT22">MIN(IF($C$3:$C$1000=CO22,$M$3:$M$1000))</f>
        <v>0</v>
      </c>
      <c r="CU22" s="114">
        <f t="array" ref="CU22">MIN(IF($C$3:$C$1000=CO22,$N$3:$N$1000))</f>
        <v>0</v>
      </c>
      <c r="CV22" s="114">
        <f t="array" ref="CV22">MAX(IF($C$3:$C$1000=CO22,$L$3:$L$1000))</f>
        <v>0</v>
      </c>
      <c r="CW22" s="114">
        <f t="array" ref="CW22">MAX(IF($C$3:$C$1000=CO22,$M$3:$M$1000))</f>
        <v>0</v>
      </c>
      <c r="CX22" s="114">
        <f t="array" ref="CX22">MAX(IF($C$3:$C$1000=CO22,$N$3:$N$1000))</f>
        <v>0</v>
      </c>
      <c r="CY22" s="104" t="e">
        <f t="array" ref="CY22">_xlfn.STDEV.S(IF($C$3:$C$1000=CO22,$L$3:$L$1000))</f>
        <v>#DIV/0!</v>
      </c>
      <c r="CZ22" s="104" t="e">
        <f t="array" ref="CZ22">_xlfn.STDEV.S(IF($C$3:$C$1000=CO22,$M$3:$M$1000))</f>
        <v>#DIV/0!</v>
      </c>
      <c r="DA22" s="104" t="e">
        <f t="array" ref="DA22">_xlfn.STDEV.S(IF($C$3:$C$1000=CO22,$N$3:$N$1000))</f>
        <v>#DIV/0!</v>
      </c>
      <c r="DC22" s="113">
        <f>Paramétrage!H42</f>
        <v>0</v>
      </c>
      <c r="DD22" s="104">
        <f t="shared" si="17"/>
        <v>0</v>
      </c>
      <c r="DE22" s="104">
        <f t="shared" si="18"/>
        <v>0</v>
      </c>
      <c r="DF22" s="114">
        <f t="shared" si="19"/>
        <v>0</v>
      </c>
      <c r="DG22" s="114">
        <f t="array" ref="DG22">MIN(IF($C$3:$C$1000=DC22,$L$3:$L$1000))</f>
        <v>0</v>
      </c>
      <c r="DH22" s="114">
        <f t="array" ref="DH22">MIN(IF($C$3:$C$1000=DC22,$M$3:$M$1000))</f>
        <v>0</v>
      </c>
      <c r="DI22" s="114">
        <f t="array" ref="DI22">MIN(IF($C$3:$C$1000=DC22,$N$3:$N$1000))</f>
        <v>0</v>
      </c>
      <c r="DJ22" s="114">
        <f t="array" ref="DJ22">MAX(IF($C$3:$C$1000=DC22,$L$3:$L$1000))</f>
        <v>0</v>
      </c>
      <c r="DK22" s="114">
        <f t="array" ref="DK22">MAX(IF($C$3:$C$1000=DC22,$M$3:$M$1000))</f>
        <v>0</v>
      </c>
      <c r="DL22" s="114">
        <f t="array" ref="DL22">MAX(IF($C$3:$C$1000=DC22,$N$3:$N$1000))</f>
        <v>0</v>
      </c>
      <c r="DM22" s="104" t="e">
        <f t="array" ref="DM22">_xlfn.STDEV.S(IF($C$3:$C$1000=DC22,$L$3:$L$1000))</f>
        <v>#DIV/0!</v>
      </c>
      <c r="DN22" s="104" t="e">
        <f t="array" ref="DN22">_xlfn.STDEV.S(IF($C$3:$C$1000=DC22,$M$3:$M$1000))</f>
        <v>#DIV/0!</v>
      </c>
      <c r="DO22" s="104" t="e">
        <f t="array" ref="DO22">_xlfn.STDEV.S(IF($C$3:$C$1000=DC22,$N$3:$N$1000))</f>
        <v>#DIV/0!</v>
      </c>
      <c r="DQ22" s="113">
        <f>Paramétrage!I42</f>
        <v>0</v>
      </c>
      <c r="DR22" s="104">
        <f t="shared" si="20"/>
        <v>0</v>
      </c>
      <c r="DS22" s="104">
        <f t="shared" si="21"/>
        <v>0</v>
      </c>
      <c r="DT22" s="114">
        <f t="shared" si="22"/>
        <v>0</v>
      </c>
      <c r="DU22" s="114">
        <f t="array" ref="DU22">MIN(IF($C$3:$C$1000=DQ22,$L$3:$L$1000))</f>
        <v>0</v>
      </c>
      <c r="DV22" s="114">
        <f t="array" ref="DV22">MIN(IF($C$3:$C$1000=DQ22,$M$3:$M$1000))</f>
        <v>0</v>
      </c>
      <c r="DW22" s="114">
        <f t="array" ref="DW22">MIN(IF($C$3:$C$1000=DQ22,$N$3:$N$1000))</f>
        <v>0</v>
      </c>
      <c r="DX22" s="114">
        <f t="array" ref="DX22">MAX(IF($C$3:$C$1000=DQ22,$L$3:$L$1000))</f>
        <v>0</v>
      </c>
      <c r="DY22" s="114">
        <f t="array" ref="DY22">MAX(IF($C$3:$C$1000=DQ22,$M$3:$M$1000))</f>
        <v>0</v>
      </c>
      <c r="DZ22" s="114">
        <f t="array" ref="DZ22">MAX(IF($C$3:$C$1000=DQ22,$N$3:$N$1000))</f>
        <v>0</v>
      </c>
      <c r="EA22" s="104" t="e">
        <f t="array" ref="EA22">_xlfn.STDEV.S(IF($C$3:$C$1000=DQ22,$L$3:$L$1000))</f>
        <v>#DIV/0!</v>
      </c>
      <c r="EB22" s="104" t="e">
        <f t="array" ref="EB22">_xlfn.STDEV.S(IF($C$3:$C$1000=DQ22,$M$3:$M$1000))</f>
        <v>#DIV/0!</v>
      </c>
      <c r="EC22" s="104" t="e">
        <f t="array" ref="EC22">_xlfn.STDEV.S(IF($C$3:$C$1000=DQ22,$N$3:$N$1000))</f>
        <v>#DIV/0!</v>
      </c>
      <c r="EE22" s="113">
        <f>Paramétrage!J42</f>
        <v>0</v>
      </c>
      <c r="EF22" s="104">
        <f t="shared" si="23"/>
        <v>0</v>
      </c>
      <c r="EG22" s="104">
        <f t="shared" si="24"/>
        <v>0</v>
      </c>
      <c r="EH22" s="114">
        <f t="shared" si="25"/>
        <v>0</v>
      </c>
      <c r="EI22" s="114">
        <f t="array" ref="EI22">MIN(IF($C$3:$C$1000=EE22,$L$3:$L$1000))</f>
        <v>0</v>
      </c>
      <c r="EJ22" s="114">
        <f t="array" ref="EJ22">MIN(IF($C$3:$C$1000=EE22,$M$3:$M$1000))</f>
        <v>0</v>
      </c>
      <c r="EK22" s="114">
        <f t="array" ref="EK22">MIN(IF($C$3:$C$1000=EE22,$N$3:$N$1000))</f>
        <v>0</v>
      </c>
      <c r="EL22" s="114">
        <f t="array" ref="EL22">MAX(IF($C$3:$C$1000=EE22,$L$3:$L$1000))</f>
        <v>0</v>
      </c>
      <c r="EM22" s="114">
        <f t="array" ref="EM22">MAX(IF($C$3:$C$1000=EE22,$M$3:$M$1000))</f>
        <v>0</v>
      </c>
      <c r="EN22" s="114">
        <f t="array" ref="EN22">MAX(IF($C$3:$C$1000=EE22,$N$3:$N$1000))</f>
        <v>0</v>
      </c>
      <c r="EO22" s="104" t="e">
        <f t="array" ref="EO22">_xlfn.STDEV.S(IF($C$3:$C$1000=EE22,$L$3:$L$1000))</f>
        <v>#DIV/0!</v>
      </c>
      <c r="EP22" s="104" t="e">
        <f t="array" ref="EP22">_xlfn.STDEV.S(IF($C$3:$C$1000=EE22,$M$3:$M$1000))</f>
        <v>#DIV/0!</v>
      </c>
      <c r="EQ22" s="104" t="e">
        <f t="array" ref="EQ22">_xlfn.STDEV.S(IF($C$3:$C$1000=EE22,$N$3:$N$1000))</f>
        <v>#DIV/0!</v>
      </c>
      <c r="ES22" s="113">
        <f>Paramétrage!K42</f>
        <v>0</v>
      </c>
      <c r="ET22" s="104">
        <f t="shared" si="26"/>
        <v>0</v>
      </c>
      <c r="EU22" s="104">
        <f t="shared" si="27"/>
        <v>0</v>
      </c>
      <c r="EV22" s="114">
        <f t="shared" si="28"/>
        <v>0</v>
      </c>
      <c r="EW22" s="114">
        <f t="array" ref="EW22">MIN(IF($C$3:$C$1000=ES22,$L$3:$L$1000))</f>
        <v>0</v>
      </c>
      <c r="EX22" s="114">
        <f t="array" ref="EX22">MIN(IF($C$3:$C$1000=ES22,$M$3:$M$1000))</f>
        <v>0</v>
      </c>
      <c r="EY22" s="114">
        <f t="array" ref="EY22">MIN(IF($C$3:$C$1000=ES22,$N$3:$N$1000))</f>
        <v>0</v>
      </c>
      <c r="EZ22" s="114">
        <f t="array" ref="EZ22">MAX(IF($C$3:$C$1000=ES22,$L$3:$L$1000))</f>
        <v>0</v>
      </c>
      <c r="FA22" s="114">
        <f t="array" ref="FA22">MAX(IF($C$3:$C$1000=ES22,$M$3:$M$1000))</f>
        <v>0</v>
      </c>
      <c r="FB22" s="114">
        <f t="array" ref="FB22">MAX(IF($C$3:$C$1000=ES22,$N$3:$N$1000))</f>
        <v>0</v>
      </c>
      <c r="FC22" s="104" t="e">
        <f t="array" ref="FC22">_xlfn.STDEV.S(IF($C$3:$C$1000=ES22,$L$3:$L$1000))</f>
        <v>#DIV/0!</v>
      </c>
      <c r="FD22" s="104" t="e">
        <f t="array" ref="FD22">_xlfn.STDEV.S(IF($C$3:$C$1000=ES22,$M$3:$M$1000))</f>
        <v>#DIV/0!</v>
      </c>
      <c r="FE22" s="104" t="e">
        <f t="array" ref="FE22">_xlfn.STDEV.S(IF($C$3:$C$1000=ES22,$N$3:$N$1000))</f>
        <v>#DIV/0!</v>
      </c>
      <c r="FG22" s="113">
        <f>Paramétrage!L42</f>
        <v>0</v>
      </c>
      <c r="FH22" s="104">
        <f t="shared" si="29"/>
        <v>0</v>
      </c>
      <c r="FI22" s="104">
        <f t="shared" si="30"/>
        <v>0</v>
      </c>
      <c r="FJ22" s="114">
        <f t="shared" si="31"/>
        <v>0</v>
      </c>
      <c r="FK22" s="114">
        <f t="array" ref="FK22">MIN(IF($C$3:$C$1000=FG22,$L$3:$L$1000))</f>
        <v>0</v>
      </c>
      <c r="FL22" s="114">
        <f t="array" ref="FL22">MIN(IF($C$3:$C$1000=FG22,$M$3:$M$1000))</f>
        <v>0</v>
      </c>
      <c r="FM22" s="114">
        <f t="array" ref="FM22">MIN(IF($C$3:$C$1000=FG22,$N$3:$N$1000))</f>
        <v>0</v>
      </c>
      <c r="FN22" s="114">
        <f t="array" ref="FN22">MAX(IF($C$3:$C$1000=FG22,$L$3:$L$1000))</f>
        <v>0</v>
      </c>
      <c r="FO22" s="114">
        <f t="array" ref="FO22">MAX(IF($C$3:$C$1000=FG22,$M$3:$M$1000))</f>
        <v>0</v>
      </c>
      <c r="FP22" s="114">
        <f t="array" ref="FP22">MAX(IF($C$3:$C$1000=FG22,$N$3:$N$1000))</f>
        <v>0</v>
      </c>
      <c r="FQ22" s="104" t="e">
        <f t="array" ref="FQ22">_xlfn.STDEV.S(IF($C$3:$C$1000=FG22,$L$3:$L$1000))</f>
        <v>#DIV/0!</v>
      </c>
      <c r="FR22" s="104" t="e">
        <f t="array" ref="FR22">_xlfn.STDEV.S(IF($C$3:$C$1000=FG22,$M$3:$M$1000))</f>
        <v>#DIV/0!</v>
      </c>
      <c r="FS22" s="104" t="e">
        <f t="array" ref="FS22">_xlfn.STDEV.S(IF($C$3:$C$1000=FG22,$N$3:$N$1000))</f>
        <v>#DIV/0!</v>
      </c>
      <c r="FU22" s="113">
        <f>Paramétrage!M42</f>
        <v>0</v>
      </c>
      <c r="FV22" s="104">
        <f t="shared" si="32"/>
        <v>0</v>
      </c>
      <c r="FW22" s="104">
        <f t="shared" si="33"/>
        <v>0</v>
      </c>
      <c r="FX22" s="114">
        <f t="shared" si="34"/>
        <v>0</v>
      </c>
      <c r="FY22" s="114">
        <f t="array" ref="FY22">MIN(IF($C$3:$C$1000=FU22,$L$3:$L$1000))</f>
        <v>0</v>
      </c>
      <c r="FZ22" s="114">
        <f t="array" ref="FZ22">MIN(IF($C$3:$C$1000=FU22,$M$3:$M$1000))</f>
        <v>0</v>
      </c>
      <c r="GA22" s="114">
        <f t="array" ref="GA22">MIN(IF($C$3:$C$1000=FU22,$N$3:$N$1000))</f>
        <v>0</v>
      </c>
      <c r="GB22" s="114">
        <f t="array" ref="GB22">MAX(IF($C$3:$C$1000=FU22,$L$3:$L$1000))</f>
        <v>0</v>
      </c>
      <c r="GC22" s="114">
        <f t="array" ref="GC22">MAX(IF($C$3:$C$1000=FU22,$M$3:$M$1000))</f>
        <v>0</v>
      </c>
      <c r="GD22" s="114">
        <f t="array" ref="GD22">MAX(IF($C$3:$C$1000=FU22,$N$3:$N$1000))</f>
        <v>0</v>
      </c>
      <c r="GE22" s="104" t="e">
        <f t="array" ref="GE22">_xlfn.STDEV.S(IF($C$3:$C$1000=FU22,$L$3:$L$1000))</f>
        <v>#DIV/0!</v>
      </c>
      <c r="GF22" s="104" t="e">
        <f t="array" ref="GF22">_xlfn.STDEV.S(IF($C$3:$C$1000=FU22,$M$3:$M$1000))</f>
        <v>#DIV/0!</v>
      </c>
      <c r="GG22" s="104" t="e">
        <f t="array" ref="GG22">_xlfn.STDEV.S(IF($C$3:$C$1000=FU22,$N$3:$N$1000))</f>
        <v>#DIV/0!</v>
      </c>
      <c r="GI22" s="113">
        <f>Paramétrage!N42</f>
        <v>0</v>
      </c>
      <c r="GJ22" s="104">
        <f t="shared" si="35"/>
        <v>0</v>
      </c>
      <c r="GK22" s="104">
        <f t="shared" si="36"/>
        <v>0</v>
      </c>
      <c r="GL22" s="114">
        <f t="shared" si="37"/>
        <v>0</v>
      </c>
      <c r="GM22" s="114">
        <f t="array" ref="GM22">MIN(IF($C$3:$C$1000=GI22,$L$3:$L$1000))</f>
        <v>0</v>
      </c>
      <c r="GN22" s="114">
        <f t="array" ref="GN22">MIN(IF($C$3:$C$1000=GI22,$M$3:$M$1000))</f>
        <v>0</v>
      </c>
      <c r="GO22" s="114">
        <f t="array" ref="GO22">MIN(IF($C$3:$C$1000=GI22,$N$3:$N$1000))</f>
        <v>0</v>
      </c>
      <c r="GP22" s="114">
        <f t="array" ref="GP22">MAX(IF($C$3:$C$1000=GI22,$L$3:$L$1000))</f>
        <v>0</v>
      </c>
      <c r="GQ22" s="114">
        <f t="array" ref="GQ22">MAX(IF($C$3:$C$1000=GI22,$M$3:$M$1000))</f>
        <v>0</v>
      </c>
      <c r="GR22" s="114">
        <f t="array" ref="GR22">MAX(IF($C$3:$C$1000=GI22,$N$3:$N$1000))</f>
        <v>0</v>
      </c>
      <c r="GS22" s="104" t="e">
        <f t="array" ref="GS22">_xlfn.STDEV.S(IF($C$3:$C$1000=GI22,$L$3:$L$1000))</f>
        <v>#DIV/0!</v>
      </c>
      <c r="GT22" s="104" t="e">
        <f t="array" ref="GT22">_xlfn.STDEV.S(IF($C$3:$C$1000=GI22,$M$3:$M$1000))</f>
        <v>#DIV/0!</v>
      </c>
      <c r="GU22" s="104" t="e">
        <f t="array" ref="GU22">_xlfn.STDEV.S(IF($C$3:$C$1000=GI22,$N$3:$N$1000))</f>
        <v>#DIV/0!</v>
      </c>
      <c r="GW22" s="113">
        <f>Paramétrage!O42</f>
        <v>0</v>
      </c>
      <c r="GX22" s="104">
        <f t="shared" si="38"/>
        <v>0</v>
      </c>
      <c r="GY22" s="104">
        <f t="shared" si="39"/>
        <v>0</v>
      </c>
      <c r="GZ22" s="114">
        <f t="shared" si="40"/>
        <v>0</v>
      </c>
      <c r="HA22" s="114">
        <f t="array" ref="HA22">MIN(IF($C$3:$C$1000=GW22,$L$3:$L$1000))</f>
        <v>0</v>
      </c>
      <c r="HB22" s="114">
        <f t="array" ref="HB22">MIN(IF($C$3:$C$1000=GW22,$M$3:$M$1000))</f>
        <v>0</v>
      </c>
      <c r="HC22" s="114">
        <f t="array" ref="HC22">MIN(IF($C$3:$C$1000=GW22,$N$3:$N$1000))</f>
        <v>0</v>
      </c>
      <c r="HD22" s="114">
        <f t="array" ref="HD22">MAX(IF($C$3:$C$1000=GW22,$L$3:$L$1000))</f>
        <v>0</v>
      </c>
      <c r="HE22" s="114">
        <f t="array" ref="HE22">MAX(IF($C$3:$C$1000=GW22,$M$3:$M$1000))</f>
        <v>0</v>
      </c>
      <c r="HF22" s="114">
        <f t="array" ref="HF22">MAX(IF($C$3:$C$1000=GW22,$N$3:$N$1000))</f>
        <v>0</v>
      </c>
      <c r="HG22" s="104" t="e">
        <f t="array" ref="HG22">_xlfn.STDEV.S(IF($C$3:$C$1000=GW22,$L$3:$L$1000))</f>
        <v>#DIV/0!</v>
      </c>
      <c r="HH22" s="104" t="e">
        <f t="array" ref="HH22">_xlfn.STDEV.S(IF($C$3:$C$1000=GW22,$M$3:$M$1000))</f>
        <v>#DIV/0!</v>
      </c>
      <c r="HI22" s="104" t="e">
        <f t="array" ref="HI22">_xlfn.STDEV.S(IF($C$3:$C$1000=GW22,$N$3:$N$1000))</f>
        <v>#DIV/0!</v>
      </c>
      <c r="HK22" s="104">
        <v>6</v>
      </c>
      <c r="HL22" s="104">
        <v>13</v>
      </c>
      <c r="HM22" s="104">
        <v>25</v>
      </c>
    </row>
    <row r="23" spans="2:221" x14ac:dyDescent="0.3">
      <c r="B23" s="4"/>
      <c r="C23" s="4"/>
      <c r="D23" s="4"/>
      <c r="E23" s="4"/>
      <c r="F23" s="4"/>
      <c r="G23" s="4"/>
      <c r="H23" s="4"/>
      <c r="I23" s="4"/>
      <c r="J23" s="4"/>
      <c r="K23" s="4"/>
      <c r="L23" s="8" t="str">
        <f t="shared" si="42"/>
        <v/>
      </c>
      <c r="M23" s="64" t="str">
        <f t="shared" si="43"/>
        <v/>
      </c>
      <c r="N23" s="64" t="str">
        <f t="shared" si="44"/>
        <v/>
      </c>
      <c r="O23" s="8"/>
      <c r="P23" s="105"/>
      <c r="S23" s="108">
        <f>COUNTIFS($B$3:$B$1000,"Livraison",$L$3:$L$1000,"&gt;=13",$M$3:$M$1000,"&lt;6",$N$3:$N$1000,"&lt;13",$N$3:$N$1000,"&gt;6")</f>
        <v>0</v>
      </c>
      <c r="AE23" s="114"/>
      <c r="AK23" s="113">
        <f>Paramétrage!C43</f>
        <v>0</v>
      </c>
      <c r="AL23" s="104">
        <f t="shared" si="2"/>
        <v>0</v>
      </c>
      <c r="AM23" s="104">
        <f t="shared" si="3"/>
        <v>0</v>
      </c>
      <c r="AN23" s="114">
        <f t="shared" si="4"/>
        <v>0</v>
      </c>
      <c r="AO23" s="114">
        <f t="array" ref="AO23">MIN(IF($C$3:$C$1000=AK23,$L$3:$L$1000))</f>
        <v>0</v>
      </c>
      <c r="AP23" s="114">
        <f t="array" ref="AP23">MIN(IF($C$3:$C$1000=AK23,$M$3:$M$1000))</f>
        <v>0</v>
      </c>
      <c r="AQ23" s="114">
        <f t="array" ref="AQ23">MIN(IF($C$3:$C$1000=AK23,$N$3:$N$1000))</f>
        <v>0</v>
      </c>
      <c r="AR23" s="114">
        <f t="array" ref="AR23">MAX(IF($C$3:$C$1000=AK23,$L$3:$L$1000))</f>
        <v>0</v>
      </c>
      <c r="AS23" s="114">
        <f t="array" ref="AS23">MAX(IF($C$3:$C$1000=AK23,$M$3:$M$1000))</f>
        <v>0</v>
      </c>
      <c r="AT23" s="114">
        <f t="array" ref="AT23">MAX(IF($C$3:$C$1000=AK23,$N$3:$N$1000))</f>
        <v>0</v>
      </c>
      <c r="AU23" s="104" t="e">
        <f t="array" ref="AU23">_xlfn.STDEV.S(IF($C$3:$C$1000=AK23,$L$3:$L$1000))</f>
        <v>#DIV/0!</v>
      </c>
      <c r="AV23" s="104" t="e">
        <f t="array" ref="AV23">_xlfn.STDEV.S(IF($C$3:$C$1000=AK23,$M$3:$M$1000))</f>
        <v>#DIV/0!</v>
      </c>
      <c r="AW23" s="104" t="e">
        <f t="array" ref="AW23">_xlfn.STDEV.S(IF($C$3:$C$1000=AK23,$N$3:$N$1000))</f>
        <v>#DIV/0!</v>
      </c>
      <c r="AY23" s="113">
        <f>Paramétrage!D43</f>
        <v>0</v>
      </c>
      <c r="AZ23" s="114">
        <f t="shared" si="5"/>
        <v>0</v>
      </c>
      <c r="BA23" s="114">
        <f t="shared" si="6"/>
        <v>0</v>
      </c>
      <c r="BB23" s="114">
        <f t="shared" si="7"/>
        <v>0</v>
      </c>
      <c r="BC23" s="114">
        <f t="array" ref="BC23">MIN(IF($C$3:$C$1000=AY23,$L$3:$L$1000))</f>
        <v>0</v>
      </c>
      <c r="BD23" s="114">
        <f t="array" ref="BD23">MIN(IF($C$3:$C$1000=AY23,$M$3:$M$1000))</f>
        <v>0</v>
      </c>
      <c r="BE23" s="114">
        <f t="array" ref="BE23">MIN(IF($C$3:$C$1000=AY23,$N$3:$N$1000))</f>
        <v>0</v>
      </c>
      <c r="BF23" s="114">
        <f t="array" ref="BF23">MAX(IF($C$3:$C$1000=AY23,$L$3:$L$1000))</f>
        <v>0</v>
      </c>
      <c r="BG23" s="114">
        <f t="array" ref="BG23">MAX(IF($C$3:$C$1000=AY23,$M$3:$M$1000))</f>
        <v>0</v>
      </c>
      <c r="BH23" s="114">
        <f t="array" ref="BH23">MAX(IF($C$3:$C$1000=AY23,$N$3:$N$1000))</f>
        <v>0</v>
      </c>
      <c r="BI23" s="104" t="e">
        <f t="array" ref="BI23">_xlfn.STDEV.S(IF($C$3:$C$1000=AY23,$L$3:$L$1000))</f>
        <v>#DIV/0!</v>
      </c>
      <c r="BJ23" s="104" t="e">
        <f t="array" ref="BJ23">_xlfn.STDEV.S(IF($C$3:$C$1000=AY23,$M$3:$M$1000))</f>
        <v>#DIV/0!</v>
      </c>
      <c r="BK23" s="104" t="e">
        <f t="array" ref="BK23">_xlfn.STDEV.S(IF($C$3:$C$1000=AY23,$N$3:$N$1000))</f>
        <v>#DIV/0!</v>
      </c>
      <c r="BM23" s="113">
        <f>Paramétrage!E43</f>
        <v>0</v>
      </c>
      <c r="BN23" s="114">
        <f t="shared" si="8"/>
        <v>0</v>
      </c>
      <c r="BO23" s="114">
        <f t="shared" si="9"/>
        <v>0</v>
      </c>
      <c r="BP23" s="114">
        <f t="shared" si="10"/>
        <v>0</v>
      </c>
      <c r="BQ23" s="114">
        <f t="array" ref="BQ23">MIN(IF($C$3:$C$1000=BM23,$L$3:$L$1000))</f>
        <v>0</v>
      </c>
      <c r="BR23" s="114">
        <f t="array" ref="BR23">MIN(IF($C$3:$C$1000=BM23,$M$3:$M$1000))</f>
        <v>0</v>
      </c>
      <c r="BS23" s="114">
        <f t="array" ref="BS23">MIN(IF($C$3:$C$1000=BM23,$N$3:$N$1000))</f>
        <v>0</v>
      </c>
      <c r="BT23" s="114">
        <f t="array" ref="BT23">MAX(IF($C$3:$C$1000=BM23,$L$3:$L$1000))</f>
        <v>0</v>
      </c>
      <c r="BU23" s="114">
        <f t="array" ref="BU23">MAX(IF($C$3:$C$1000=BM23,$M$3:$M$1000))</f>
        <v>0</v>
      </c>
      <c r="BV23" s="114">
        <f t="array" ref="BV23">MAX(IF($C$3:$C$1000=BM23,$N$3:$N$1000))</f>
        <v>0</v>
      </c>
      <c r="BW23" s="104" t="e">
        <f t="array" ref="BW23">_xlfn.STDEV.S(IF($C$3:$C$1000=BM23,$L$3:$L$1000))</f>
        <v>#DIV/0!</v>
      </c>
      <c r="BX23" s="104" t="e">
        <f t="array" ref="BX23">_xlfn.STDEV.S(IF($C$3:$C$1000=BM23,$M$3:$M$1000))</f>
        <v>#DIV/0!</v>
      </c>
      <c r="BY23" s="104" t="e">
        <f t="array" ref="BY23">_xlfn.STDEV.S(IF($C$3:$C$1000=BM23,$N$3:$N$1000))</f>
        <v>#DIV/0!</v>
      </c>
      <c r="CA23" s="113">
        <f>Paramétrage!F43</f>
        <v>0</v>
      </c>
      <c r="CB23" s="114">
        <f t="shared" si="11"/>
        <v>0</v>
      </c>
      <c r="CC23" s="114">
        <f t="shared" si="12"/>
        <v>0</v>
      </c>
      <c r="CD23" s="114">
        <f t="shared" si="13"/>
        <v>0</v>
      </c>
      <c r="CE23" s="114">
        <f t="array" ref="CE23">MIN(IF($C$3:$C$1000=CA23,$L$3:$L$1000))</f>
        <v>0</v>
      </c>
      <c r="CF23" s="114">
        <f t="array" ref="CF23">MIN(IF($C$3:$C$1000=CA23,$M$3:$M$1000))</f>
        <v>0</v>
      </c>
      <c r="CG23" s="114">
        <f t="array" ref="CG23">MIN(IF($C$3:$C$1000=CA23,$N$3:$N$1000))</f>
        <v>0</v>
      </c>
      <c r="CH23" s="114">
        <f t="array" ref="CH23">MAX(IF($C$3:$C$1000=CA23,$L$3:$L$1000))</f>
        <v>0</v>
      </c>
      <c r="CI23" s="114">
        <f t="array" ref="CI23">MAX(IF($C$3:$C$1000=CA23,$M$3:$M$1000))</f>
        <v>0</v>
      </c>
      <c r="CJ23" s="114">
        <f t="array" ref="CJ23">MAX(IF($C$3:$C$1000=CA23,$N$3:$N$1000))</f>
        <v>0</v>
      </c>
      <c r="CK23" s="104" t="e">
        <f t="array" ref="CK23">_xlfn.STDEV.S(IF($C$3:$C$1000=CA23,$L$3:$L$1000))</f>
        <v>#DIV/0!</v>
      </c>
      <c r="CL23" s="104" t="e">
        <f t="array" ref="CL23">_xlfn.STDEV.S(IF($C$3:$C$1000=CA23,$M$3:$M$1000))</f>
        <v>#DIV/0!</v>
      </c>
      <c r="CM23" s="104" t="e">
        <f t="array" ref="CM23">_xlfn.STDEV.S(IF($C$3:$C$1000=CA23,$N$3:$N$1000))</f>
        <v>#DIV/0!</v>
      </c>
      <c r="CO23" s="113">
        <f>Paramétrage!G43</f>
        <v>0</v>
      </c>
      <c r="CP23" s="104">
        <f t="shared" si="14"/>
        <v>0</v>
      </c>
      <c r="CQ23" s="104">
        <f t="shared" si="15"/>
        <v>0</v>
      </c>
      <c r="CR23" s="114">
        <f t="shared" si="16"/>
        <v>0</v>
      </c>
      <c r="CS23" s="114">
        <f t="array" ref="CS23">MIN(IF($C$3:$C$1000=CO23,$L$3:$L$1000))</f>
        <v>0</v>
      </c>
      <c r="CT23" s="114">
        <f t="array" ref="CT23">MIN(IF($C$3:$C$1000=CO23,$M$3:$M$1000))</f>
        <v>0</v>
      </c>
      <c r="CU23" s="114">
        <f t="array" ref="CU23">MIN(IF($C$3:$C$1000=CO23,$N$3:$N$1000))</f>
        <v>0</v>
      </c>
      <c r="CV23" s="114">
        <f t="array" ref="CV23">MAX(IF($C$3:$C$1000=CO23,$L$3:$L$1000))</f>
        <v>0</v>
      </c>
      <c r="CW23" s="114">
        <f t="array" ref="CW23">MAX(IF($C$3:$C$1000=CO23,$M$3:$M$1000))</f>
        <v>0</v>
      </c>
      <c r="CX23" s="114">
        <f t="array" ref="CX23">MAX(IF($C$3:$C$1000=CO23,$N$3:$N$1000))</f>
        <v>0</v>
      </c>
      <c r="CY23" s="104" t="e">
        <f t="array" ref="CY23">_xlfn.STDEV.S(IF($C$3:$C$1000=CO23,$L$3:$L$1000))</f>
        <v>#DIV/0!</v>
      </c>
      <c r="CZ23" s="104" t="e">
        <f t="array" ref="CZ23">_xlfn.STDEV.S(IF($C$3:$C$1000=CO23,$M$3:$M$1000))</f>
        <v>#DIV/0!</v>
      </c>
      <c r="DA23" s="104" t="e">
        <f t="array" ref="DA23">_xlfn.STDEV.S(IF($C$3:$C$1000=CO23,$N$3:$N$1000))</f>
        <v>#DIV/0!</v>
      </c>
      <c r="DC23" s="113">
        <f>Paramétrage!H43</f>
        <v>0</v>
      </c>
      <c r="DD23" s="104">
        <f t="shared" si="17"/>
        <v>0</v>
      </c>
      <c r="DE23" s="104">
        <f t="shared" si="18"/>
        <v>0</v>
      </c>
      <c r="DF23" s="114">
        <f t="shared" si="19"/>
        <v>0</v>
      </c>
      <c r="DG23" s="114">
        <f t="array" ref="DG23">MIN(IF($C$3:$C$1000=DC23,$L$3:$L$1000))</f>
        <v>0</v>
      </c>
      <c r="DH23" s="114">
        <f t="array" ref="DH23">MIN(IF($C$3:$C$1000=DC23,$M$3:$M$1000))</f>
        <v>0</v>
      </c>
      <c r="DI23" s="114">
        <f t="array" ref="DI23">MIN(IF($C$3:$C$1000=DC23,$N$3:$N$1000))</f>
        <v>0</v>
      </c>
      <c r="DJ23" s="114">
        <f t="array" ref="DJ23">MAX(IF($C$3:$C$1000=DC23,$L$3:$L$1000))</f>
        <v>0</v>
      </c>
      <c r="DK23" s="114">
        <f t="array" ref="DK23">MAX(IF($C$3:$C$1000=DC23,$M$3:$M$1000))</f>
        <v>0</v>
      </c>
      <c r="DL23" s="114">
        <f t="array" ref="DL23">MAX(IF($C$3:$C$1000=DC23,$N$3:$N$1000))</f>
        <v>0</v>
      </c>
      <c r="DM23" s="104" t="e">
        <f t="array" ref="DM23">_xlfn.STDEV.S(IF($C$3:$C$1000=DC23,$L$3:$L$1000))</f>
        <v>#DIV/0!</v>
      </c>
      <c r="DN23" s="104" t="e">
        <f t="array" ref="DN23">_xlfn.STDEV.S(IF($C$3:$C$1000=DC23,$M$3:$M$1000))</f>
        <v>#DIV/0!</v>
      </c>
      <c r="DO23" s="104" t="e">
        <f t="array" ref="DO23">_xlfn.STDEV.S(IF($C$3:$C$1000=DC23,$N$3:$N$1000))</f>
        <v>#DIV/0!</v>
      </c>
      <c r="DQ23" s="113">
        <f>Paramétrage!I43</f>
        <v>0</v>
      </c>
      <c r="DR23" s="104">
        <f t="shared" si="20"/>
        <v>0</v>
      </c>
      <c r="DS23" s="104">
        <f t="shared" si="21"/>
        <v>0</v>
      </c>
      <c r="DT23" s="114">
        <f t="shared" si="22"/>
        <v>0</v>
      </c>
      <c r="DU23" s="114">
        <f t="array" ref="DU23">MIN(IF($C$3:$C$1000=DQ23,$L$3:$L$1000))</f>
        <v>0</v>
      </c>
      <c r="DV23" s="114">
        <f t="array" ref="DV23">MIN(IF($C$3:$C$1000=DQ23,$M$3:$M$1000))</f>
        <v>0</v>
      </c>
      <c r="DW23" s="114">
        <f t="array" ref="DW23">MIN(IF($C$3:$C$1000=DQ23,$N$3:$N$1000))</f>
        <v>0</v>
      </c>
      <c r="DX23" s="114">
        <f t="array" ref="DX23">MAX(IF($C$3:$C$1000=DQ23,$L$3:$L$1000))</f>
        <v>0</v>
      </c>
      <c r="DY23" s="114">
        <f t="array" ref="DY23">MAX(IF($C$3:$C$1000=DQ23,$M$3:$M$1000))</f>
        <v>0</v>
      </c>
      <c r="DZ23" s="114">
        <f t="array" ref="DZ23">MAX(IF($C$3:$C$1000=DQ23,$N$3:$N$1000))</f>
        <v>0</v>
      </c>
      <c r="EA23" s="104" t="e">
        <f t="array" ref="EA23">_xlfn.STDEV.S(IF($C$3:$C$1000=DQ23,$L$3:$L$1000))</f>
        <v>#DIV/0!</v>
      </c>
      <c r="EB23" s="104" t="e">
        <f t="array" ref="EB23">_xlfn.STDEV.S(IF($C$3:$C$1000=DQ23,$M$3:$M$1000))</f>
        <v>#DIV/0!</v>
      </c>
      <c r="EC23" s="104" t="e">
        <f t="array" ref="EC23">_xlfn.STDEV.S(IF($C$3:$C$1000=DQ23,$N$3:$N$1000))</f>
        <v>#DIV/0!</v>
      </c>
      <c r="EE23" s="113">
        <f>Paramétrage!J43</f>
        <v>0</v>
      </c>
      <c r="EF23" s="104">
        <f t="shared" si="23"/>
        <v>0</v>
      </c>
      <c r="EG23" s="104">
        <f t="shared" si="24"/>
        <v>0</v>
      </c>
      <c r="EH23" s="114">
        <f t="shared" si="25"/>
        <v>0</v>
      </c>
      <c r="EI23" s="114">
        <f t="array" ref="EI23">MIN(IF($C$3:$C$1000=EE23,$L$3:$L$1000))</f>
        <v>0</v>
      </c>
      <c r="EJ23" s="114">
        <f t="array" ref="EJ23">MIN(IF($C$3:$C$1000=EE23,$M$3:$M$1000))</f>
        <v>0</v>
      </c>
      <c r="EK23" s="114">
        <f t="array" ref="EK23">MIN(IF($C$3:$C$1000=EE23,$N$3:$N$1000))</f>
        <v>0</v>
      </c>
      <c r="EL23" s="114">
        <f t="array" ref="EL23">MAX(IF($C$3:$C$1000=EE23,$L$3:$L$1000))</f>
        <v>0</v>
      </c>
      <c r="EM23" s="114">
        <f t="array" ref="EM23">MAX(IF($C$3:$C$1000=EE23,$M$3:$M$1000))</f>
        <v>0</v>
      </c>
      <c r="EN23" s="114">
        <f t="array" ref="EN23">MAX(IF($C$3:$C$1000=EE23,$N$3:$N$1000))</f>
        <v>0</v>
      </c>
      <c r="EO23" s="104" t="e">
        <f t="array" ref="EO23">_xlfn.STDEV.S(IF($C$3:$C$1000=EE23,$L$3:$L$1000))</f>
        <v>#DIV/0!</v>
      </c>
      <c r="EP23" s="104" t="e">
        <f t="array" ref="EP23">_xlfn.STDEV.S(IF($C$3:$C$1000=EE23,$M$3:$M$1000))</f>
        <v>#DIV/0!</v>
      </c>
      <c r="EQ23" s="104" t="e">
        <f t="array" ref="EQ23">_xlfn.STDEV.S(IF($C$3:$C$1000=EE23,$N$3:$N$1000))</f>
        <v>#DIV/0!</v>
      </c>
      <c r="ES23" s="113">
        <f>Paramétrage!K43</f>
        <v>0</v>
      </c>
      <c r="ET23" s="104">
        <f t="shared" si="26"/>
        <v>0</v>
      </c>
      <c r="EU23" s="104">
        <f t="shared" si="27"/>
        <v>0</v>
      </c>
      <c r="EV23" s="114">
        <f t="shared" si="28"/>
        <v>0</v>
      </c>
      <c r="EW23" s="114">
        <f t="array" ref="EW23">MIN(IF($C$3:$C$1000=ES23,$L$3:$L$1000))</f>
        <v>0</v>
      </c>
      <c r="EX23" s="114">
        <f t="array" ref="EX23">MIN(IF($C$3:$C$1000=ES23,$M$3:$M$1000))</f>
        <v>0</v>
      </c>
      <c r="EY23" s="114">
        <f t="array" ref="EY23">MIN(IF($C$3:$C$1000=ES23,$N$3:$N$1000))</f>
        <v>0</v>
      </c>
      <c r="EZ23" s="114">
        <f t="array" ref="EZ23">MAX(IF($C$3:$C$1000=ES23,$L$3:$L$1000))</f>
        <v>0</v>
      </c>
      <c r="FA23" s="114">
        <f t="array" ref="FA23">MAX(IF($C$3:$C$1000=ES23,$M$3:$M$1000))</f>
        <v>0</v>
      </c>
      <c r="FB23" s="114">
        <f t="array" ref="FB23">MAX(IF($C$3:$C$1000=ES23,$N$3:$N$1000))</f>
        <v>0</v>
      </c>
      <c r="FC23" s="104" t="e">
        <f t="array" ref="FC23">_xlfn.STDEV.S(IF($C$3:$C$1000=ES23,$L$3:$L$1000))</f>
        <v>#DIV/0!</v>
      </c>
      <c r="FD23" s="104" t="e">
        <f t="array" ref="FD23">_xlfn.STDEV.S(IF($C$3:$C$1000=ES23,$M$3:$M$1000))</f>
        <v>#DIV/0!</v>
      </c>
      <c r="FE23" s="104" t="e">
        <f t="array" ref="FE23">_xlfn.STDEV.S(IF($C$3:$C$1000=ES23,$N$3:$N$1000))</f>
        <v>#DIV/0!</v>
      </c>
      <c r="FG23" s="113">
        <f>Paramétrage!L43</f>
        <v>0</v>
      </c>
      <c r="FH23" s="104">
        <f t="shared" si="29"/>
        <v>0</v>
      </c>
      <c r="FI23" s="104">
        <f t="shared" si="30"/>
        <v>0</v>
      </c>
      <c r="FJ23" s="114">
        <f t="shared" si="31"/>
        <v>0</v>
      </c>
      <c r="FK23" s="114">
        <f t="array" ref="FK23">MIN(IF($C$3:$C$1000=FG23,$L$3:$L$1000))</f>
        <v>0</v>
      </c>
      <c r="FL23" s="114">
        <f t="array" ref="FL23">MIN(IF($C$3:$C$1000=FG23,$M$3:$M$1000))</f>
        <v>0</v>
      </c>
      <c r="FM23" s="114">
        <f t="array" ref="FM23">MIN(IF($C$3:$C$1000=FG23,$N$3:$N$1000))</f>
        <v>0</v>
      </c>
      <c r="FN23" s="114">
        <f t="array" ref="FN23">MAX(IF($C$3:$C$1000=FG23,$L$3:$L$1000))</f>
        <v>0</v>
      </c>
      <c r="FO23" s="114">
        <f t="array" ref="FO23">MAX(IF($C$3:$C$1000=FG23,$M$3:$M$1000))</f>
        <v>0</v>
      </c>
      <c r="FP23" s="114">
        <f t="array" ref="FP23">MAX(IF($C$3:$C$1000=FG23,$N$3:$N$1000))</f>
        <v>0</v>
      </c>
      <c r="FQ23" s="104" t="e">
        <f t="array" ref="FQ23">_xlfn.STDEV.S(IF($C$3:$C$1000=FG23,$L$3:$L$1000))</f>
        <v>#DIV/0!</v>
      </c>
      <c r="FR23" s="104" t="e">
        <f t="array" ref="FR23">_xlfn.STDEV.S(IF($C$3:$C$1000=FG23,$M$3:$M$1000))</f>
        <v>#DIV/0!</v>
      </c>
      <c r="FS23" s="104" t="e">
        <f t="array" ref="FS23">_xlfn.STDEV.S(IF($C$3:$C$1000=FG23,$N$3:$N$1000))</f>
        <v>#DIV/0!</v>
      </c>
      <c r="FU23" s="113">
        <f>Paramétrage!M43</f>
        <v>0</v>
      </c>
      <c r="FV23" s="104">
        <f t="shared" si="32"/>
        <v>0</v>
      </c>
      <c r="FW23" s="104">
        <f t="shared" si="33"/>
        <v>0</v>
      </c>
      <c r="FX23" s="114">
        <f t="shared" si="34"/>
        <v>0</v>
      </c>
      <c r="FY23" s="114">
        <f t="array" ref="FY23">MIN(IF($C$3:$C$1000=FU23,$L$3:$L$1000))</f>
        <v>0</v>
      </c>
      <c r="FZ23" s="114">
        <f t="array" ref="FZ23">MIN(IF($C$3:$C$1000=FU23,$M$3:$M$1000))</f>
        <v>0</v>
      </c>
      <c r="GA23" s="114">
        <f t="array" ref="GA23">MIN(IF($C$3:$C$1000=FU23,$N$3:$N$1000))</f>
        <v>0</v>
      </c>
      <c r="GB23" s="114">
        <f t="array" ref="GB23">MAX(IF($C$3:$C$1000=FU23,$L$3:$L$1000))</f>
        <v>0</v>
      </c>
      <c r="GC23" s="114">
        <f t="array" ref="GC23">MAX(IF($C$3:$C$1000=FU23,$M$3:$M$1000))</f>
        <v>0</v>
      </c>
      <c r="GD23" s="114">
        <f t="array" ref="GD23">MAX(IF($C$3:$C$1000=FU23,$N$3:$N$1000))</f>
        <v>0</v>
      </c>
      <c r="GE23" s="104" t="e">
        <f t="array" ref="GE23">_xlfn.STDEV.S(IF($C$3:$C$1000=FU23,$L$3:$L$1000))</f>
        <v>#DIV/0!</v>
      </c>
      <c r="GF23" s="104" t="e">
        <f t="array" ref="GF23">_xlfn.STDEV.S(IF($C$3:$C$1000=FU23,$M$3:$M$1000))</f>
        <v>#DIV/0!</v>
      </c>
      <c r="GG23" s="104" t="e">
        <f t="array" ref="GG23">_xlfn.STDEV.S(IF($C$3:$C$1000=FU23,$N$3:$N$1000))</f>
        <v>#DIV/0!</v>
      </c>
      <c r="GI23" s="113">
        <f>Paramétrage!N43</f>
        <v>0</v>
      </c>
      <c r="GJ23" s="104">
        <f t="shared" si="35"/>
        <v>0</v>
      </c>
      <c r="GK23" s="104">
        <f t="shared" si="36"/>
        <v>0</v>
      </c>
      <c r="GL23" s="114">
        <f t="shared" si="37"/>
        <v>0</v>
      </c>
      <c r="GM23" s="114">
        <f t="array" ref="GM23">MIN(IF($C$3:$C$1000=GI23,$L$3:$L$1000))</f>
        <v>0</v>
      </c>
      <c r="GN23" s="114">
        <f t="array" ref="GN23">MIN(IF($C$3:$C$1000=GI23,$M$3:$M$1000))</f>
        <v>0</v>
      </c>
      <c r="GO23" s="114">
        <f t="array" ref="GO23">MIN(IF($C$3:$C$1000=GI23,$N$3:$N$1000))</f>
        <v>0</v>
      </c>
      <c r="GP23" s="114">
        <f t="array" ref="GP23">MAX(IF($C$3:$C$1000=GI23,$L$3:$L$1000))</f>
        <v>0</v>
      </c>
      <c r="GQ23" s="114">
        <f t="array" ref="GQ23">MAX(IF($C$3:$C$1000=GI23,$M$3:$M$1000))</f>
        <v>0</v>
      </c>
      <c r="GR23" s="114">
        <f t="array" ref="GR23">MAX(IF($C$3:$C$1000=GI23,$N$3:$N$1000))</f>
        <v>0</v>
      </c>
      <c r="GS23" s="104" t="e">
        <f t="array" ref="GS23">_xlfn.STDEV.S(IF($C$3:$C$1000=GI23,$L$3:$L$1000))</f>
        <v>#DIV/0!</v>
      </c>
      <c r="GT23" s="104" t="e">
        <f t="array" ref="GT23">_xlfn.STDEV.S(IF($C$3:$C$1000=GI23,$M$3:$M$1000))</f>
        <v>#DIV/0!</v>
      </c>
      <c r="GU23" s="104" t="e">
        <f t="array" ref="GU23">_xlfn.STDEV.S(IF($C$3:$C$1000=GI23,$N$3:$N$1000))</f>
        <v>#DIV/0!</v>
      </c>
      <c r="GW23" s="113">
        <f>Paramétrage!O43</f>
        <v>0</v>
      </c>
      <c r="GX23" s="104">
        <f t="shared" si="38"/>
        <v>0</v>
      </c>
      <c r="GY23" s="104">
        <f t="shared" si="39"/>
        <v>0</v>
      </c>
      <c r="GZ23" s="114">
        <f t="shared" si="40"/>
        <v>0</v>
      </c>
      <c r="HA23" s="114">
        <f t="array" ref="HA23">MIN(IF($C$3:$C$1000=GW23,$L$3:$L$1000))</f>
        <v>0</v>
      </c>
      <c r="HB23" s="114">
        <f t="array" ref="HB23">MIN(IF($C$3:$C$1000=GW23,$M$3:$M$1000))</f>
        <v>0</v>
      </c>
      <c r="HC23" s="114">
        <f t="array" ref="HC23">MIN(IF($C$3:$C$1000=GW23,$N$3:$N$1000))</f>
        <v>0</v>
      </c>
      <c r="HD23" s="114">
        <f t="array" ref="HD23">MAX(IF($C$3:$C$1000=GW23,$L$3:$L$1000))</f>
        <v>0</v>
      </c>
      <c r="HE23" s="114">
        <f t="array" ref="HE23">MAX(IF($C$3:$C$1000=GW23,$M$3:$M$1000))</f>
        <v>0</v>
      </c>
      <c r="HF23" s="114">
        <f t="array" ref="HF23">MAX(IF($C$3:$C$1000=GW23,$N$3:$N$1000))</f>
        <v>0</v>
      </c>
      <c r="HG23" s="104" t="e">
        <f t="array" ref="HG23">_xlfn.STDEV.S(IF($C$3:$C$1000=GW23,$L$3:$L$1000))</f>
        <v>#DIV/0!</v>
      </c>
      <c r="HH23" s="104" t="e">
        <f t="array" ref="HH23">_xlfn.STDEV.S(IF($C$3:$C$1000=GW23,$M$3:$M$1000))</f>
        <v>#DIV/0!</v>
      </c>
      <c r="HI23" s="104" t="e">
        <f t="array" ref="HI23">_xlfn.STDEV.S(IF($C$3:$C$1000=GW23,$N$3:$N$1000))</f>
        <v>#DIV/0!</v>
      </c>
      <c r="HK23" s="104">
        <v>6</v>
      </c>
      <c r="HL23" s="104">
        <v>13</v>
      </c>
      <c r="HM23" s="104">
        <v>25</v>
      </c>
    </row>
    <row r="24" spans="2:221" x14ac:dyDescent="0.3">
      <c r="B24" s="4"/>
      <c r="C24" s="4"/>
      <c r="D24" s="4"/>
      <c r="E24" s="4"/>
      <c r="F24" s="4"/>
      <c r="G24" s="4"/>
      <c r="H24" s="4"/>
      <c r="I24" s="4"/>
      <c r="J24" s="4"/>
      <c r="K24" s="4"/>
      <c r="L24" s="8" t="str">
        <f t="shared" si="42"/>
        <v/>
      </c>
      <c r="M24" s="64" t="str">
        <f t="shared" si="43"/>
        <v/>
      </c>
      <c r="N24" s="64" t="str">
        <f t="shared" si="44"/>
        <v/>
      </c>
      <c r="O24" s="8"/>
      <c r="P24" s="105"/>
      <c r="S24" s="108">
        <f>COUNTIFS($B$3:$B$1000,"Livraison",$L$3:$L$1000,"&gt;=13",$M$3:$M$1000,"&lt;6",$N$3:$N$1000,"&gt;=13")</f>
        <v>0</v>
      </c>
      <c r="AK24" s="113">
        <f>Paramétrage!C44</f>
        <v>0</v>
      </c>
      <c r="AL24" s="104">
        <f t="shared" si="2"/>
        <v>0</v>
      </c>
      <c r="AM24" s="104">
        <f t="shared" si="3"/>
        <v>0</v>
      </c>
      <c r="AN24" s="114">
        <f t="shared" si="4"/>
        <v>0</v>
      </c>
      <c r="AO24" s="114">
        <f t="array" ref="AO24">MIN(IF($C$3:$C$1000=AK24,$L$3:$L$1000))</f>
        <v>0</v>
      </c>
      <c r="AP24" s="114">
        <f t="array" ref="AP24">MIN(IF($C$3:$C$1000=AK24,$M$3:$M$1000))</f>
        <v>0</v>
      </c>
      <c r="AQ24" s="114">
        <f t="array" ref="AQ24">MIN(IF($C$3:$C$1000=AK24,$N$3:$N$1000))</f>
        <v>0</v>
      </c>
      <c r="AR24" s="114">
        <f t="array" ref="AR24">MAX(IF($C$3:$C$1000=AK24,$L$3:$L$1000))</f>
        <v>0</v>
      </c>
      <c r="AS24" s="114">
        <f t="array" ref="AS24">MAX(IF($C$3:$C$1000=AK24,$M$3:$M$1000))</f>
        <v>0</v>
      </c>
      <c r="AT24" s="114">
        <f t="array" ref="AT24">MAX(IF($C$3:$C$1000=AK24,$N$3:$N$1000))</f>
        <v>0</v>
      </c>
      <c r="AU24" s="104" t="e">
        <f t="array" ref="AU24">_xlfn.STDEV.S(IF($C$3:$C$1000=AK24,$L$3:$L$1000))</f>
        <v>#DIV/0!</v>
      </c>
      <c r="AV24" s="104" t="e">
        <f t="array" ref="AV24">_xlfn.STDEV.S(IF($C$3:$C$1000=AK24,$M$3:$M$1000))</f>
        <v>#DIV/0!</v>
      </c>
      <c r="AW24" s="104" t="e">
        <f t="array" ref="AW24">_xlfn.STDEV.S(IF($C$3:$C$1000=AK24,$N$3:$N$1000))</f>
        <v>#DIV/0!</v>
      </c>
      <c r="AY24" s="113">
        <f>Paramétrage!D44</f>
        <v>0</v>
      </c>
      <c r="AZ24" s="114">
        <f t="shared" si="5"/>
        <v>0</v>
      </c>
      <c r="BA24" s="114">
        <f t="shared" si="6"/>
        <v>0</v>
      </c>
      <c r="BB24" s="114">
        <f t="shared" si="7"/>
        <v>0</v>
      </c>
      <c r="BC24" s="114">
        <f t="array" ref="BC24">MIN(IF($C$3:$C$1000=AY24,$L$3:$L$1000))</f>
        <v>0</v>
      </c>
      <c r="BD24" s="114">
        <f t="array" ref="BD24">MIN(IF($C$3:$C$1000=AY24,$M$3:$M$1000))</f>
        <v>0</v>
      </c>
      <c r="BE24" s="114">
        <f t="array" ref="BE24">MIN(IF($C$3:$C$1000=AY24,$N$3:$N$1000))</f>
        <v>0</v>
      </c>
      <c r="BF24" s="114">
        <f t="array" ref="BF24">MAX(IF($C$3:$C$1000=AY24,$L$3:$L$1000))</f>
        <v>0</v>
      </c>
      <c r="BG24" s="114">
        <f t="array" ref="BG24">MAX(IF($C$3:$C$1000=AY24,$M$3:$M$1000))</f>
        <v>0</v>
      </c>
      <c r="BH24" s="114">
        <f t="array" ref="BH24">MAX(IF($C$3:$C$1000=AY24,$N$3:$N$1000))</f>
        <v>0</v>
      </c>
      <c r="BI24" s="104" t="e">
        <f t="array" ref="BI24">_xlfn.STDEV.S(IF($C$3:$C$1000=AY24,$L$3:$L$1000))</f>
        <v>#DIV/0!</v>
      </c>
      <c r="BJ24" s="104" t="e">
        <f t="array" ref="BJ24">_xlfn.STDEV.S(IF($C$3:$C$1000=AY24,$M$3:$M$1000))</f>
        <v>#DIV/0!</v>
      </c>
      <c r="BK24" s="104" t="e">
        <f t="array" ref="BK24">_xlfn.STDEV.S(IF($C$3:$C$1000=AY24,$N$3:$N$1000))</f>
        <v>#DIV/0!</v>
      </c>
      <c r="BM24" s="113">
        <f>Paramétrage!E44</f>
        <v>0</v>
      </c>
      <c r="BN24" s="114">
        <f t="shared" si="8"/>
        <v>0</v>
      </c>
      <c r="BO24" s="114">
        <f t="shared" si="9"/>
        <v>0</v>
      </c>
      <c r="BP24" s="114">
        <f t="shared" si="10"/>
        <v>0</v>
      </c>
      <c r="BQ24" s="114">
        <f t="array" ref="BQ24">MIN(IF($C$3:$C$1000=BM24,$L$3:$L$1000))</f>
        <v>0</v>
      </c>
      <c r="BR24" s="114">
        <f t="array" ref="BR24">MIN(IF($C$3:$C$1000=BM24,$M$3:$M$1000))</f>
        <v>0</v>
      </c>
      <c r="BS24" s="114">
        <f t="array" ref="BS24">MIN(IF($C$3:$C$1000=BM24,$N$3:$N$1000))</f>
        <v>0</v>
      </c>
      <c r="BT24" s="114">
        <f t="array" ref="BT24">MAX(IF($C$3:$C$1000=BM24,$L$3:$L$1000))</f>
        <v>0</v>
      </c>
      <c r="BU24" s="114">
        <f t="array" ref="BU24">MAX(IF($C$3:$C$1000=BM24,$M$3:$M$1000))</f>
        <v>0</v>
      </c>
      <c r="BV24" s="114">
        <f t="array" ref="BV24">MAX(IF($C$3:$C$1000=BM24,$N$3:$N$1000))</f>
        <v>0</v>
      </c>
      <c r="BW24" s="104" t="e">
        <f t="array" ref="BW24">_xlfn.STDEV.S(IF($C$3:$C$1000=BM24,$L$3:$L$1000))</f>
        <v>#DIV/0!</v>
      </c>
      <c r="BX24" s="104" t="e">
        <f t="array" ref="BX24">_xlfn.STDEV.S(IF($C$3:$C$1000=BM24,$M$3:$M$1000))</f>
        <v>#DIV/0!</v>
      </c>
      <c r="BY24" s="104" t="e">
        <f t="array" ref="BY24">_xlfn.STDEV.S(IF($C$3:$C$1000=BM24,$N$3:$N$1000))</f>
        <v>#DIV/0!</v>
      </c>
      <c r="CA24" s="113">
        <f>Paramétrage!F44</f>
        <v>0</v>
      </c>
      <c r="CB24" s="114">
        <f t="shared" si="11"/>
        <v>0</v>
      </c>
      <c r="CC24" s="114">
        <f t="shared" si="12"/>
        <v>0</v>
      </c>
      <c r="CD24" s="114">
        <f t="shared" si="13"/>
        <v>0</v>
      </c>
      <c r="CE24" s="114">
        <f t="array" ref="CE24">MIN(IF($C$3:$C$1000=CA24,$L$3:$L$1000))</f>
        <v>0</v>
      </c>
      <c r="CF24" s="114">
        <f t="array" ref="CF24">MIN(IF($C$3:$C$1000=CA24,$M$3:$M$1000))</f>
        <v>0</v>
      </c>
      <c r="CG24" s="114">
        <f t="array" ref="CG24">MIN(IF($C$3:$C$1000=CA24,$N$3:$N$1000))</f>
        <v>0</v>
      </c>
      <c r="CH24" s="114">
        <f t="array" ref="CH24">MAX(IF($C$3:$C$1000=CA24,$L$3:$L$1000))</f>
        <v>0</v>
      </c>
      <c r="CI24" s="114">
        <f t="array" ref="CI24">MAX(IF($C$3:$C$1000=CA24,$M$3:$M$1000))</f>
        <v>0</v>
      </c>
      <c r="CJ24" s="114">
        <f t="array" ref="CJ24">MAX(IF($C$3:$C$1000=CA24,$N$3:$N$1000))</f>
        <v>0</v>
      </c>
      <c r="CK24" s="104" t="e">
        <f t="array" ref="CK24">_xlfn.STDEV.S(IF($C$3:$C$1000=CA24,$L$3:$L$1000))</f>
        <v>#DIV/0!</v>
      </c>
      <c r="CL24" s="104" t="e">
        <f t="array" ref="CL24">_xlfn.STDEV.S(IF($C$3:$C$1000=CA24,$M$3:$M$1000))</f>
        <v>#DIV/0!</v>
      </c>
      <c r="CM24" s="104" t="e">
        <f t="array" ref="CM24">_xlfn.STDEV.S(IF($C$3:$C$1000=CA24,$N$3:$N$1000))</f>
        <v>#DIV/0!</v>
      </c>
      <c r="CO24" s="113">
        <f>Paramétrage!G44</f>
        <v>0</v>
      </c>
      <c r="CP24" s="104">
        <f t="shared" si="14"/>
        <v>0</v>
      </c>
      <c r="CQ24" s="104">
        <f t="shared" si="15"/>
        <v>0</v>
      </c>
      <c r="CR24" s="114">
        <f t="shared" si="16"/>
        <v>0</v>
      </c>
      <c r="CS24" s="114">
        <f t="array" ref="CS24">MIN(IF($C$3:$C$1000=CO24,$L$3:$L$1000))</f>
        <v>0</v>
      </c>
      <c r="CT24" s="114">
        <f t="array" ref="CT24">MIN(IF($C$3:$C$1000=CO24,$M$3:$M$1000))</f>
        <v>0</v>
      </c>
      <c r="CU24" s="114">
        <f t="array" ref="CU24">MIN(IF($C$3:$C$1000=CO24,$N$3:$N$1000))</f>
        <v>0</v>
      </c>
      <c r="CV24" s="114">
        <f t="array" ref="CV24">MAX(IF($C$3:$C$1000=CO24,$L$3:$L$1000))</f>
        <v>0</v>
      </c>
      <c r="CW24" s="114">
        <f t="array" ref="CW24">MAX(IF($C$3:$C$1000=CO24,$M$3:$M$1000))</f>
        <v>0</v>
      </c>
      <c r="CX24" s="114">
        <f t="array" ref="CX24">MAX(IF($C$3:$C$1000=CO24,$N$3:$N$1000))</f>
        <v>0</v>
      </c>
      <c r="CY24" s="104" t="e">
        <f t="array" ref="CY24">_xlfn.STDEV.S(IF($C$3:$C$1000=CO24,$L$3:$L$1000))</f>
        <v>#DIV/0!</v>
      </c>
      <c r="CZ24" s="104" t="e">
        <f t="array" ref="CZ24">_xlfn.STDEV.S(IF($C$3:$C$1000=CO24,$M$3:$M$1000))</f>
        <v>#DIV/0!</v>
      </c>
      <c r="DA24" s="104" t="e">
        <f t="array" ref="DA24">_xlfn.STDEV.S(IF($C$3:$C$1000=CO24,$N$3:$N$1000))</f>
        <v>#DIV/0!</v>
      </c>
      <c r="DC24" s="113">
        <f>Paramétrage!H44</f>
        <v>0</v>
      </c>
      <c r="DD24" s="104">
        <f t="shared" si="17"/>
        <v>0</v>
      </c>
      <c r="DE24" s="104">
        <f t="shared" si="18"/>
        <v>0</v>
      </c>
      <c r="DF24" s="114">
        <f t="shared" si="19"/>
        <v>0</v>
      </c>
      <c r="DG24" s="114">
        <f t="array" ref="DG24">MIN(IF($C$3:$C$1000=DC24,$L$3:$L$1000))</f>
        <v>0</v>
      </c>
      <c r="DH24" s="114">
        <f t="array" ref="DH24">MIN(IF($C$3:$C$1000=DC24,$M$3:$M$1000))</f>
        <v>0</v>
      </c>
      <c r="DI24" s="114">
        <f t="array" ref="DI24">MIN(IF($C$3:$C$1000=DC24,$N$3:$N$1000))</f>
        <v>0</v>
      </c>
      <c r="DJ24" s="114">
        <f t="array" ref="DJ24">MAX(IF($C$3:$C$1000=DC24,$L$3:$L$1000))</f>
        <v>0</v>
      </c>
      <c r="DK24" s="114">
        <f t="array" ref="DK24">MAX(IF($C$3:$C$1000=DC24,$M$3:$M$1000))</f>
        <v>0</v>
      </c>
      <c r="DL24" s="114">
        <f t="array" ref="DL24">MAX(IF($C$3:$C$1000=DC24,$N$3:$N$1000))</f>
        <v>0</v>
      </c>
      <c r="DM24" s="104" t="e">
        <f t="array" ref="DM24">_xlfn.STDEV.S(IF($C$3:$C$1000=DC24,$L$3:$L$1000))</f>
        <v>#DIV/0!</v>
      </c>
      <c r="DN24" s="104" t="e">
        <f t="array" ref="DN24">_xlfn.STDEV.S(IF($C$3:$C$1000=DC24,$M$3:$M$1000))</f>
        <v>#DIV/0!</v>
      </c>
      <c r="DO24" s="104" t="e">
        <f t="array" ref="DO24">_xlfn.STDEV.S(IF($C$3:$C$1000=DC24,$N$3:$N$1000))</f>
        <v>#DIV/0!</v>
      </c>
      <c r="DQ24" s="113">
        <f>Paramétrage!I44</f>
        <v>0</v>
      </c>
      <c r="DR24" s="104">
        <f t="shared" si="20"/>
        <v>0</v>
      </c>
      <c r="DS24" s="104">
        <f t="shared" si="21"/>
        <v>0</v>
      </c>
      <c r="DT24" s="114">
        <f t="shared" si="22"/>
        <v>0</v>
      </c>
      <c r="DU24" s="114">
        <f t="array" ref="DU24">MIN(IF($C$3:$C$1000=DQ24,$L$3:$L$1000))</f>
        <v>0</v>
      </c>
      <c r="DV24" s="114">
        <f t="array" ref="DV24">MIN(IF($C$3:$C$1000=DQ24,$M$3:$M$1000))</f>
        <v>0</v>
      </c>
      <c r="DW24" s="114">
        <f t="array" ref="DW24">MIN(IF($C$3:$C$1000=DQ24,$N$3:$N$1000))</f>
        <v>0</v>
      </c>
      <c r="DX24" s="114">
        <f t="array" ref="DX24">MAX(IF($C$3:$C$1000=DQ24,$L$3:$L$1000))</f>
        <v>0</v>
      </c>
      <c r="DY24" s="114">
        <f t="array" ref="DY24">MAX(IF($C$3:$C$1000=DQ24,$M$3:$M$1000))</f>
        <v>0</v>
      </c>
      <c r="DZ24" s="114">
        <f t="array" ref="DZ24">MAX(IF($C$3:$C$1000=DQ24,$N$3:$N$1000))</f>
        <v>0</v>
      </c>
      <c r="EA24" s="104" t="e">
        <f t="array" ref="EA24">_xlfn.STDEV.S(IF($C$3:$C$1000=DQ24,$L$3:$L$1000))</f>
        <v>#DIV/0!</v>
      </c>
      <c r="EB24" s="104" t="e">
        <f t="array" ref="EB24">_xlfn.STDEV.S(IF($C$3:$C$1000=DQ24,$M$3:$M$1000))</f>
        <v>#DIV/0!</v>
      </c>
      <c r="EC24" s="104" t="e">
        <f t="array" ref="EC24">_xlfn.STDEV.S(IF($C$3:$C$1000=DQ24,$N$3:$N$1000))</f>
        <v>#DIV/0!</v>
      </c>
      <c r="EE24" s="113">
        <f>Paramétrage!J44</f>
        <v>0</v>
      </c>
      <c r="EF24" s="104">
        <f t="shared" si="23"/>
        <v>0</v>
      </c>
      <c r="EG24" s="104">
        <f t="shared" si="24"/>
        <v>0</v>
      </c>
      <c r="EH24" s="114">
        <f t="shared" si="25"/>
        <v>0</v>
      </c>
      <c r="EI24" s="114">
        <f t="array" ref="EI24">MIN(IF($C$3:$C$1000=EE24,$L$3:$L$1000))</f>
        <v>0</v>
      </c>
      <c r="EJ24" s="114">
        <f t="array" ref="EJ24">MIN(IF($C$3:$C$1000=EE24,$M$3:$M$1000))</f>
        <v>0</v>
      </c>
      <c r="EK24" s="114">
        <f t="array" ref="EK24">MIN(IF($C$3:$C$1000=EE24,$N$3:$N$1000))</f>
        <v>0</v>
      </c>
      <c r="EL24" s="114">
        <f t="array" ref="EL24">MAX(IF($C$3:$C$1000=EE24,$L$3:$L$1000))</f>
        <v>0</v>
      </c>
      <c r="EM24" s="114">
        <f t="array" ref="EM24">MAX(IF($C$3:$C$1000=EE24,$M$3:$M$1000))</f>
        <v>0</v>
      </c>
      <c r="EN24" s="114">
        <f t="array" ref="EN24">MAX(IF($C$3:$C$1000=EE24,$N$3:$N$1000))</f>
        <v>0</v>
      </c>
      <c r="EO24" s="104" t="e">
        <f t="array" ref="EO24">_xlfn.STDEV.S(IF($C$3:$C$1000=EE24,$L$3:$L$1000))</f>
        <v>#DIV/0!</v>
      </c>
      <c r="EP24" s="104" t="e">
        <f t="array" ref="EP24">_xlfn.STDEV.S(IF($C$3:$C$1000=EE24,$M$3:$M$1000))</f>
        <v>#DIV/0!</v>
      </c>
      <c r="EQ24" s="104" t="e">
        <f t="array" ref="EQ24">_xlfn.STDEV.S(IF($C$3:$C$1000=EE24,$N$3:$N$1000))</f>
        <v>#DIV/0!</v>
      </c>
      <c r="ES24" s="113">
        <f>Paramétrage!K44</f>
        <v>0</v>
      </c>
      <c r="ET24" s="104">
        <f t="shared" si="26"/>
        <v>0</v>
      </c>
      <c r="EU24" s="104">
        <f t="shared" si="27"/>
        <v>0</v>
      </c>
      <c r="EV24" s="114">
        <f t="shared" si="28"/>
        <v>0</v>
      </c>
      <c r="EW24" s="114">
        <f t="array" ref="EW24">MIN(IF($C$3:$C$1000=ES24,$L$3:$L$1000))</f>
        <v>0</v>
      </c>
      <c r="EX24" s="114">
        <f t="array" ref="EX24">MIN(IF($C$3:$C$1000=ES24,$M$3:$M$1000))</f>
        <v>0</v>
      </c>
      <c r="EY24" s="114">
        <f t="array" ref="EY24">MIN(IF($C$3:$C$1000=ES24,$N$3:$N$1000))</f>
        <v>0</v>
      </c>
      <c r="EZ24" s="114">
        <f t="array" ref="EZ24">MAX(IF($C$3:$C$1000=ES24,$L$3:$L$1000))</f>
        <v>0</v>
      </c>
      <c r="FA24" s="114">
        <f t="array" ref="FA24">MAX(IF($C$3:$C$1000=ES24,$M$3:$M$1000))</f>
        <v>0</v>
      </c>
      <c r="FB24" s="114">
        <f t="array" ref="FB24">MAX(IF($C$3:$C$1000=ES24,$N$3:$N$1000))</f>
        <v>0</v>
      </c>
      <c r="FC24" s="104" t="e">
        <f t="array" ref="FC24">_xlfn.STDEV.S(IF($C$3:$C$1000=ES24,$L$3:$L$1000))</f>
        <v>#DIV/0!</v>
      </c>
      <c r="FD24" s="104" t="e">
        <f t="array" ref="FD24">_xlfn.STDEV.S(IF($C$3:$C$1000=ES24,$M$3:$M$1000))</f>
        <v>#DIV/0!</v>
      </c>
      <c r="FE24" s="104" t="e">
        <f t="array" ref="FE24">_xlfn.STDEV.S(IF($C$3:$C$1000=ES24,$N$3:$N$1000))</f>
        <v>#DIV/0!</v>
      </c>
      <c r="FG24" s="113">
        <f>Paramétrage!L44</f>
        <v>0</v>
      </c>
      <c r="FH24" s="104">
        <f t="shared" si="29"/>
        <v>0</v>
      </c>
      <c r="FI24" s="104">
        <f t="shared" si="30"/>
        <v>0</v>
      </c>
      <c r="FJ24" s="114">
        <f t="shared" si="31"/>
        <v>0</v>
      </c>
      <c r="FK24" s="114">
        <f t="array" ref="FK24">MIN(IF($C$3:$C$1000=FG24,$L$3:$L$1000))</f>
        <v>0</v>
      </c>
      <c r="FL24" s="114">
        <f t="array" ref="FL24">MIN(IF($C$3:$C$1000=FG24,$M$3:$M$1000))</f>
        <v>0</v>
      </c>
      <c r="FM24" s="114">
        <f t="array" ref="FM24">MIN(IF($C$3:$C$1000=FG24,$N$3:$N$1000))</f>
        <v>0</v>
      </c>
      <c r="FN24" s="114">
        <f t="array" ref="FN24">MAX(IF($C$3:$C$1000=FG24,$L$3:$L$1000))</f>
        <v>0</v>
      </c>
      <c r="FO24" s="114">
        <f t="array" ref="FO24">MAX(IF($C$3:$C$1000=FG24,$M$3:$M$1000))</f>
        <v>0</v>
      </c>
      <c r="FP24" s="114">
        <f t="array" ref="FP24">MAX(IF($C$3:$C$1000=FG24,$N$3:$N$1000))</f>
        <v>0</v>
      </c>
      <c r="FQ24" s="104" t="e">
        <f t="array" ref="FQ24">_xlfn.STDEV.S(IF($C$3:$C$1000=FG24,$L$3:$L$1000))</f>
        <v>#DIV/0!</v>
      </c>
      <c r="FR24" s="104" t="e">
        <f t="array" ref="FR24">_xlfn.STDEV.S(IF($C$3:$C$1000=FG24,$M$3:$M$1000))</f>
        <v>#DIV/0!</v>
      </c>
      <c r="FS24" s="104" t="e">
        <f t="array" ref="FS24">_xlfn.STDEV.S(IF($C$3:$C$1000=FG24,$N$3:$N$1000))</f>
        <v>#DIV/0!</v>
      </c>
      <c r="FU24" s="113">
        <f>Paramétrage!M44</f>
        <v>0</v>
      </c>
      <c r="FV24" s="104">
        <f t="shared" si="32"/>
        <v>0</v>
      </c>
      <c r="FW24" s="104">
        <f t="shared" si="33"/>
        <v>0</v>
      </c>
      <c r="FX24" s="114">
        <f t="shared" si="34"/>
        <v>0</v>
      </c>
      <c r="FY24" s="114">
        <f t="array" ref="FY24">MIN(IF($C$3:$C$1000=FU24,$L$3:$L$1000))</f>
        <v>0</v>
      </c>
      <c r="FZ24" s="114">
        <f t="array" ref="FZ24">MIN(IF($C$3:$C$1000=FU24,$M$3:$M$1000))</f>
        <v>0</v>
      </c>
      <c r="GA24" s="114">
        <f t="array" ref="GA24">MIN(IF($C$3:$C$1000=FU24,$N$3:$N$1000))</f>
        <v>0</v>
      </c>
      <c r="GB24" s="114">
        <f t="array" ref="GB24">MAX(IF($C$3:$C$1000=FU24,$L$3:$L$1000))</f>
        <v>0</v>
      </c>
      <c r="GC24" s="114">
        <f t="array" ref="GC24">MAX(IF($C$3:$C$1000=FU24,$M$3:$M$1000))</f>
        <v>0</v>
      </c>
      <c r="GD24" s="114">
        <f t="array" ref="GD24">MAX(IF($C$3:$C$1000=FU24,$N$3:$N$1000))</f>
        <v>0</v>
      </c>
      <c r="GE24" s="104" t="e">
        <f t="array" ref="GE24">_xlfn.STDEV.S(IF($C$3:$C$1000=FU24,$L$3:$L$1000))</f>
        <v>#DIV/0!</v>
      </c>
      <c r="GF24" s="104" t="e">
        <f t="array" ref="GF24">_xlfn.STDEV.S(IF($C$3:$C$1000=FU24,$M$3:$M$1000))</f>
        <v>#DIV/0!</v>
      </c>
      <c r="GG24" s="104" t="e">
        <f t="array" ref="GG24">_xlfn.STDEV.S(IF($C$3:$C$1000=FU24,$N$3:$N$1000))</f>
        <v>#DIV/0!</v>
      </c>
      <c r="GI24" s="113">
        <f>Paramétrage!N44</f>
        <v>0</v>
      </c>
      <c r="GJ24" s="104">
        <f t="shared" si="35"/>
        <v>0</v>
      </c>
      <c r="GK24" s="104">
        <f t="shared" si="36"/>
        <v>0</v>
      </c>
      <c r="GL24" s="114">
        <f t="shared" si="37"/>
        <v>0</v>
      </c>
      <c r="GM24" s="114">
        <f t="array" ref="GM24">MIN(IF($C$3:$C$1000=GI24,$L$3:$L$1000))</f>
        <v>0</v>
      </c>
      <c r="GN24" s="114">
        <f t="array" ref="GN24">MIN(IF($C$3:$C$1000=GI24,$M$3:$M$1000))</f>
        <v>0</v>
      </c>
      <c r="GO24" s="114">
        <f t="array" ref="GO24">MIN(IF($C$3:$C$1000=GI24,$N$3:$N$1000))</f>
        <v>0</v>
      </c>
      <c r="GP24" s="114">
        <f t="array" ref="GP24">MAX(IF($C$3:$C$1000=GI24,$L$3:$L$1000))</f>
        <v>0</v>
      </c>
      <c r="GQ24" s="114">
        <f t="array" ref="GQ24">MAX(IF($C$3:$C$1000=GI24,$M$3:$M$1000))</f>
        <v>0</v>
      </c>
      <c r="GR24" s="114">
        <f t="array" ref="GR24">MAX(IF($C$3:$C$1000=GI24,$N$3:$N$1000))</f>
        <v>0</v>
      </c>
      <c r="GS24" s="104" t="e">
        <f t="array" ref="GS24">_xlfn.STDEV.S(IF($C$3:$C$1000=GI24,$L$3:$L$1000))</f>
        <v>#DIV/0!</v>
      </c>
      <c r="GT24" s="104" t="e">
        <f t="array" ref="GT24">_xlfn.STDEV.S(IF($C$3:$C$1000=GI24,$M$3:$M$1000))</f>
        <v>#DIV/0!</v>
      </c>
      <c r="GU24" s="104" t="e">
        <f t="array" ref="GU24">_xlfn.STDEV.S(IF($C$3:$C$1000=GI24,$N$3:$N$1000))</f>
        <v>#DIV/0!</v>
      </c>
      <c r="GW24" s="113">
        <f>Paramétrage!O44</f>
        <v>0</v>
      </c>
      <c r="GX24" s="104">
        <f t="shared" si="38"/>
        <v>0</v>
      </c>
      <c r="GY24" s="104">
        <f t="shared" si="39"/>
        <v>0</v>
      </c>
      <c r="GZ24" s="114">
        <f t="shared" si="40"/>
        <v>0</v>
      </c>
      <c r="HA24" s="114">
        <f t="array" ref="HA24">MIN(IF($C$3:$C$1000=GW24,$L$3:$L$1000))</f>
        <v>0</v>
      </c>
      <c r="HB24" s="114">
        <f t="array" ref="HB24">MIN(IF($C$3:$C$1000=GW24,$M$3:$M$1000))</f>
        <v>0</v>
      </c>
      <c r="HC24" s="114">
        <f t="array" ref="HC24">MIN(IF($C$3:$C$1000=GW24,$N$3:$N$1000))</f>
        <v>0</v>
      </c>
      <c r="HD24" s="114">
        <f t="array" ref="HD24">MAX(IF($C$3:$C$1000=GW24,$L$3:$L$1000))</f>
        <v>0</v>
      </c>
      <c r="HE24" s="114">
        <f t="array" ref="HE24">MAX(IF($C$3:$C$1000=GW24,$M$3:$M$1000))</f>
        <v>0</v>
      </c>
      <c r="HF24" s="114">
        <f t="array" ref="HF24">MAX(IF($C$3:$C$1000=GW24,$N$3:$N$1000))</f>
        <v>0</v>
      </c>
      <c r="HG24" s="104" t="e">
        <f t="array" ref="HG24">_xlfn.STDEV.S(IF($C$3:$C$1000=GW24,$L$3:$L$1000))</f>
        <v>#DIV/0!</v>
      </c>
      <c r="HH24" s="104" t="e">
        <f t="array" ref="HH24">_xlfn.STDEV.S(IF($C$3:$C$1000=GW24,$M$3:$M$1000))</f>
        <v>#DIV/0!</v>
      </c>
      <c r="HI24" s="104" t="e">
        <f t="array" ref="HI24">_xlfn.STDEV.S(IF($C$3:$C$1000=GW24,$N$3:$N$1000))</f>
        <v>#DIV/0!</v>
      </c>
      <c r="HK24" s="104">
        <v>6</v>
      </c>
      <c r="HL24" s="104">
        <v>13</v>
      </c>
      <c r="HM24" s="104">
        <v>25</v>
      </c>
    </row>
    <row r="25" spans="2:221" x14ac:dyDescent="0.3">
      <c r="B25" s="4"/>
      <c r="C25" s="4"/>
      <c r="D25" s="4"/>
      <c r="E25" s="4"/>
      <c r="F25" s="4"/>
      <c r="G25" s="4"/>
      <c r="H25" s="4"/>
      <c r="I25" s="4"/>
      <c r="J25" s="4"/>
      <c r="K25" s="4"/>
      <c r="L25" s="8" t="str">
        <f t="shared" si="42"/>
        <v/>
      </c>
      <c r="M25" s="64" t="str">
        <f t="shared" si="43"/>
        <v/>
      </c>
      <c r="N25" s="64" t="str">
        <f t="shared" si="44"/>
        <v/>
      </c>
      <c r="O25" s="8"/>
      <c r="P25" s="105"/>
      <c r="S25" s="108">
        <f>COUNTIFS($B$3:$B$1000,"Livraison",$L$3:$L$1000,"&gt;=13",$M$3:$M$1000,"&gt;=13",$N$3:$N$1000,"&lt;6")</f>
        <v>0</v>
      </c>
      <c r="AK25" s="113">
        <f>Paramétrage!C45</f>
        <v>0</v>
      </c>
      <c r="AL25" s="104">
        <f t="shared" si="2"/>
        <v>0</v>
      </c>
      <c r="AM25" s="104">
        <f t="shared" si="3"/>
        <v>0</v>
      </c>
      <c r="AN25" s="114">
        <f t="shared" si="4"/>
        <v>0</v>
      </c>
      <c r="AO25" s="114">
        <f t="array" ref="AO25">MIN(IF($C$3:$C$1000=AK25,$L$3:$L$1000))</f>
        <v>0</v>
      </c>
      <c r="AP25" s="114">
        <f t="array" ref="AP25">MIN(IF($C$3:$C$1000=AK25,$M$3:$M$1000))</f>
        <v>0</v>
      </c>
      <c r="AQ25" s="114">
        <f t="array" ref="AQ25">MIN(IF($C$3:$C$1000=AK25,$N$3:$N$1000))</f>
        <v>0</v>
      </c>
      <c r="AR25" s="114">
        <f t="array" ref="AR25">MAX(IF($C$3:$C$1000=AK25,$L$3:$L$1000))</f>
        <v>0</v>
      </c>
      <c r="AS25" s="114">
        <f t="array" ref="AS25">MAX(IF($C$3:$C$1000=AK25,$M$3:$M$1000))</f>
        <v>0</v>
      </c>
      <c r="AT25" s="114">
        <f t="array" ref="AT25">MAX(IF($C$3:$C$1000=AK25,$N$3:$N$1000))</f>
        <v>0</v>
      </c>
      <c r="AU25" s="104" t="e">
        <f t="array" ref="AU25">_xlfn.STDEV.S(IF($C$3:$C$1000=AK25,$L$3:$L$1000))</f>
        <v>#DIV/0!</v>
      </c>
      <c r="AV25" s="104" t="e">
        <f t="array" ref="AV25">_xlfn.STDEV.S(IF($C$3:$C$1000=AK25,$M$3:$M$1000))</f>
        <v>#DIV/0!</v>
      </c>
      <c r="AW25" s="104" t="e">
        <f t="array" ref="AW25">_xlfn.STDEV.S(IF($C$3:$C$1000=AK25,$N$3:$N$1000))</f>
        <v>#DIV/0!</v>
      </c>
      <c r="AY25" s="113">
        <f>Paramétrage!D45</f>
        <v>0</v>
      </c>
      <c r="AZ25" s="114">
        <f t="shared" si="5"/>
        <v>0</v>
      </c>
      <c r="BA25" s="114">
        <f t="shared" si="6"/>
        <v>0</v>
      </c>
      <c r="BB25" s="114">
        <f t="shared" si="7"/>
        <v>0</v>
      </c>
      <c r="BC25" s="114">
        <f t="array" ref="BC25">MIN(IF($C$3:$C$1000=AY25,$L$3:$L$1000))</f>
        <v>0</v>
      </c>
      <c r="BD25" s="114">
        <f t="array" ref="BD25">MIN(IF($C$3:$C$1000=AY25,$M$3:$M$1000))</f>
        <v>0</v>
      </c>
      <c r="BE25" s="114">
        <f t="array" ref="BE25">MIN(IF($C$3:$C$1000=AY25,$N$3:$N$1000))</f>
        <v>0</v>
      </c>
      <c r="BF25" s="114">
        <f t="array" ref="BF25">MAX(IF($C$3:$C$1000=AY25,$L$3:$L$1000))</f>
        <v>0</v>
      </c>
      <c r="BG25" s="114">
        <f t="array" ref="BG25">MAX(IF($C$3:$C$1000=AY25,$M$3:$M$1000))</f>
        <v>0</v>
      </c>
      <c r="BH25" s="114">
        <f t="array" ref="BH25">MAX(IF($C$3:$C$1000=AY25,$N$3:$N$1000))</f>
        <v>0</v>
      </c>
      <c r="BI25" s="104" t="e">
        <f t="array" ref="BI25">_xlfn.STDEV.S(IF($C$3:$C$1000=AY25,$L$3:$L$1000))</f>
        <v>#DIV/0!</v>
      </c>
      <c r="BJ25" s="104" t="e">
        <f t="array" ref="BJ25">_xlfn.STDEV.S(IF($C$3:$C$1000=AY25,$M$3:$M$1000))</f>
        <v>#DIV/0!</v>
      </c>
      <c r="BK25" s="104" t="e">
        <f t="array" ref="BK25">_xlfn.STDEV.S(IF($C$3:$C$1000=AY25,$N$3:$N$1000))</f>
        <v>#DIV/0!</v>
      </c>
      <c r="BM25" s="113">
        <f>Paramétrage!E45</f>
        <v>0</v>
      </c>
      <c r="BN25" s="114">
        <f t="shared" si="8"/>
        <v>0</v>
      </c>
      <c r="BO25" s="114">
        <f t="shared" si="9"/>
        <v>0</v>
      </c>
      <c r="BP25" s="114">
        <f t="shared" si="10"/>
        <v>0</v>
      </c>
      <c r="BQ25" s="114">
        <f t="array" ref="BQ25">MIN(IF($C$3:$C$1000=BM25,$L$3:$L$1000))</f>
        <v>0</v>
      </c>
      <c r="BR25" s="114">
        <f t="array" ref="BR25">MIN(IF($C$3:$C$1000=BM25,$M$3:$M$1000))</f>
        <v>0</v>
      </c>
      <c r="BS25" s="114">
        <f t="array" ref="BS25">MIN(IF($C$3:$C$1000=BM25,$N$3:$N$1000))</f>
        <v>0</v>
      </c>
      <c r="BT25" s="114">
        <f t="array" ref="BT25">MAX(IF($C$3:$C$1000=BM25,$L$3:$L$1000))</f>
        <v>0</v>
      </c>
      <c r="BU25" s="114">
        <f t="array" ref="BU25">MAX(IF($C$3:$C$1000=BM25,$M$3:$M$1000))</f>
        <v>0</v>
      </c>
      <c r="BV25" s="114">
        <f t="array" ref="BV25">MAX(IF($C$3:$C$1000=BM25,$N$3:$N$1000))</f>
        <v>0</v>
      </c>
      <c r="BW25" s="104" t="e">
        <f t="array" ref="BW25">_xlfn.STDEV.S(IF($C$3:$C$1000=BM25,$L$3:$L$1000))</f>
        <v>#DIV/0!</v>
      </c>
      <c r="BX25" s="104" t="e">
        <f t="array" ref="BX25">_xlfn.STDEV.S(IF($C$3:$C$1000=BM25,$M$3:$M$1000))</f>
        <v>#DIV/0!</v>
      </c>
      <c r="BY25" s="104" t="e">
        <f t="array" ref="BY25">_xlfn.STDEV.S(IF($C$3:$C$1000=BM25,$N$3:$N$1000))</f>
        <v>#DIV/0!</v>
      </c>
      <c r="CA25" s="113">
        <f>Paramétrage!F45</f>
        <v>0</v>
      </c>
      <c r="CB25" s="114">
        <f t="shared" si="11"/>
        <v>0</v>
      </c>
      <c r="CC25" s="114">
        <f t="shared" si="12"/>
        <v>0</v>
      </c>
      <c r="CD25" s="114">
        <f t="shared" si="13"/>
        <v>0</v>
      </c>
      <c r="CE25" s="114">
        <f t="array" ref="CE25">MIN(IF($C$3:$C$1000=CA25,$L$3:$L$1000))</f>
        <v>0</v>
      </c>
      <c r="CF25" s="114">
        <f t="array" ref="CF25">MIN(IF($C$3:$C$1000=CA25,$M$3:$M$1000))</f>
        <v>0</v>
      </c>
      <c r="CG25" s="114">
        <f t="array" ref="CG25">MIN(IF($C$3:$C$1000=CA25,$N$3:$N$1000))</f>
        <v>0</v>
      </c>
      <c r="CH25" s="114">
        <f t="array" ref="CH25">MAX(IF($C$3:$C$1000=CA25,$L$3:$L$1000))</f>
        <v>0</v>
      </c>
      <c r="CI25" s="114">
        <f t="array" ref="CI25">MAX(IF($C$3:$C$1000=CA25,$M$3:$M$1000))</f>
        <v>0</v>
      </c>
      <c r="CJ25" s="114">
        <f t="array" ref="CJ25">MAX(IF($C$3:$C$1000=CA25,$N$3:$N$1000))</f>
        <v>0</v>
      </c>
      <c r="CK25" s="104" t="e">
        <f t="array" ref="CK25">_xlfn.STDEV.S(IF($C$3:$C$1000=CA25,$L$3:$L$1000))</f>
        <v>#DIV/0!</v>
      </c>
      <c r="CL25" s="104" t="e">
        <f t="array" ref="CL25">_xlfn.STDEV.S(IF($C$3:$C$1000=CA25,$M$3:$M$1000))</f>
        <v>#DIV/0!</v>
      </c>
      <c r="CM25" s="104" t="e">
        <f t="array" ref="CM25">_xlfn.STDEV.S(IF($C$3:$C$1000=CA25,$N$3:$N$1000))</f>
        <v>#DIV/0!</v>
      </c>
      <c r="CO25" s="113">
        <f>Paramétrage!G45</f>
        <v>0</v>
      </c>
      <c r="CP25" s="104">
        <f t="shared" si="14"/>
        <v>0</v>
      </c>
      <c r="CQ25" s="104">
        <f t="shared" si="15"/>
        <v>0</v>
      </c>
      <c r="CR25" s="114">
        <f t="shared" si="16"/>
        <v>0</v>
      </c>
      <c r="CS25" s="114">
        <f t="array" ref="CS25">MIN(IF($C$3:$C$1000=CO25,$L$3:$L$1000))</f>
        <v>0</v>
      </c>
      <c r="CT25" s="114">
        <f t="array" ref="CT25">MIN(IF($C$3:$C$1000=CO25,$M$3:$M$1000))</f>
        <v>0</v>
      </c>
      <c r="CU25" s="114">
        <f t="array" ref="CU25">MIN(IF($C$3:$C$1000=CO25,$N$3:$N$1000))</f>
        <v>0</v>
      </c>
      <c r="CV25" s="114">
        <f t="array" ref="CV25">MAX(IF($C$3:$C$1000=CO25,$L$3:$L$1000))</f>
        <v>0</v>
      </c>
      <c r="CW25" s="114">
        <f t="array" ref="CW25">MAX(IF($C$3:$C$1000=CO25,$M$3:$M$1000))</f>
        <v>0</v>
      </c>
      <c r="CX25" s="114">
        <f t="array" ref="CX25">MAX(IF($C$3:$C$1000=CO25,$N$3:$N$1000))</f>
        <v>0</v>
      </c>
      <c r="CY25" s="104" t="e">
        <f t="array" ref="CY25">_xlfn.STDEV.S(IF($C$3:$C$1000=CO25,$L$3:$L$1000))</f>
        <v>#DIV/0!</v>
      </c>
      <c r="CZ25" s="104" t="e">
        <f t="array" ref="CZ25">_xlfn.STDEV.S(IF($C$3:$C$1000=CO25,$M$3:$M$1000))</f>
        <v>#DIV/0!</v>
      </c>
      <c r="DA25" s="104" t="e">
        <f t="array" ref="DA25">_xlfn.STDEV.S(IF($C$3:$C$1000=CO25,$N$3:$N$1000))</f>
        <v>#DIV/0!</v>
      </c>
      <c r="DC25" s="113">
        <f>Paramétrage!H45</f>
        <v>0</v>
      </c>
      <c r="DD25" s="104">
        <f t="shared" si="17"/>
        <v>0</v>
      </c>
      <c r="DE25" s="104">
        <f t="shared" si="18"/>
        <v>0</v>
      </c>
      <c r="DF25" s="114">
        <f t="shared" si="19"/>
        <v>0</v>
      </c>
      <c r="DG25" s="114">
        <f t="array" ref="DG25">MIN(IF($C$3:$C$1000=DC25,$L$3:$L$1000))</f>
        <v>0</v>
      </c>
      <c r="DH25" s="114">
        <f t="array" ref="DH25">MIN(IF($C$3:$C$1000=DC25,$M$3:$M$1000))</f>
        <v>0</v>
      </c>
      <c r="DI25" s="114">
        <f t="array" ref="DI25">MIN(IF($C$3:$C$1000=DC25,$N$3:$N$1000))</f>
        <v>0</v>
      </c>
      <c r="DJ25" s="114">
        <f t="array" ref="DJ25">MAX(IF($C$3:$C$1000=DC25,$L$3:$L$1000))</f>
        <v>0</v>
      </c>
      <c r="DK25" s="114">
        <f t="array" ref="DK25">MAX(IF($C$3:$C$1000=DC25,$M$3:$M$1000))</f>
        <v>0</v>
      </c>
      <c r="DL25" s="114">
        <f t="array" ref="DL25">MAX(IF($C$3:$C$1000=DC25,$N$3:$N$1000))</f>
        <v>0</v>
      </c>
      <c r="DM25" s="104" t="e">
        <f t="array" ref="DM25">_xlfn.STDEV.S(IF($C$3:$C$1000=DC25,$L$3:$L$1000))</f>
        <v>#DIV/0!</v>
      </c>
      <c r="DN25" s="104" t="e">
        <f t="array" ref="DN25">_xlfn.STDEV.S(IF($C$3:$C$1000=DC25,$M$3:$M$1000))</f>
        <v>#DIV/0!</v>
      </c>
      <c r="DO25" s="104" t="e">
        <f t="array" ref="DO25">_xlfn.STDEV.S(IF($C$3:$C$1000=DC25,$N$3:$N$1000))</f>
        <v>#DIV/0!</v>
      </c>
      <c r="DQ25" s="113">
        <f>Paramétrage!I45</f>
        <v>0</v>
      </c>
      <c r="DR25" s="104">
        <f t="shared" si="20"/>
        <v>0</v>
      </c>
      <c r="DS25" s="104">
        <f t="shared" si="21"/>
        <v>0</v>
      </c>
      <c r="DT25" s="114">
        <f t="shared" si="22"/>
        <v>0</v>
      </c>
      <c r="DU25" s="114">
        <f t="array" ref="DU25">MIN(IF($C$3:$C$1000=DQ25,$L$3:$L$1000))</f>
        <v>0</v>
      </c>
      <c r="DV25" s="114">
        <f t="array" ref="DV25">MIN(IF($C$3:$C$1000=DQ25,$M$3:$M$1000))</f>
        <v>0</v>
      </c>
      <c r="DW25" s="114">
        <f t="array" ref="DW25">MIN(IF($C$3:$C$1000=DQ25,$N$3:$N$1000))</f>
        <v>0</v>
      </c>
      <c r="DX25" s="114">
        <f t="array" ref="DX25">MAX(IF($C$3:$C$1000=DQ25,$L$3:$L$1000))</f>
        <v>0</v>
      </c>
      <c r="DY25" s="114">
        <f t="array" ref="DY25">MAX(IF($C$3:$C$1000=DQ25,$M$3:$M$1000))</f>
        <v>0</v>
      </c>
      <c r="DZ25" s="114">
        <f t="array" ref="DZ25">MAX(IF($C$3:$C$1000=DQ25,$N$3:$N$1000))</f>
        <v>0</v>
      </c>
      <c r="EA25" s="104" t="e">
        <f t="array" ref="EA25">_xlfn.STDEV.S(IF($C$3:$C$1000=DQ25,$L$3:$L$1000))</f>
        <v>#DIV/0!</v>
      </c>
      <c r="EB25" s="104" t="e">
        <f t="array" ref="EB25">_xlfn.STDEV.S(IF($C$3:$C$1000=DQ25,$M$3:$M$1000))</f>
        <v>#DIV/0!</v>
      </c>
      <c r="EC25" s="104" t="e">
        <f t="array" ref="EC25">_xlfn.STDEV.S(IF($C$3:$C$1000=DQ25,$N$3:$N$1000))</f>
        <v>#DIV/0!</v>
      </c>
      <c r="EE25" s="113">
        <f>Paramétrage!J45</f>
        <v>0</v>
      </c>
      <c r="EF25" s="104">
        <f t="shared" si="23"/>
        <v>0</v>
      </c>
      <c r="EG25" s="104">
        <f t="shared" si="24"/>
        <v>0</v>
      </c>
      <c r="EH25" s="114">
        <f t="shared" si="25"/>
        <v>0</v>
      </c>
      <c r="EI25" s="114">
        <f t="array" ref="EI25">MIN(IF($C$3:$C$1000=EE25,$L$3:$L$1000))</f>
        <v>0</v>
      </c>
      <c r="EJ25" s="114">
        <f t="array" ref="EJ25">MIN(IF($C$3:$C$1000=EE25,$M$3:$M$1000))</f>
        <v>0</v>
      </c>
      <c r="EK25" s="114">
        <f t="array" ref="EK25">MIN(IF($C$3:$C$1000=EE25,$N$3:$N$1000))</f>
        <v>0</v>
      </c>
      <c r="EL25" s="114">
        <f t="array" ref="EL25">MAX(IF($C$3:$C$1000=EE25,$L$3:$L$1000))</f>
        <v>0</v>
      </c>
      <c r="EM25" s="114">
        <f t="array" ref="EM25">MAX(IF($C$3:$C$1000=EE25,$M$3:$M$1000))</f>
        <v>0</v>
      </c>
      <c r="EN25" s="114">
        <f t="array" ref="EN25">MAX(IF($C$3:$C$1000=EE25,$N$3:$N$1000))</f>
        <v>0</v>
      </c>
      <c r="EO25" s="104" t="e">
        <f t="array" ref="EO25">_xlfn.STDEV.S(IF($C$3:$C$1000=EE25,$L$3:$L$1000))</f>
        <v>#DIV/0!</v>
      </c>
      <c r="EP25" s="104" t="e">
        <f t="array" ref="EP25">_xlfn.STDEV.S(IF($C$3:$C$1000=EE25,$M$3:$M$1000))</f>
        <v>#DIV/0!</v>
      </c>
      <c r="EQ25" s="104" t="e">
        <f t="array" ref="EQ25">_xlfn.STDEV.S(IF($C$3:$C$1000=EE25,$N$3:$N$1000))</f>
        <v>#DIV/0!</v>
      </c>
      <c r="ES25" s="113">
        <f>Paramétrage!K45</f>
        <v>0</v>
      </c>
      <c r="ET25" s="104">
        <f t="shared" si="26"/>
        <v>0</v>
      </c>
      <c r="EU25" s="104">
        <f t="shared" si="27"/>
        <v>0</v>
      </c>
      <c r="EV25" s="114">
        <f t="shared" si="28"/>
        <v>0</v>
      </c>
      <c r="EW25" s="114">
        <f t="array" ref="EW25">MIN(IF($C$3:$C$1000=ES25,$L$3:$L$1000))</f>
        <v>0</v>
      </c>
      <c r="EX25" s="114">
        <f t="array" ref="EX25">MIN(IF($C$3:$C$1000=ES25,$M$3:$M$1000))</f>
        <v>0</v>
      </c>
      <c r="EY25" s="114">
        <f t="array" ref="EY25">MIN(IF($C$3:$C$1000=ES25,$N$3:$N$1000))</f>
        <v>0</v>
      </c>
      <c r="EZ25" s="114">
        <f t="array" ref="EZ25">MAX(IF($C$3:$C$1000=ES25,$L$3:$L$1000))</f>
        <v>0</v>
      </c>
      <c r="FA25" s="114">
        <f t="array" ref="FA25">MAX(IF($C$3:$C$1000=ES25,$M$3:$M$1000))</f>
        <v>0</v>
      </c>
      <c r="FB25" s="114">
        <f t="array" ref="FB25">MAX(IF($C$3:$C$1000=ES25,$N$3:$N$1000))</f>
        <v>0</v>
      </c>
      <c r="FC25" s="104" t="e">
        <f t="array" ref="FC25">_xlfn.STDEV.S(IF($C$3:$C$1000=ES25,$L$3:$L$1000))</f>
        <v>#DIV/0!</v>
      </c>
      <c r="FD25" s="104" t="e">
        <f t="array" ref="FD25">_xlfn.STDEV.S(IF($C$3:$C$1000=ES25,$M$3:$M$1000))</f>
        <v>#DIV/0!</v>
      </c>
      <c r="FE25" s="104" t="e">
        <f t="array" ref="FE25">_xlfn.STDEV.S(IF($C$3:$C$1000=ES25,$N$3:$N$1000))</f>
        <v>#DIV/0!</v>
      </c>
      <c r="FG25" s="113">
        <f>Paramétrage!L45</f>
        <v>0</v>
      </c>
      <c r="FH25" s="104">
        <f t="shared" si="29"/>
        <v>0</v>
      </c>
      <c r="FI25" s="104">
        <f t="shared" si="30"/>
        <v>0</v>
      </c>
      <c r="FJ25" s="114">
        <f t="shared" si="31"/>
        <v>0</v>
      </c>
      <c r="FK25" s="114">
        <f t="array" ref="FK25">MIN(IF($C$3:$C$1000=FG25,$L$3:$L$1000))</f>
        <v>0</v>
      </c>
      <c r="FL25" s="114">
        <f t="array" ref="FL25">MIN(IF($C$3:$C$1000=FG25,$M$3:$M$1000))</f>
        <v>0</v>
      </c>
      <c r="FM25" s="114">
        <f t="array" ref="FM25">MIN(IF($C$3:$C$1000=FG25,$N$3:$N$1000))</f>
        <v>0</v>
      </c>
      <c r="FN25" s="114">
        <f t="array" ref="FN25">MAX(IF($C$3:$C$1000=FG25,$L$3:$L$1000))</f>
        <v>0</v>
      </c>
      <c r="FO25" s="114">
        <f t="array" ref="FO25">MAX(IF($C$3:$C$1000=FG25,$M$3:$M$1000))</f>
        <v>0</v>
      </c>
      <c r="FP25" s="114">
        <f t="array" ref="FP25">MAX(IF($C$3:$C$1000=FG25,$N$3:$N$1000))</f>
        <v>0</v>
      </c>
      <c r="FQ25" s="104" t="e">
        <f t="array" ref="FQ25">_xlfn.STDEV.S(IF($C$3:$C$1000=FG25,$L$3:$L$1000))</f>
        <v>#DIV/0!</v>
      </c>
      <c r="FR25" s="104" t="e">
        <f t="array" ref="FR25">_xlfn.STDEV.S(IF($C$3:$C$1000=FG25,$M$3:$M$1000))</f>
        <v>#DIV/0!</v>
      </c>
      <c r="FS25" s="104" t="e">
        <f t="array" ref="FS25">_xlfn.STDEV.S(IF($C$3:$C$1000=FG25,$N$3:$N$1000))</f>
        <v>#DIV/0!</v>
      </c>
      <c r="FU25" s="113">
        <f>Paramétrage!M45</f>
        <v>0</v>
      </c>
      <c r="FV25" s="104">
        <f t="shared" si="32"/>
        <v>0</v>
      </c>
      <c r="FW25" s="104">
        <f t="shared" si="33"/>
        <v>0</v>
      </c>
      <c r="FX25" s="114">
        <f t="shared" si="34"/>
        <v>0</v>
      </c>
      <c r="FY25" s="114">
        <f t="array" ref="FY25">MIN(IF($C$3:$C$1000=FU25,$L$3:$L$1000))</f>
        <v>0</v>
      </c>
      <c r="FZ25" s="114">
        <f t="array" ref="FZ25">MIN(IF($C$3:$C$1000=FU25,$M$3:$M$1000))</f>
        <v>0</v>
      </c>
      <c r="GA25" s="114">
        <f t="array" ref="GA25">MIN(IF($C$3:$C$1000=FU25,$N$3:$N$1000))</f>
        <v>0</v>
      </c>
      <c r="GB25" s="114">
        <f t="array" ref="GB25">MAX(IF($C$3:$C$1000=FU25,$L$3:$L$1000))</f>
        <v>0</v>
      </c>
      <c r="GC25" s="114">
        <f t="array" ref="GC25">MAX(IF($C$3:$C$1000=FU25,$M$3:$M$1000))</f>
        <v>0</v>
      </c>
      <c r="GD25" s="114">
        <f t="array" ref="GD25">MAX(IF($C$3:$C$1000=FU25,$N$3:$N$1000))</f>
        <v>0</v>
      </c>
      <c r="GE25" s="104" t="e">
        <f t="array" ref="GE25">_xlfn.STDEV.S(IF($C$3:$C$1000=FU25,$L$3:$L$1000))</f>
        <v>#DIV/0!</v>
      </c>
      <c r="GF25" s="104" t="e">
        <f t="array" ref="GF25">_xlfn.STDEV.S(IF($C$3:$C$1000=FU25,$M$3:$M$1000))</f>
        <v>#DIV/0!</v>
      </c>
      <c r="GG25" s="104" t="e">
        <f t="array" ref="GG25">_xlfn.STDEV.S(IF($C$3:$C$1000=FU25,$N$3:$N$1000))</f>
        <v>#DIV/0!</v>
      </c>
      <c r="GI25" s="113">
        <f>Paramétrage!N45</f>
        <v>0</v>
      </c>
      <c r="GJ25" s="104">
        <f t="shared" si="35"/>
        <v>0</v>
      </c>
      <c r="GK25" s="104">
        <f t="shared" si="36"/>
        <v>0</v>
      </c>
      <c r="GL25" s="114">
        <f t="shared" si="37"/>
        <v>0</v>
      </c>
      <c r="GM25" s="114">
        <f t="array" ref="GM25">MIN(IF($C$3:$C$1000=GI25,$L$3:$L$1000))</f>
        <v>0</v>
      </c>
      <c r="GN25" s="114">
        <f t="array" ref="GN25">MIN(IF($C$3:$C$1000=GI25,$M$3:$M$1000))</f>
        <v>0</v>
      </c>
      <c r="GO25" s="114">
        <f t="array" ref="GO25">MIN(IF($C$3:$C$1000=GI25,$N$3:$N$1000))</f>
        <v>0</v>
      </c>
      <c r="GP25" s="114">
        <f t="array" ref="GP25">MAX(IF($C$3:$C$1000=GI25,$L$3:$L$1000))</f>
        <v>0</v>
      </c>
      <c r="GQ25" s="114">
        <f t="array" ref="GQ25">MAX(IF($C$3:$C$1000=GI25,$M$3:$M$1000))</f>
        <v>0</v>
      </c>
      <c r="GR25" s="114">
        <f t="array" ref="GR25">MAX(IF($C$3:$C$1000=GI25,$N$3:$N$1000))</f>
        <v>0</v>
      </c>
      <c r="GS25" s="104" t="e">
        <f t="array" ref="GS25">_xlfn.STDEV.S(IF($C$3:$C$1000=GI25,$L$3:$L$1000))</f>
        <v>#DIV/0!</v>
      </c>
      <c r="GT25" s="104" t="e">
        <f t="array" ref="GT25">_xlfn.STDEV.S(IF($C$3:$C$1000=GI25,$M$3:$M$1000))</f>
        <v>#DIV/0!</v>
      </c>
      <c r="GU25" s="104" t="e">
        <f t="array" ref="GU25">_xlfn.STDEV.S(IF($C$3:$C$1000=GI25,$N$3:$N$1000))</f>
        <v>#DIV/0!</v>
      </c>
      <c r="GW25" s="113">
        <f>Paramétrage!O45</f>
        <v>0</v>
      </c>
      <c r="GX25" s="104">
        <f t="shared" si="38"/>
        <v>0</v>
      </c>
      <c r="GY25" s="104">
        <f t="shared" si="39"/>
        <v>0</v>
      </c>
      <c r="GZ25" s="114">
        <f t="shared" si="40"/>
        <v>0</v>
      </c>
      <c r="HA25" s="114">
        <f t="array" ref="HA25">MIN(IF($C$3:$C$1000=GW25,$L$3:$L$1000))</f>
        <v>0</v>
      </c>
      <c r="HB25" s="114">
        <f t="array" ref="HB25">MIN(IF($C$3:$C$1000=GW25,$M$3:$M$1000))</f>
        <v>0</v>
      </c>
      <c r="HC25" s="114">
        <f t="array" ref="HC25">MIN(IF($C$3:$C$1000=GW25,$N$3:$N$1000))</f>
        <v>0</v>
      </c>
      <c r="HD25" s="114">
        <f t="array" ref="HD25">MAX(IF($C$3:$C$1000=GW25,$L$3:$L$1000))</f>
        <v>0</v>
      </c>
      <c r="HE25" s="114">
        <f t="array" ref="HE25">MAX(IF($C$3:$C$1000=GW25,$M$3:$M$1000))</f>
        <v>0</v>
      </c>
      <c r="HF25" s="114">
        <f t="array" ref="HF25">MAX(IF($C$3:$C$1000=GW25,$N$3:$N$1000))</f>
        <v>0</v>
      </c>
      <c r="HG25" s="104" t="e">
        <f t="array" ref="HG25">_xlfn.STDEV.S(IF($C$3:$C$1000=GW25,$L$3:$L$1000))</f>
        <v>#DIV/0!</v>
      </c>
      <c r="HH25" s="104" t="e">
        <f t="array" ref="HH25">_xlfn.STDEV.S(IF($C$3:$C$1000=GW25,$M$3:$M$1000))</f>
        <v>#DIV/0!</v>
      </c>
      <c r="HI25" s="104" t="e">
        <f t="array" ref="HI25">_xlfn.STDEV.S(IF($C$3:$C$1000=GW25,$N$3:$N$1000))</f>
        <v>#DIV/0!</v>
      </c>
      <c r="HK25" s="104">
        <v>6</v>
      </c>
      <c r="HL25" s="104">
        <v>13</v>
      </c>
      <c r="HM25" s="104">
        <v>25</v>
      </c>
    </row>
    <row r="26" spans="2:221" x14ac:dyDescent="0.3">
      <c r="B26" s="4"/>
      <c r="C26" s="4"/>
      <c r="D26" s="4"/>
      <c r="E26" s="4"/>
      <c r="F26" s="4"/>
      <c r="G26" s="4"/>
      <c r="H26" s="4"/>
      <c r="I26" s="4"/>
      <c r="J26" s="4"/>
      <c r="K26" s="4"/>
      <c r="L26" s="8" t="str">
        <f t="shared" si="42"/>
        <v/>
      </c>
      <c r="M26" s="64" t="str">
        <f t="shared" si="43"/>
        <v/>
      </c>
      <c r="N26" s="64" t="str">
        <f t="shared" si="44"/>
        <v/>
      </c>
      <c r="O26" s="8"/>
      <c r="P26" s="105"/>
      <c r="S26" s="108">
        <f>SUM(S18:S25)</f>
        <v>0</v>
      </c>
      <c r="AK26" s="113">
        <f>Paramétrage!C46</f>
        <v>0</v>
      </c>
      <c r="AL26" s="104">
        <f t="shared" si="2"/>
        <v>0</v>
      </c>
      <c r="AM26" s="104">
        <f t="shared" si="3"/>
        <v>0</v>
      </c>
      <c r="AN26" s="114">
        <f t="shared" si="4"/>
        <v>0</v>
      </c>
      <c r="AO26" s="114">
        <f t="array" ref="AO26">MIN(IF($C$3:$C$1000=AK26,$L$3:$L$1000))</f>
        <v>0</v>
      </c>
      <c r="AP26" s="114">
        <f t="array" ref="AP26">MIN(IF($C$3:$C$1000=AK26,$M$3:$M$1000))</f>
        <v>0</v>
      </c>
      <c r="AQ26" s="114">
        <f t="array" ref="AQ26">MIN(IF($C$3:$C$1000=AK26,$N$3:$N$1000))</f>
        <v>0</v>
      </c>
      <c r="AR26" s="114">
        <f t="array" ref="AR26">MAX(IF($C$3:$C$1000=AK26,$L$3:$L$1000))</f>
        <v>0</v>
      </c>
      <c r="AS26" s="114">
        <f t="array" ref="AS26">MAX(IF($C$3:$C$1000=AK26,$M$3:$M$1000))</f>
        <v>0</v>
      </c>
      <c r="AT26" s="114">
        <f t="array" ref="AT26">MAX(IF($C$3:$C$1000=AK26,$N$3:$N$1000))</f>
        <v>0</v>
      </c>
      <c r="AU26" s="104" t="e">
        <f t="array" ref="AU26">_xlfn.STDEV.S(IF($C$3:$C$1000=AK26,$L$3:$L$1000))</f>
        <v>#DIV/0!</v>
      </c>
      <c r="AV26" s="104" t="e">
        <f t="array" ref="AV26">_xlfn.STDEV.S(IF($C$3:$C$1000=AK26,$M$3:$M$1000))</f>
        <v>#DIV/0!</v>
      </c>
      <c r="AW26" s="104" t="e">
        <f t="array" ref="AW26">_xlfn.STDEV.S(IF($C$3:$C$1000=AK26,$N$3:$N$1000))</f>
        <v>#DIV/0!</v>
      </c>
      <c r="AY26" s="113">
        <f>Paramétrage!D46</f>
        <v>0</v>
      </c>
      <c r="AZ26" s="114">
        <f t="shared" si="5"/>
        <v>0</v>
      </c>
      <c r="BA26" s="114">
        <f t="shared" si="6"/>
        <v>0</v>
      </c>
      <c r="BB26" s="114">
        <f t="shared" si="7"/>
        <v>0</v>
      </c>
      <c r="BC26" s="114">
        <f t="array" ref="BC26">MIN(IF($C$3:$C$1000=AY26,$L$3:$L$1000))</f>
        <v>0</v>
      </c>
      <c r="BD26" s="114">
        <f t="array" ref="BD26">MIN(IF($C$3:$C$1000=AY26,$M$3:$M$1000))</f>
        <v>0</v>
      </c>
      <c r="BE26" s="114">
        <f t="array" ref="BE26">MIN(IF($C$3:$C$1000=AY26,$N$3:$N$1000))</f>
        <v>0</v>
      </c>
      <c r="BF26" s="114">
        <f t="array" ref="BF26">MAX(IF($C$3:$C$1000=AY26,$L$3:$L$1000))</f>
        <v>0</v>
      </c>
      <c r="BG26" s="114">
        <f t="array" ref="BG26">MAX(IF($C$3:$C$1000=AY26,$M$3:$M$1000))</f>
        <v>0</v>
      </c>
      <c r="BH26" s="114">
        <f t="array" ref="BH26">MAX(IF($C$3:$C$1000=AY26,$N$3:$N$1000))</f>
        <v>0</v>
      </c>
      <c r="BI26" s="104" t="e">
        <f t="array" ref="BI26">_xlfn.STDEV.S(IF($C$3:$C$1000=AY26,$L$3:$L$1000))</f>
        <v>#DIV/0!</v>
      </c>
      <c r="BJ26" s="104" t="e">
        <f t="array" ref="BJ26">_xlfn.STDEV.S(IF($C$3:$C$1000=AY26,$M$3:$M$1000))</f>
        <v>#DIV/0!</v>
      </c>
      <c r="BK26" s="104" t="e">
        <f t="array" ref="BK26">_xlfn.STDEV.S(IF($C$3:$C$1000=AY26,$N$3:$N$1000))</f>
        <v>#DIV/0!</v>
      </c>
      <c r="BM26" s="113">
        <f>Paramétrage!E46</f>
        <v>0</v>
      </c>
      <c r="BN26" s="114">
        <f t="shared" si="8"/>
        <v>0</v>
      </c>
      <c r="BO26" s="114">
        <f t="shared" si="9"/>
        <v>0</v>
      </c>
      <c r="BP26" s="114">
        <f t="shared" si="10"/>
        <v>0</v>
      </c>
      <c r="BQ26" s="114">
        <f t="array" ref="BQ26">MIN(IF($C$3:$C$1000=BM26,$L$3:$L$1000))</f>
        <v>0</v>
      </c>
      <c r="BR26" s="114">
        <f t="array" ref="BR26">MIN(IF($C$3:$C$1000=BM26,$M$3:$M$1000))</f>
        <v>0</v>
      </c>
      <c r="BS26" s="114">
        <f t="array" ref="BS26">MIN(IF($C$3:$C$1000=BM26,$N$3:$N$1000))</f>
        <v>0</v>
      </c>
      <c r="BT26" s="114">
        <f t="array" ref="BT26">MAX(IF($C$3:$C$1000=BM26,$L$3:$L$1000))</f>
        <v>0</v>
      </c>
      <c r="BU26" s="114">
        <f t="array" ref="BU26">MAX(IF($C$3:$C$1000=BM26,$M$3:$M$1000))</f>
        <v>0</v>
      </c>
      <c r="BV26" s="114">
        <f t="array" ref="BV26">MAX(IF($C$3:$C$1000=BM26,$N$3:$N$1000))</f>
        <v>0</v>
      </c>
      <c r="BW26" s="104" t="e">
        <f t="array" ref="BW26">_xlfn.STDEV.S(IF($C$3:$C$1000=BM26,$L$3:$L$1000))</f>
        <v>#DIV/0!</v>
      </c>
      <c r="BX26" s="104" t="e">
        <f t="array" ref="BX26">_xlfn.STDEV.S(IF($C$3:$C$1000=BM26,$M$3:$M$1000))</f>
        <v>#DIV/0!</v>
      </c>
      <c r="BY26" s="104" t="e">
        <f t="array" ref="BY26">_xlfn.STDEV.S(IF($C$3:$C$1000=BM26,$N$3:$N$1000))</f>
        <v>#DIV/0!</v>
      </c>
      <c r="CA26" s="113">
        <f>Paramétrage!F46</f>
        <v>0</v>
      </c>
      <c r="CB26" s="114">
        <f t="shared" si="11"/>
        <v>0</v>
      </c>
      <c r="CC26" s="114">
        <f t="shared" si="12"/>
        <v>0</v>
      </c>
      <c r="CD26" s="114">
        <f t="shared" si="13"/>
        <v>0</v>
      </c>
      <c r="CE26" s="114">
        <f t="array" ref="CE26">MIN(IF($C$3:$C$1000=CA26,$L$3:$L$1000))</f>
        <v>0</v>
      </c>
      <c r="CF26" s="114">
        <f t="array" ref="CF26">MIN(IF($C$3:$C$1000=CA26,$M$3:$M$1000))</f>
        <v>0</v>
      </c>
      <c r="CG26" s="114">
        <f t="array" ref="CG26">MIN(IF($C$3:$C$1000=CA26,$N$3:$N$1000))</f>
        <v>0</v>
      </c>
      <c r="CH26" s="114">
        <f t="array" ref="CH26">MAX(IF($C$3:$C$1000=CA26,$L$3:$L$1000))</f>
        <v>0</v>
      </c>
      <c r="CI26" s="114">
        <f t="array" ref="CI26">MAX(IF($C$3:$C$1000=CA26,$M$3:$M$1000))</f>
        <v>0</v>
      </c>
      <c r="CJ26" s="114">
        <f t="array" ref="CJ26">MAX(IF($C$3:$C$1000=CA26,$N$3:$N$1000))</f>
        <v>0</v>
      </c>
      <c r="CK26" s="104" t="e">
        <f t="array" ref="CK26">_xlfn.STDEV.S(IF($C$3:$C$1000=CA26,$L$3:$L$1000))</f>
        <v>#DIV/0!</v>
      </c>
      <c r="CL26" s="104" t="e">
        <f t="array" ref="CL26">_xlfn.STDEV.S(IF($C$3:$C$1000=CA26,$M$3:$M$1000))</f>
        <v>#DIV/0!</v>
      </c>
      <c r="CM26" s="104" t="e">
        <f t="array" ref="CM26">_xlfn.STDEV.S(IF($C$3:$C$1000=CA26,$N$3:$N$1000))</f>
        <v>#DIV/0!</v>
      </c>
      <c r="CO26" s="113">
        <f>Paramétrage!G46</f>
        <v>0</v>
      </c>
      <c r="CP26" s="104">
        <f t="shared" si="14"/>
        <v>0</v>
      </c>
      <c r="CQ26" s="104">
        <f t="shared" si="15"/>
        <v>0</v>
      </c>
      <c r="CR26" s="114">
        <f t="shared" si="16"/>
        <v>0</v>
      </c>
      <c r="CS26" s="114">
        <f t="array" ref="CS26">MIN(IF($C$3:$C$1000=CO26,$L$3:$L$1000))</f>
        <v>0</v>
      </c>
      <c r="CT26" s="114">
        <f t="array" ref="CT26">MIN(IF($C$3:$C$1000=CO26,$M$3:$M$1000))</f>
        <v>0</v>
      </c>
      <c r="CU26" s="114">
        <f t="array" ref="CU26">MIN(IF($C$3:$C$1000=CO26,$N$3:$N$1000))</f>
        <v>0</v>
      </c>
      <c r="CV26" s="114">
        <f t="array" ref="CV26">MAX(IF($C$3:$C$1000=CO26,$L$3:$L$1000))</f>
        <v>0</v>
      </c>
      <c r="CW26" s="114">
        <f t="array" ref="CW26">MAX(IF($C$3:$C$1000=CO26,$M$3:$M$1000))</f>
        <v>0</v>
      </c>
      <c r="CX26" s="114">
        <f t="array" ref="CX26">MAX(IF($C$3:$C$1000=CO26,$N$3:$N$1000))</f>
        <v>0</v>
      </c>
      <c r="CY26" s="104" t="e">
        <f t="array" ref="CY26">_xlfn.STDEV.S(IF($C$3:$C$1000=CO26,$L$3:$L$1000))</f>
        <v>#DIV/0!</v>
      </c>
      <c r="CZ26" s="104" t="e">
        <f t="array" ref="CZ26">_xlfn.STDEV.S(IF($C$3:$C$1000=CO26,$M$3:$M$1000))</f>
        <v>#DIV/0!</v>
      </c>
      <c r="DA26" s="104" t="e">
        <f t="array" ref="DA26">_xlfn.STDEV.S(IF($C$3:$C$1000=CO26,$N$3:$N$1000))</f>
        <v>#DIV/0!</v>
      </c>
      <c r="DC26" s="113">
        <f>Paramétrage!H46</f>
        <v>0</v>
      </c>
      <c r="DD26" s="104">
        <f t="shared" si="17"/>
        <v>0</v>
      </c>
      <c r="DE26" s="104">
        <f t="shared" si="18"/>
        <v>0</v>
      </c>
      <c r="DF26" s="114">
        <f t="shared" si="19"/>
        <v>0</v>
      </c>
      <c r="DG26" s="114">
        <f t="array" ref="DG26">MIN(IF($C$3:$C$1000=DC26,$L$3:$L$1000))</f>
        <v>0</v>
      </c>
      <c r="DH26" s="114">
        <f t="array" ref="DH26">MIN(IF($C$3:$C$1000=DC26,$M$3:$M$1000))</f>
        <v>0</v>
      </c>
      <c r="DI26" s="114">
        <f t="array" ref="DI26">MIN(IF($C$3:$C$1000=DC26,$N$3:$N$1000))</f>
        <v>0</v>
      </c>
      <c r="DJ26" s="114">
        <f t="array" ref="DJ26">MAX(IF($C$3:$C$1000=DC26,$L$3:$L$1000))</f>
        <v>0</v>
      </c>
      <c r="DK26" s="114">
        <f t="array" ref="DK26">MAX(IF($C$3:$C$1000=DC26,$M$3:$M$1000))</f>
        <v>0</v>
      </c>
      <c r="DL26" s="114">
        <f t="array" ref="DL26">MAX(IF($C$3:$C$1000=DC26,$N$3:$N$1000))</f>
        <v>0</v>
      </c>
      <c r="DM26" s="104" t="e">
        <f t="array" ref="DM26">_xlfn.STDEV.S(IF($C$3:$C$1000=DC26,$L$3:$L$1000))</f>
        <v>#DIV/0!</v>
      </c>
      <c r="DN26" s="104" t="e">
        <f t="array" ref="DN26">_xlfn.STDEV.S(IF($C$3:$C$1000=DC26,$M$3:$M$1000))</f>
        <v>#DIV/0!</v>
      </c>
      <c r="DO26" s="104" t="e">
        <f t="array" ref="DO26">_xlfn.STDEV.S(IF($C$3:$C$1000=DC26,$N$3:$N$1000))</f>
        <v>#DIV/0!</v>
      </c>
      <c r="DQ26" s="113">
        <f>Paramétrage!I46</f>
        <v>0</v>
      </c>
      <c r="DR26" s="104">
        <f t="shared" si="20"/>
        <v>0</v>
      </c>
      <c r="DS26" s="104">
        <f t="shared" si="21"/>
        <v>0</v>
      </c>
      <c r="DT26" s="114">
        <f t="shared" si="22"/>
        <v>0</v>
      </c>
      <c r="DU26" s="114">
        <f t="array" ref="DU26">MIN(IF($C$3:$C$1000=DQ26,$L$3:$L$1000))</f>
        <v>0</v>
      </c>
      <c r="DV26" s="114">
        <f t="array" ref="DV26">MIN(IF($C$3:$C$1000=DQ26,$M$3:$M$1000))</f>
        <v>0</v>
      </c>
      <c r="DW26" s="114">
        <f t="array" ref="DW26">MIN(IF($C$3:$C$1000=DQ26,$N$3:$N$1000))</f>
        <v>0</v>
      </c>
      <c r="DX26" s="114">
        <f t="array" ref="DX26">MAX(IF($C$3:$C$1000=DQ26,$L$3:$L$1000))</f>
        <v>0</v>
      </c>
      <c r="DY26" s="114">
        <f t="array" ref="DY26">MAX(IF($C$3:$C$1000=DQ26,$M$3:$M$1000))</f>
        <v>0</v>
      </c>
      <c r="DZ26" s="114">
        <f t="array" ref="DZ26">MAX(IF($C$3:$C$1000=DQ26,$N$3:$N$1000))</f>
        <v>0</v>
      </c>
      <c r="EA26" s="104" t="e">
        <f t="array" ref="EA26">_xlfn.STDEV.S(IF($C$3:$C$1000=DQ26,$L$3:$L$1000))</f>
        <v>#DIV/0!</v>
      </c>
      <c r="EB26" s="104" t="e">
        <f t="array" ref="EB26">_xlfn.STDEV.S(IF($C$3:$C$1000=DQ26,$M$3:$M$1000))</f>
        <v>#DIV/0!</v>
      </c>
      <c r="EC26" s="104" t="e">
        <f t="array" ref="EC26">_xlfn.STDEV.S(IF($C$3:$C$1000=DQ26,$N$3:$N$1000))</f>
        <v>#DIV/0!</v>
      </c>
      <c r="EE26" s="113">
        <f>Paramétrage!J46</f>
        <v>0</v>
      </c>
      <c r="EF26" s="104">
        <f t="shared" si="23"/>
        <v>0</v>
      </c>
      <c r="EG26" s="104">
        <f t="shared" si="24"/>
        <v>0</v>
      </c>
      <c r="EH26" s="114">
        <f t="shared" si="25"/>
        <v>0</v>
      </c>
      <c r="EI26" s="114">
        <f t="array" ref="EI26">MIN(IF($C$3:$C$1000=EE26,$L$3:$L$1000))</f>
        <v>0</v>
      </c>
      <c r="EJ26" s="114">
        <f t="array" ref="EJ26">MIN(IF($C$3:$C$1000=EE26,$M$3:$M$1000))</f>
        <v>0</v>
      </c>
      <c r="EK26" s="114">
        <f t="array" ref="EK26">MIN(IF($C$3:$C$1000=EE26,$N$3:$N$1000))</f>
        <v>0</v>
      </c>
      <c r="EL26" s="114">
        <f t="array" ref="EL26">MAX(IF($C$3:$C$1000=EE26,$L$3:$L$1000))</f>
        <v>0</v>
      </c>
      <c r="EM26" s="114">
        <f t="array" ref="EM26">MAX(IF($C$3:$C$1000=EE26,$M$3:$M$1000))</f>
        <v>0</v>
      </c>
      <c r="EN26" s="114">
        <f t="array" ref="EN26">MAX(IF($C$3:$C$1000=EE26,$N$3:$N$1000))</f>
        <v>0</v>
      </c>
      <c r="EO26" s="104" t="e">
        <f t="array" ref="EO26">_xlfn.STDEV.S(IF($C$3:$C$1000=EE26,$L$3:$L$1000))</f>
        <v>#DIV/0!</v>
      </c>
      <c r="EP26" s="104" t="e">
        <f t="array" ref="EP26">_xlfn.STDEV.S(IF($C$3:$C$1000=EE26,$M$3:$M$1000))</f>
        <v>#DIV/0!</v>
      </c>
      <c r="EQ26" s="104" t="e">
        <f t="array" ref="EQ26">_xlfn.STDEV.S(IF($C$3:$C$1000=EE26,$N$3:$N$1000))</f>
        <v>#DIV/0!</v>
      </c>
      <c r="ES26" s="113">
        <f>Paramétrage!K46</f>
        <v>0</v>
      </c>
      <c r="ET26" s="104">
        <f t="shared" si="26"/>
        <v>0</v>
      </c>
      <c r="EU26" s="104">
        <f t="shared" si="27"/>
        <v>0</v>
      </c>
      <c r="EV26" s="114">
        <f t="shared" si="28"/>
        <v>0</v>
      </c>
      <c r="EW26" s="114">
        <f t="array" ref="EW26">MIN(IF($C$3:$C$1000=ES26,$L$3:$L$1000))</f>
        <v>0</v>
      </c>
      <c r="EX26" s="114">
        <f t="array" ref="EX26">MIN(IF($C$3:$C$1000=ES26,$M$3:$M$1000))</f>
        <v>0</v>
      </c>
      <c r="EY26" s="114">
        <f t="array" ref="EY26">MIN(IF($C$3:$C$1000=ES26,$N$3:$N$1000))</f>
        <v>0</v>
      </c>
      <c r="EZ26" s="114">
        <f t="array" ref="EZ26">MAX(IF($C$3:$C$1000=ES26,$L$3:$L$1000))</f>
        <v>0</v>
      </c>
      <c r="FA26" s="114">
        <f t="array" ref="FA26">MAX(IF($C$3:$C$1000=ES26,$M$3:$M$1000))</f>
        <v>0</v>
      </c>
      <c r="FB26" s="114">
        <f t="array" ref="FB26">MAX(IF($C$3:$C$1000=ES26,$N$3:$N$1000))</f>
        <v>0</v>
      </c>
      <c r="FC26" s="104" t="e">
        <f t="array" ref="FC26">_xlfn.STDEV.S(IF($C$3:$C$1000=ES26,$L$3:$L$1000))</f>
        <v>#DIV/0!</v>
      </c>
      <c r="FD26" s="104" t="e">
        <f t="array" ref="FD26">_xlfn.STDEV.S(IF($C$3:$C$1000=ES26,$M$3:$M$1000))</f>
        <v>#DIV/0!</v>
      </c>
      <c r="FE26" s="104" t="e">
        <f t="array" ref="FE26">_xlfn.STDEV.S(IF($C$3:$C$1000=ES26,$N$3:$N$1000))</f>
        <v>#DIV/0!</v>
      </c>
      <c r="FG26" s="113">
        <f>Paramétrage!L46</f>
        <v>0</v>
      </c>
      <c r="FH26" s="104">
        <f t="shared" si="29"/>
        <v>0</v>
      </c>
      <c r="FI26" s="104">
        <f t="shared" si="30"/>
        <v>0</v>
      </c>
      <c r="FJ26" s="114">
        <f t="shared" si="31"/>
        <v>0</v>
      </c>
      <c r="FK26" s="114">
        <f t="array" ref="FK26">MIN(IF($C$3:$C$1000=FG26,$L$3:$L$1000))</f>
        <v>0</v>
      </c>
      <c r="FL26" s="114">
        <f t="array" ref="FL26">MIN(IF($C$3:$C$1000=FG26,$M$3:$M$1000))</f>
        <v>0</v>
      </c>
      <c r="FM26" s="114">
        <f t="array" ref="FM26">MIN(IF($C$3:$C$1000=FG26,$N$3:$N$1000))</f>
        <v>0</v>
      </c>
      <c r="FN26" s="114">
        <f t="array" ref="FN26">MAX(IF($C$3:$C$1000=FG26,$L$3:$L$1000))</f>
        <v>0</v>
      </c>
      <c r="FO26" s="114">
        <f t="array" ref="FO26">MAX(IF($C$3:$C$1000=FG26,$M$3:$M$1000))</f>
        <v>0</v>
      </c>
      <c r="FP26" s="114">
        <f t="array" ref="FP26">MAX(IF($C$3:$C$1000=FG26,$N$3:$N$1000))</f>
        <v>0</v>
      </c>
      <c r="FQ26" s="104" t="e">
        <f t="array" ref="FQ26">_xlfn.STDEV.S(IF($C$3:$C$1000=FG26,$L$3:$L$1000))</f>
        <v>#DIV/0!</v>
      </c>
      <c r="FR26" s="104" t="e">
        <f t="array" ref="FR26">_xlfn.STDEV.S(IF($C$3:$C$1000=FG26,$M$3:$M$1000))</f>
        <v>#DIV/0!</v>
      </c>
      <c r="FS26" s="104" t="e">
        <f t="array" ref="FS26">_xlfn.STDEV.S(IF($C$3:$C$1000=FG26,$N$3:$N$1000))</f>
        <v>#DIV/0!</v>
      </c>
      <c r="FU26" s="113">
        <f>Paramétrage!M46</f>
        <v>0</v>
      </c>
      <c r="FV26" s="104">
        <f t="shared" si="32"/>
        <v>0</v>
      </c>
      <c r="FW26" s="104">
        <f t="shared" si="33"/>
        <v>0</v>
      </c>
      <c r="FX26" s="114">
        <f t="shared" si="34"/>
        <v>0</v>
      </c>
      <c r="FY26" s="114">
        <f t="array" ref="FY26">MIN(IF($C$3:$C$1000=FU26,$L$3:$L$1000))</f>
        <v>0</v>
      </c>
      <c r="FZ26" s="114">
        <f t="array" ref="FZ26">MIN(IF($C$3:$C$1000=FU26,$M$3:$M$1000))</f>
        <v>0</v>
      </c>
      <c r="GA26" s="114">
        <f t="array" ref="GA26">MIN(IF($C$3:$C$1000=FU26,$N$3:$N$1000))</f>
        <v>0</v>
      </c>
      <c r="GB26" s="114">
        <f t="array" ref="GB26">MAX(IF($C$3:$C$1000=FU26,$L$3:$L$1000))</f>
        <v>0</v>
      </c>
      <c r="GC26" s="114">
        <f t="array" ref="GC26">MAX(IF($C$3:$C$1000=FU26,$M$3:$M$1000))</f>
        <v>0</v>
      </c>
      <c r="GD26" s="114">
        <f t="array" ref="GD26">MAX(IF($C$3:$C$1000=FU26,$N$3:$N$1000))</f>
        <v>0</v>
      </c>
      <c r="GE26" s="104" t="e">
        <f t="array" ref="GE26">_xlfn.STDEV.S(IF($C$3:$C$1000=FU26,$L$3:$L$1000))</f>
        <v>#DIV/0!</v>
      </c>
      <c r="GF26" s="104" t="e">
        <f t="array" ref="GF26">_xlfn.STDEV.S(IF($C$3:$C$1000=FU26,$M$3:$M$1000))</f>
        <v>#DIV/0!</v>
      </c>
      <c r="GG26" s="104" t="e">
        <f t="array" ref="GG26">_xlfn.STDEV.S(IF($C$3:$C$1000=FU26,$N$3:$N$1000))</f>
        <v>#DIV/0!</v>
      </c>
      <c r="GI26" s="113">
        <f>Paramétrage!N46</f>
        <v>0</v>
      </c>
      <c r="GJ26" s="104">
        <f t="shared" si="35"/>
        <v>0</v>
      </c>
      <c r="GK26" s="104">
        <f t="shared" si="36"/>
        <v>0</v>
      </c>
      <c r="GL26" s="114">
        <f t="shared" si="37"/>
        <v>0</v>
      </c>
      <c r="GM26" s="114">
        <f t="array" ref="GM26">MIN(IF($C$3:$C$1000=GI26,$L$3:$L$1000))</f>
        <v>0</v>
      </c>
      <c r="GN26" s="114">
        <f t="array" ref="GN26">MIN(IF($C$3:$C$1000=GI26,$M$3:$M$1000))</f>
        <v>0</v>
      </c>
      <c r="GO26" s="114">
        <f t="array" ref="GO26">MIN(IF($C$3:$C$1000=GI26,$N$3:$N$1000))</f>
        <v>0</v>
      </c>
      <c r="GP26" s="114">
        <f t="array" ref="GP26">MAX(IF($C$3:$C$1000=GI26,$L$3:$L$1000))</f>
        <v>0</v>
      </c>
      <c r="GQ26" s="114">
        <f t="array" ref="GQ26">MAX(IF($C$3:$C$1000=GI26,$M$3:$M$1000))</f>
        <v>0</v>
      </c>
      <c r="GR26" s="114">
        <f t="array" ref="GR26">MAX(IF($C$3:$C$1000=GI26,$N$3:$N$1000))</f>
        <v>0</v>
      </c>
      <c r="GS26" s="104" t="e">
        <f t="array" ref="GS26">_xlfn.STDEV.S(IF($C$3:$C$1000=GI26,$L$3:$L$1000))</f>
        <v>#DIV/0!</v>
      </c>
      <c r="GT26" s="104" t="e">
        <f t="array" ref="GT26">_xlfn.STDEV.S(IF($C$3:$C$1000=GI26,$M$3:$M$1000))</f>
        <v>#DIV/0!</v>
      </c>
      <c r="GU26" s="104" t="e">
        <f t="array" ref="GU26">_xlfn.STDEV.S(IF($C$3:$C$1000=GI26,$N$3:$N$1000))</f>
        <v>#DIV/0!</v>
      </c>
      <c r="GW26" s="113">
        <f>Paramétrage!O46</f>
        <v>0</v>
      </c>
      <c r="GX26" s="104">
        <f t="shared" si="38"/>
        <v>0</v>
      </c>
      <c r="GY26" s="104">
        <f t="shared" si="39"/>
        <v>0</v>
      </c>
      <c r="GZ26" s="114">
        <f t="shared" si="40"/>
        <v>0</v>
      </c>
      <c r="HA26" s="114">
        <f t="array" ref="HA26">MIN(IF($C$3:$C$1000=GW26,$L$3:$L$1000))</f>
        <v>0</v>
      </c>
      <c r="HB26" s="114">
        <f t="array" ref="HB26">MIN(IF($C$3:$C$1000=GW26,$M$3:$M$1000))</f>
        <v>0</v>
      </c>
      <c r="HC26" s="114">
        <f t="array" ref="HC26">MIN(IF($C$3:$C$1000=GW26,$N$3:$N$1000))</f>
        <v>0</v>
      </c>
      <c r="HD26" s="114">
        <f t="array" ref="HD26">MAX(IF($C$3:$C$1000=GW26,$L$3:$L$1000))</f>
        <v>0</v>
      </c>
      <c r="HE26" s="114">
        <f t="array" ref="HE26">MAX(IF($C$3:$C$1000=GW26,$M$3:$M$1000))</f>
        <v>0</v>
      </c>
      <c r="HF26" s="114">
        <f t="array" ref="HF26">MAX(IF($C$3:$C$1000=GW26,$N$3:$N$1000))</f>
        <v>0</v>
      </c>
      <c r="HG26" s="104" t="e">
        <f t="array" ref="HG26">_xlfn.STDEV.S(IF($C$3:$C$1000=GW26,$L$3:$L$1000))</f>
        <v>#DIV/0!</v>
      </c>
      <c r="HH26" s="104" t="e">
        <f t="array" ref="HH26">_xlfn.STDEV.S(IF($C$3:$C$1000=GW26,$M$3:$M$1000))</f>
        <v>#DIV/0!</v>
      </c>
      <c r="HI26" s="104" t="e">
        <f t="array" ref="HI26">_xlfn.STDEV.S(IF($C$3:$C$1000=GW26,$N$3:$N$1000))</f>
        <v>#DIV/0!</v>
      </c>
      <c r="HK26" s="104">
        <v>6</v>
      </c>
      <c r="HL26" s="104">
        <v>13</v>
      </c>
      <c r="HM26" s="104">
        <v>25</v>
      </c>
    </row>
    <row r="27" spans="2:221" x14ac:dyDescent="0.3">
      <c r="B27" s="4"/>
      <c r="C27" s="4"/>
      <c r="D27" s="4"/>
      <c r="E27" s="4"/>
      <c r="F27" s="4"/>
      <c r="G27" s="4"/>
      <c r="H27" s="4"/>
      <c r="I27" s="4"/>
      <c r="J27" s="4"/>
      <c r="K27" s="4"/>
      <c r="L27" s="8" t="str">
        <f t="shared" si="42"/>
        <v/>
      </c>
      <c r="M27" s="64" t="str">
        <f t="shared" si="43"/>
        <v/>
      </c>
      <c r="N27" s="64" t="str">
        <f t="shared" si="44"/>
        <v/>
      </c>
      <c r="O27" s="8"/>
      <c r="P27" s="105"/>
    </row>
    <row r="28" spans="2:221" x14ac:dyDescent="0.3">
      <c r="B28" s="4"/>
      <c r="C28" s="4"/>
      <c r="D28" s="4"/>
      <c r="E28" s="4"/>
      <c r="F28" s="4"/>
      <c r="G28" s="4"/>
      <c r="H28" s="4"/>
      <c r="I28" s="4"/>
      <c r="J28" s="4"/>
      <c r="K28" s="4"/>
      <c r="L28" s="8" t="str">
        <f t="shared" si="42"/>
        <v/>
      </c>
      <c r="M28" s="64" t="str">
        <f t="shared" si="43"/>
        <v/>
      </c>
      <c r="N28" s="64" t="str">
        <f t="shared" si="44"/>
        <v/>
      </c>
      <c r="O28" s="8"/>
      <c r="P28" s="105"/>
    </row>
    <row r="29" spans="2:221" x14ac:dyDescent="0.3">
      <c r="B29" s="4"/>
      <c r="C29" s="4"/>
      <c r="D29" s="4"/>
      <c r="E29" s="4"/>
      <c r="F29" s="4"/>
      <c r="G29" s="4"/>
      <c r="H29" s="4"/>
      <c r="I29" s="4"/>
      <c r="J29" s="4"/>
      <c r="K29" s="4"/>
      <c r="L29" s="8" t="str">
        <f t="shared" si="42"/>
        <v/>
      </c>
      <c r="M29" s="64" t="str">
        <f t="shared" si="43"/>
        <v/>
      </c>
      <c r="N29" s="64" t="str">
        <f t="shared" si="44"/>
        <v/>
      </c>
      <c r="O29" s="8"/>
      <c r="P29" s="105"/>
    </row>
    <row r="30" spans="2:221" x14ac:dyDescent="0.3">
      <c r="B30" s="4"/>
      <c r="C30" s="4"/>
      <c r="D30" s="4"/>
      <c r="E30" s="4"/>
      <c r="F30" s="4"/>
      <c r="G30" s="4"/>
      <c r="H30" s="4"/>
      <c r="I30" s="4"/>
      <c r="J30" s="4"/>
      <c r="K30" s="4"/>
      <c r="L30" s="8" t="str">
        <f t="shared" si="42"/>
        <v/>
      </c>
      <c r="M30" s="6" t="str">
        <f t="shared" si="43"/>
        <v/>
      </c>
      <c r="N30" s="6" t="str">
        <f t="shared" si="44"/>
        <v/>
      </c>
      <c r="O30" s="8"/>
      <c r="P30" s="105"/>
    </row>
    <row r="31" spans="2:221" x14ac:dyDescent="0.3">
      <c r="B31" s="4"/>
      <c r="C31" s="4"/>
      <c r="D31" s="4"/>
      <c r="E31" s="4"/>
      <c r="F31" s="4"/>
      <c r="G31" s="4"/>
      <c r="H31" s="4"/>
      <c r="I31" s="4"/>
      <c r="J31" s="4"/>
      <c r="K31" s="4"/>
      <c r="L31" s="8" t="str">
        <f t="shared" si="42"/>
        <v/>
      </c>
      <c r="M31" s="6" t="str">
        <f t="shared" si="43"/>
        <v/>
      </c>
      <c r="N31" s="6" t="str">
        <f t="shared" si="44"/>
        <v/>
      </c>
      <c r="O31" s="8"/>
      <c r="P31" s="105"/>
    </row>
    <row r="32" spans="2:221" x14ac:dyDescent="0.3">
      <c r="B32" s="4"/>
      <c r="C32" s="4"/>
      <c r="D32" s="4"/>
      <c r="E32" s="4"/>
      <c r="F32" s="4"/>
      <c r="G32" s="4"/>
      <c r="H32" s="4"/>
      <c r="I32" s="4"/>
      <c r="J32" s="4"/>
      <c r="K32" s="4"/>
      <c r="L32" s="8" t="str">
        <f t="shared" si="42"/>
        <v/>
      </c>
      <c r="M32" s="6" t="str">
        <f t="shared" si="43"/>
        <v/>
      </c>
      <c r="N32" s="6" t="str">
        <f t="shared" si="44"/>
        <v/>
      </c>
      <c r="O32" s="8"/>
      <c r="P32" s="105"/>
    </row>
    <row r="33" spans="2:19" x14ac:dyDescent="0.3">
      <c r="B33" s="4"/>
      <c r="C33" s="4"/>
      <c r="D33" s="4"/>
      <c r="E33" s="4"/>
      <c r="F33" s="4"/>
      <c r="G33" s="4"/>
      <c r="H33" s="4"/>
      <c r="I33" s="4"/>
      <c r="J33" s="4"/>
      <c r="K33" s="4"/>
      <c r="L33" s="8" t="str">
        <f t="shared" si="42"/>
        <v/>
      </c>
      <c r="M33" s="6" t="str">
        <f t="shared" si="43"/>
        <v/>
      </c>
      <c r="N33" s="6" t="str">
        <f t="shared" si="44"/>
        <v/>
      </c>
      <c r="O33" s="8"/>
      <c r="P33" s="105"/>
    </row>
    <row r="34" spans="2:19" x14ac:dyDescent="0.3">
      <c r="B34" s="4"/>
      <c r="C34" s="4"/>
      <c r="D34" s="4"/>
      <c r="E34" s="4"/>
      <c r="F34" s="4"/>
      <c r="G34" s="4"/>
      <c r="H34" s="4"/>
      <c r="I34" s="4"/>
      <c r="J34" s="4"/>
      <c r="K34" s="4"/>
      <c r="L34" s="8" t="str">
        <f t="shared" si="42"/>
        <v/>
      </c>
      <c r="M34" s="6" t="str">
        <f t="shared" si="43"/>
        <v/>
      </c>
      <c r="N34" s="6" t="str">
        <f t="shared" si="44"/>
        <v/>
      </c>
      <c r="O34" s="8"/>
      <c r="P34" s="105"/>
    </row>
    <row r="35" spans="2:19" x14ac:dyDescent="0.3">
      <c r="B35" s="4"/>
      <c r="C35" s="4"/>
      <c r="D35" s="4"/>
      <c r="E35" s="4"/>
      <c r="F35" s="4"/>
      <c r="G35" s="4"/>
      <c r="H35" s="4"/>
      <c r="I35" s="4"/>
      <c r="J35" s="4"/>
      <c r="K35" s="4"/>
      <c r="L35" s="8" t="str">
        <f t="shared" si="42"/>
        <v/>
      </c>
      <c r="M35" s="6" t="str">
        <f t="shared" si="43"/>
        <v/>
      </c>
      <c r="N35" s="6" t="str">
        <f t="shared" si="44"/>
        <v/>
      </c>
      <c r="O35" s="8"/>
      <c r="P35" s="105"/>
      <c r="S35" s="108" t="s">
        <v>12</v>
      </c>
    </row>
    <row r="36" spans="2:19" x14ac:dyDescent="0.3">
      <c r="B36" s="4"/>
      <c r="C36" s="4"/>
      <c r="D36" s="4"/>
      <c r="E36" s="4"/>
      <c r="F36" s="4"/>
      <c r="G36" s="4"/>
      <c r="H36" s="4"/>
      <c r="I36" s="4"/>
      <c r="J36" s="4"/>
      <c r="K36" s="4"/>
      <c r="L36" s="8" t="str">
        <f t="shared" si="42"/>
        <v/>
      </c>
      <c r="M36" s="6" t="str">
        <f t="shared" si="43"/>
        <v/>
      </c>
      <c r="N36" s="6" t="str">
        <f t="shared" si="44"/>
        <v/>
      </c>
      <c r="O36" s="8"/>
      <c r="P36" s="105"/>
    </row>
    <row r="37" spans="2:19" x14ac:dyDescent="0.3">
      <c r="B37" s="4"/>
      <c r="C37" s="4"/>
      <c r="D37" s="4"/>
      <c r="E37" s="4"/>
      <c r="F37" s="4"/>
      <c r="G37" s="4"/>
      <c r="H37" s="4"/>
      <c r="I37" s="4"/>
      <c r="J37" s="4"/>
      <c r="K37" s="4"/>
      <c r="L37" s="8" t="str">
        <f t="shared" si="42"/>
        <v/>
      </c>
      <c r="M37" s="6" t="str">
        <f t="shared" si="43"/>
        <v/>
      </c>
      <c r="N37" s="6" t="str">
        <f t="shared" si="44"/>
        <v/>
      </c>
      <c r="O37" s="8"/>
      <c r="P37" s="105"/>
    </row>
    <row r="38" spans="2:19" x14ac:dyDescent="0.3">
      <c r="B38" s="4"/>
      <c r="C38" s="4"/>
      <c r="D38" s="4"/>
      <c r="E38" s="4"/>
      <c r="F38" s="4"/>
      <c r="G38" s="4"/>
      <c r="H38" s="4"/>
      <c r="I38" s="4"/>
      <c r="J38" s="4"/>
      <c r="K38" s="4"/>
      <c r="L38" s="8" t="str">
        <f t="shared" si="42"/>
        <v/>
      </c>
      <c r="M38" s="6" t="str">
        <f t="shared" si="43"/>
        <v/>
      </c>
      <c r="N38" s="6" t="str">
        <f t="shared" si="44"/>
        <v/>
      </c>
      <c r="O38" s="8"/>
      <c r="P38" s="105"/>
    </row>
    <row r="39" spans="2:19" x14ac:dyDescent="0.3">
      <c r="B39" s="4"/>
      <c r="C39" s="4"/>
      <c r="D39" s="4"/>
      <c r="E39" s="4"/>
      <c r="F39" s="4"/>
      <c r="G39" s="4"/>
      <c r="H39" s="4"/>
      <c r="I39" s="4"/>
      <c r="J39" s="4"/>
      <c r="K39" s="4"/>
      <c r="L39" s="8" t="str">
        <f t="shared" si="42"/>
        <v/>
      </c>
      <c r="M39" s="6" t="str">
        <f t="shared" si="43"/>
        <v/>
      </c>
      <c r="N39" s="6" t="str">
        <f t="shared" si="44"/>
        <v/>
      </c>
      <c r="O39" s="8"/>
      <c r="P39" s="105"/>
    </row>
    <row r="40" spans="2:19" x14ac:dyDescent="0.3">
      <c r="B40" s="4"/>
      <c r="C40" s="4"/>
      <c r="D40" s="4"/>
      <c r="E40" s="4"/>
      <c r="F40" s="4"/>
      <c r="G40" s="4"/>
      <c r="H40" s="4"/>
      <c r="I40" s="4"/>
      <c r="J40" s="4"/>
      <c r="K40" s="4"/>
      <c r="L40" s="8" t="str">
        <f t="shared" si="42"/>
        <v/>
      </c>
      <c r="M40" s="6" t="str">
        <f t="shared" si="43"/>
        <v/>
      </c>
      <c r="N40" s="6" t="str">
        <f t="shared" si="44"/>
        <v/>
      </c>
      <c r="O40" s="8"/>
      <c r="P40" s="105"/>
    </row>
    <row r="41" spans="2:19" x14ac:dyDescent="0.3">
      <c r="B41" s="4"/>
      <c r="C41" s="4"/>
      <c r="D41" s="4"/>
      <c r="E41" s="4"/>
      <c r="F41" s="4"/>
      <c r="G41" s="4"/>
      <c r="H41" s="4"/>
      <c r="I41" s="4"/>
      <c r="J41" s="4"/>
      <c r="K41" s="65"/>
      <c r="L41" s="8" t="str">
        <f t="shared" si="42"/>
        <v/>
      </c>
      <c r="M41" s="64" t="str">
        <f t="shared" si="43"/>
        <v/>
      </c>
      <c r="N41" s="64" t="str">
        <f t="shared" si="44"/>
        <v/>
      </c>
      <c r="O41" s="8"/>
      <c r="P41" s="105"/>
    </row>
    <row r="42" spans="2:19" x14ac:dyDescent="0.3">
      <c r="B42" s="4"/>
      <c r="C42" s="4"/>
      <c r="D42" s="4"/>
      <c r="E42" s="4"/>
      <c r="F42" s="4"/>
      <c r="G42" s="4"/>
      <c r="H42" s="4"/>
      <c r="I42" s="4"/>
      <c r="J42" s="4"/>
      <c r="K42" s="10"/>
      <c r="L42" s="8" t="str">
        <f t="shared" si="42"/>
        <v/>
      </c>
      <c r="M42" s="64" t="str">
        <f t="shared" si="43"/>
        <v/>
      </c>
      <c r="N42" s="64" t="str">
        <f t="shared" si="44"/>
        <v/>
      </c>
      <c r="O42" s="8"/>
      <c r="P42" s="105"/>
    </row>
    <row r="43" spans="2:19" x14ac:dyDescent="0.3">
      <c r="B43" s="4"/>
      <c r="C43" s="4"/>
      <c r="D43" s="4"/>
      <c r="E43" s="4"/>
      <c r="F43" s="4"/>
      <c r="G43" s="4"/>
      <c r="H43" s="4"/>
      <c r="I43" s="4"/>
      <c r="J43" s="4"/>
      <c r="K43" s="10"/>
      <c r="L43" s="8" t="str">
        <f t="shared" si="42"/>
        <v/>
      </c>
      <c r="M43" s="64" t="str">
        <f t="shared" si="43"/>
        <v/>
      </c>
      <c r="N43" s="64" t="str">
        <f t="shared" si="44"/>
        <v/>
      </c>
      <c r="O43" s="8"/>
      <c r="P43" s="105"/>
    </row>
    <row r="44" spans="2:19" x14ac:dyDescent="0.3">
      <c r="B44" s="4"/>
      <c r="C44" s="4"/>
      <c r="D44" s="4"/>
      <c r="E44" s="4"/>
      <c r="F44" s="4"/>
      <c r="G44" s="4"/>
      <c r="H44" s="4"/>
      <c r="I44" s="4"/>
      <c r="J44" s="4"/>
      <c r="K44" s="10"/>
      <c r="L44" s="8" t="str">
        <f t="shared" si="42"/>
        <v/>
      </c>
      <c r="M44" s="64" t="str">
        <f t="shared" si="43"/>
        <v/>
      </c>
      <c r="N44" s="64" t="str">
        <f t="shared" si="44"/>
        <v/>
      </c>
      <c r="O44" s="8"/>
      <c r="P44" s="105"/>
    </row>
    <row r="45" spans="2:19" x14ac:dyDescent="0.3">
      <c r="B45" s="4"/>
      <c r="C45" s="4"/>
      <c r="D45" s="4"/>
      <c r="E45" s="4"/>
      <c r="F45" s="4"/>
      <c r="G45" s="4"/>
      <c r="H45" s="4"/>
      <c r="I45" s="4"/>
      <c r="J45" s="4"/>
      <c r="K45" s="10"/>
      <c r="L45" s="8" t="str">
        <f t="shared" si="42"/>
        <v/>
      </c>
      <c r="M45" s="64" t="str">
        <f t="shared" si="43"/>
        <v/>
      </c>
      <c r="N45" s="64" t="str">
        <f t="shared" si="44"/>
        <v/>
      </c>
      <c r="O45" s="8"/>
      <c r="P45" s="105"/>
    </row>
    <row r="46" spans="2:19" x14ac:dyDescent="0.3">
      <c r="B46" s="4"/>
      <c r="C46" s="4"/>
      <c r="D46" s="4"/>
      <c r="E46" s="4"/>
      <c r="F46" s="4"/>
      <c r="G46" s="4"/>
      <c r="H46" s="4"/>
      <c r="I46" s="4"/>
      <c r="J46" s="4"/>
      <c r="K46" s="4"/>
      <c r="L46" s="8" t="str">
        <f t="shared" si="42"/>
        <v/>
      </c>
      <c r="M46" s="64" t="str">
        <f t="shared" si="43"/>
        <v/>
      </c>
      <c r="N46" s="64" t="str">
        <f t="shared" si="44"/>
        <v/>
      </c>
      <c r="O46" s="8"/>
      <c r="P46" s="105"/>
    </row>
    <row r="47" spans="2:19" x14ac:dyDescent="0.3">
      <c r="B47" s="4"/>
      <c r="C47" s="4"/>
      <c r="D47" s="4"/>
      <c r="E47" s="4"/>
      <c r="F47" s="4"/>
      <c r="G47" s="4"/>
      <c r="H47" s="4"/>
      <c r="I47" s="4"/>
      <c r="J47" s="4"/>
      <c r="K47" s="4"/>
      <c r="L47" s="8" t="str">
        <f t="shared" si="42"/>
        <v/>
      </c>
      <c r="M47" s="64" t="str">
        <f t="shared" si="43"/>
        <v/>
      </c>
      <c r="N47" s="64" t="str">
        <f t="shared" si="44"/>
        <v/>
      </c>
      <c r="O47" s="8"/>
      <c r="P47" s="105"/>
    </row>
    <row r="48" spans="2:19" x14ac:dyDescent="0.3">
      <c r="B48" s="4"/>
      <c r="C48" s="4"/>
      <c r="D48" s="4"/>
      <c r="E48" s="4"/>
      <c r="F48" s="4"/>
      <c r="G48" s="4"/>
      <c r="H48" s="4"/>
      <c r="I48" s="4"/>
      <c r="J48" s="4"/>
      <c r="K48" s="4"/>
      <c r="L48" s="8" t="str">
        <f t="shared" si="42"/>
        <v/>
      </c>
      <c r="M48" s="64" t="str">
        <f t="shared" si="43"/>
        <v/>
      </c>
      <c r="N48" s="64" t="str">
        <f t="shared" si="44"/>
        <v/>
      </c>
      <c r="O48" s="8"/>
      <c r="P48" s="105"/>
    </row>
    <row r="49" spans="2:16" x14ac:dyDescent="0.3">
      <c r="B49" s="4"/>
      <c r="C49" s="4"/>
      <c r="D49" s="4"/>
      <c r="E49" s="4"/>
      <c r="F49" s="4"/>
      <c r="G49" s="4"/>
      <c r="H49" s="4"/>
      <c r="I49" s="4"/>
      <c r="J49" s="4"/>
      <c r="K49" s="4"/>
      <c r="L49" s="8" t="str">
        <f t="shared" si="42"/>
        <v/>
      </c>
      <c r="M49" s="64" t="str">
        <f t="shared" si="43"/>
        <v/>
      </c>
      <c r="N49" s="64" t="str">
        <f t="shared" si="44"/>
        <v/>
      </c>
      <c r="O49" s="8"/>
      <c r="P49" s="105"/>
    </row>
    <row r="50" spans="2:16" x14ac:dyDescent="0.3">
      <c r="B50" s="4"/>
      <c r="C50" s="4"/>
      <c r="D50" s="4"/>
      <c r="E50" s="4"/>
      <c r="F50" s="4"/>
      <c r="G50" s="4"/>
      <c r="H50" s="4"/>
      <c r="I50" s="4"/>
      <c r="J50" s="4"/>
      <c r="K50" s="4"/>
      <c r="L50" s="8" t="str">
        <f t="shared" si="42"/>
        <v/>
      </c>
      <c r="M50" s="64" t="str">
        <f t="shared" si="43"/>
        <v/>
      </c>
      <c r="N50" s="64" t="str">
        <f t="shared" si="44"/>
        <v/>
      </c>
      <c r="O50" s="8"/>
      <c r="P50" s="105"/>
    </row>
    <row r="51" spans="2:16" x14ac:dyDescent="0.3">
      <c r="B51" s="4"/>
      <c r="C51" s="4"/>
      <c r="D51" s="4"/>
      <c r="E51" s="4"/>
      <c r="F51" s="4"/>
      <c r="G51" s="4"/>
      <c r="H51" s="4"/>
      <c r="I51" s="4"/>
      <c r="J51" s="4"/>
      <c r="K51" s="4"/>
      <c r="L51" s="8" t="str">
        <f t="shared" si="42"/>
        <v/>
      </c>
      <c r="M51" s="64" t="str">
        <f t="shared" si="43"/>
        <v/>
      </c>
      <c r="N51" s="64" t="str">
        <f t="shared" si="44"/>
        <v/>
      </c>
      <c r="O51" s="8"/>
      <c r="P51" s="105"/>
    </row>
    <row r="52" spans="2:16" x14ac:dyDescent="0.3">
      <c r="B52" s="4"/>
      <c r="C52" s="4"/>
      <c r="D52" s="4"/>
      <c r="E52" s="4"/>
      <c r="F52" s="4"/>
      <c r="G52" s="4"/>
      <c r="H52" s="4"/>
      <c r="I52" s="4"/>
      <c r="J52" s="4"/>
      <c r="K52" s="4"/>
      <c r="L52" s="8" t="str">
        <f t="shared" si="42"/>
        <v/>
      </c>
      <c r="M52" s="64" t="str">
        <f t="shared" si="43"/>
        <v/>
      </c>
      <c r="N52" s="64" t="str">
        <f t="shared" si="44"/>
        <v/>
      </c>
      <c r="O52" s="8"/>
      <c r="P52" s="105"/>
    </row>
    <row r="53" spans="2:16" x14ac:dyDescent="0.3">
      <c r="B53" s="4"/>
      <c r="C53" s="4"/>
      <c r="D53" s="4"/>
      <c r="E53" s="4"/>
      <c r="F53" s="4"/>
      <c r="G53" s="4"/>
      <c r="H53" s="4"/>
      <c r="I53" s="4"/>
      <c r="J53" s="4"/>
      <c r="K53" s="4"/>
      <c r="L53" s="8" t="str">
        <f t="shared" si="42"/>
        <v/>
      </c>
      <c r="M53" s="64" t="str">
        <f t="shared" si="43"/>
        <v/>
      </c>
      <c r="N53" s="64" t="str">
        <f t="shared" si="44"/>
        <v/>
      </c>
      <c r="O53" s="8"/>
      <c r="P53" s="105"/>
    </row>
    <row r="54" spans="2:16" x14ac:dyDescent="0.3">
      <c r="B54" s="4"/>
      <c r="C54" s="4"/>
      <c r="D54" s="4"/>
      <c r="E54" s="4"/>
      <c r="F54" s="4"/>
      <c r="G54" s="4"/>
      <c r="H54" s="4"/>
      <c r="I54" s="4"/>
      <c r="J54" s="4"/>
      <c r="K54" s="4"/>
      <c r="L54" s="8" t="str">
        <f t="shared" si="42"/>
        <v/>
      </c>
      <c r="M54" s="64" t="str">
        <f t="shared" si="43"/>
        <v/>
      </c>
      <c r="N54" s="64" t="str">
        <f t="shared" si="44"/>
        <v/>
      </c>
      <c r="O54" s="8"/>
      <c r="P54" s="105"/>
    </row>
    <row r="55" spans="2:16" x14ac:dyDescent="0.3">
      <c r="B55" s="4"/>
      <c r="C55" s="4"/>
      <c r="D55" s="4"/>
      <c r="E55" s="4"/>
      <c r="F55" s="4"/>
      <c r="G55" s="4"/>
      <c r="H55" s="4"/>
      <c r="I55" s="4"/>
      <c r="J55" s="4"/>
      <c r="K55" s="4"/>
      <c r="L55" s="8" t="str">
        <f t="shared" si="42"/>
        <v/>
      </c>
      <c r="M55" s="64" t="str">
        <f t="shared" si="43"/>
        <v/>
      </c>
      <c r="N55" s="64" t="str">
        <f t="shared" si="44"/>
        <v/>
      </c>
      <c r="O55" s="8"/>
      <c r="P55" s="105"/>
    </row>
    <row r="56" spans="2:16" x14ac:dyDescent="0.3">
      <c r="B56" s="4"/>
      <c r="C56" s="4"/>
      <c r="D56" s="4"/>
      <c r="E56" s="4"/>
      <c r="F56" s="4"/>
      <c r="G56" s="4"/>
      <c r="H56" s="4"/>
      <c r="I56" s="4"/>
      <c r="J56" s="4"/>
      <c r="K56" s="4"/>
      <c r="L56" s="8" t="str">
        <f t="shared" si="42"/>
        <v/>
      </c>
      <c r="M56" s="64" t="str">
        <f t="shared" si="43"/>
        <v/>
      </c>
      <c r="N56" s="64" t="str">
        <f t="shared" si="44"/>
        <v/>
      </c>
      <c r="O56" s="8"/>
      <c r="P56" s="105"/>
    </row>
    <row r="57" spans="2:16" x14ac:dyDescent="0.3">
      <c r="B57" s="4"/>
      <c r="C57" s="4"/>
      <c r="D57" s="4"/>
      <c r="E57" s="4"/>
      <c r="F57" s="4"/>
      <c r="G57" s="4"/>
      <c r="H57" s="4"/>
      <c r="I57" s="4"/>
      <c r="J57" s="4"/>
      <c r="K57" s="4"/>
      <c r="L57" s="8" t="str">
        <f t="shared" si="42"/>
        <v/>
      </c>
      <c r="M57" s="64" t="str">
        <f t="shared" si="43"/>
        <v/>
      </c>
      <c r="N57" s="64" t="str">
        <f t="shared" si="44"/>
        <v/>
      </c>
      <c r="O57" s="8"/>
      <c r="P57" s="105"/>
    </row>
    <row r="58" spans="2:16" x14ac:dyDescent="0.3">
      <c r="B58" s="4"/>
      <c r="C58" s="4"/>
      <c r="D58" s="4"/>
      <c r="E58" s="4"/>
      <c r="F58" s="4"/>
      <c r="G58" s="4"/>
      <c r="H58" s="4"/>
      <c r="I58" s="4"/>
      <c r="J58" s="4"/>
      <c r="K58" s="4"/>
      <c r="L58" s="8" t="str">
        <f t="shared" si="42"/>
        <v/>
      </c>
      <c r="M58" s="6" t="str">
        <f t="shared" si="43"/>
        <v/>
      </c>
      <c r="N58" s="6" t="str">
        <f t="shared" si="44"/>
        <v/>
      </c>
      <c r="O58" s="8"/>
      <c r="P58" s="105"/>
    </row>
    <row r="59" spans="2:16" x14ac:dyDescent="0.3">
      <c r="B59" s="4"/>
      <c r="C59" s="4"/>
      <c r="D59" s="4"/>
      <c r="E59" s="4"/>
      <c r="F59" s="4"/>
      <c r="G59" s="4"/>
      <c r="H59" s="4"/>
      <c r="I59" s="4"/>
      <c r="J59" s="4"/>
      <c r="K59" s="4"/>
      <c r="L59" s="8" t="str">
        <f t="shared" si="42"/>
        <v/>
      </c>
      <c r="M59" s="6" t="str">
        <f t="shared" si="43"/>
        <v/>
      </c>
      <c r="N59" s="6" t="str">
        <f t="shared" si="44"/>
        <v/>
      </c>
      <c r="O59" s="8"/>
      <c r="P59" s="105"/>
    </row>
    <row r="60" spans="2:16" x14ac:dyDescent="0.3">
      <c r="B60" s="4"/>
      <c r="C60" s="4"/>
      <c r="D60" s="4"/>
      <c r="E60" s="4"/>
      <c r="F60" s="4"/>
      <c r="G60" s="4"/>
      <c r="H60" s="4"/>
      <c r="I60" s="4"/>
      <c r="J60" s="4"/>
      <c r="K60" s="4"/>
      <c r="L60" s="8" t="str">
        <f t="shared" si="42"/>
        <v/>
      </c>
      <c r="M60" s="6" t="str">
        <f t="shared" si="43"/>
        <v/>
      </c>
      <c r="N60" s="6" t="str">
        <f t="shared" si="44"/>
        <v/>
      </c>
      <c r="O60" s="8"/>
      <c r="P60" s="105"/>
    </row>
    <row r="61" spans="2:16" x14ac:dyDescent="0.3">
      <c r="B61" s="4"/>
      <c r="C61" s="4"/>
      <c r="D61" s="4"/>
      <c r="E61" s="4"/>
      <c r="F61" s="4"/>
      <c r="G61" s="4"/>
      <c r="H61" s="4"/>
      <c r="I61" s="4"/>
      <c r="J61" s="4"/>
      <c r="K61" s="4"/>
      <c r="L61" s="8" t="str">
        <f t="shared" si="42"/>
        <v/>
      </c>
      <c r="M61" s="6" t="str">
        <f t="shared" si="43"/>
        <v/>
      </c>
      <c r="N61" s="6" t="str">
        <f t="shared" si="44"/>
        <v/>
      </c>
      <c r="O61" s="8"/>
      <c r="P61" s="105"/>
    </row>
    <row r="62" spans="2:16" x14ac:dyDescent="0.3">
      <c r="B62" s="4"/>
      <c r="C62" s="4"/>
      <c r="D62" s="4"/>
      <c r="E62" s="4"/>
      <c r="F62" s="4"/>
      <c r="G62" s="4"/>
      <c r="H62" s="4"/>
      <c r="I62" s="4"/>
      <c r="J62" s="4"/>
      <c r="K62" s="4"/>
      <c r="L62" s="8" t="str">
        <f t="shared" si="42"/>
        <v/>
      </c>
      <c r="M62" s="6" t="str">
        <f t="shared" si="43"/>
        <v/>
      </c>
      <c r="N62" s="6" t="str">
        <f t="shared" si="44"/>
        <v/>
      </c>
      <c r="O62" s="8"/>
      <c r="P62" s="105"/>
    </row>
    <row r="63" spans="2:16" ht="192.75" customHeight="1" x14ac:dyDescent="0.3">
      <c r="B63" s="4"/>
      <c r="C63" s="4"/>
      <c r="D63" s="4"/>
      <c r="E63" s="4"/>
      <c r="F63" s="4"/>
      <c r="G63" s="4"/>
      <c r="H63" s="4"/>
      <c r="I63" s="4"/>
      <c r="J63" s="4"/>
      <c r="K63" s="4"/>
      <c r="L63" s="8" t="str">
        <f t="shared" si="42"/>
        <v/>
      </c>
      <c r="M63" s="6" t="str">
        <f t="shared" si="43"/>
        <v/>
      </c>
      <c r="N63" s="6" t="str">
        <f t="shared" si="44"/>
        <v/>
      </c>
      <c r="O63" s="8"/>
      <c r="P63" s="105"/>
    </row>
    <row r="64" spans="2:16" x14ac:dyDescent="0.3">
      <c r="B64" s="4"/>
      <c r="C64" s="4"/>
      <c r="D64" s="4"/>
      <c r="E64" s="4"/>
      <c r="F64" s="4"/>
      <c r="G64" s="4"/>
      <c r="H64" s="4"/>
      <c r="I64" s="4"/>
      <c r="J64" s="4"/>
      <c r="K64" s="4"/>
      <c r="L64" s="8" t="str">
        <f t="shared" si="42"/>
        <v/>
      </c>
      <c r="M64" s="6" t="str">
        <f t="shared" si="43"/>
        <v/>
      </c>
      <c r="N64" s="6" t="str">
        <f t="shared" si="44"/>
        <v/>
      </c>
      <c r="O64" s="8"/>
      <c r="P64" s="105"/>
    </row>
    <row r="65" spans="2:37" x14ac:dyDescent="0.3">
      <c r="B65" s="4"/>
      <c r="C65" s="4"/>
      <c r="D65" s="4"/>
      <c r="E65" s="4"/>
      <c r="F65" s="4"/>
      <c r="G65" s="4"/>
      <c r="H65" s="4"/>
      <c r="I65" s="4"/>
      <c r="J65" s="4"/>
      <c r="K65" s="4"/>
      <c r="L65" s="8" t="str">
        <f t="shared" si="42"/>
        <v/>
      </c>
      <c r="M65" s="6" t="str">
        <f t="shared" si="43"/>
        <v/>
      </c>
      <c r="N65" s="6" t="str">
        <f t="shared" si="44"/>
        <v/>
      </c>
      <c r="O65" s="8"/>
      <c r="P65" s="105"/>
    </row>
    <row r="66" spans="2:37" x14ac:dyDescent="0.3">
      <c r="B66" s="4"/>
      <c r="C66" s="4"/>
      <c r="D66" s="4"/>
      <c r="E66" s="4"/>
      <c r="F66" s="4"/>
      <c r="G66" s="4"/>
      <c r="H66" s="4"/>
      <c r="I66" s="4"/>
      <c r="J66" s="4"/>
      <c r="K66" s="4"/>
      <c r="L66" s="8" t="str">
        <f t="shared" si="42"/>
        <v/>
      </c>
      <c r="M66" s="6" t="str">
        <f t="shared" si="43"/>
        <v/>
      </c>
      <c r="N66" s="6" t="str">
        <f t="shared" si="44"/>
        <v/>
      </c>
      <c r="O66" s="8"/>
      <c r="P66" s="105"/>
    </row>
    <row r="67" spans="2:37" x14ac:dyDescent="0.3">
      <c r="B67" s="4"/>
      <c r="C67" s="4"/>
      <c r="D67" s="4"/>
      <c r="E67" s="4"/>
      <c r="F67" s="4"/>
      <c r="G67" s="4"/>
      <c r="H67" s="4"/>
      <c r="I67" s="4"/>
      <c r="J67" s="4"/>
      <c r="K67" s="4"/>
      <c r="L67" s="8" t="str">
        <f t="shared" si="42"/>
        <v/>
      </c>
      <c r="M67" s="6" t="str">
        <f t="shared" si="43"/>
        <v/>
      </c>
      <c r="N67" s="6" t="str">
        <f t="shared" si="44"/>
        <v/>
      </c>
      <c r="O67" s="8"/>
      <c r="P67" s="105"/>
    </row>
    <row r="68" spans="2:37" x14ac:dyDescent="0.3">
      <c r="B68" s="4"/>
      <c r="C68" s="4"/>
      <c r="D68" s="4"/>
      <c r="E68" s="4"/>
      <c r="F68" s="4"/>
      <c r="G68" s="4"/>
      <c r="H68" s="4"/>
      <c r="I68" s="4"/>
      <c r="J68" s="4"/>
      <c r="K68" s="4"/>
      <c r="L68" s="8" t="str">
        <f t="shared" si="42"/>
        <v/>
      </c>
      <c r="M68" s="6" t="str">
        <f t="shared" ref="M68:M131" si="45">IF(J68="","",J68*L68)</f>
        <v/>
      </c>
      <c r="N68" s="6" t="str">
        <f t="shared" ref="N68:N131" si="46">IF(L68="","",L68*K68)</f>
        <v/>
      </c>
      <c r="O68" s="8"/>
      <c r="P68" s="105"/>
    </row>
    <row r="69" spans="2:37" x14ac:dyDescent="0.3">
      <c r="B69" s="4"/>
      <c r="C69" s="4"/>
      <c r="D69" s="4"/>
      <c r="E69" s="4"/>
      <c r="F69" s="4"/>
      <c r="G69" s="4"/>
      <c r="H69" s="4"/>
      <c r="I69" s="4"/>
      <c r="J69" s="4"/>
      <c r="K69" s="4"/>
      <c r="L69" s="8" t="str">
        <f t="shared" si="42"/>
        <v/>
      </c>
      <c r="M69" s="6" t="str">
        <f t="shared" si="45"/>
        <v/>
      </c>
      <c r="N69" s="6" t="str">
        <f t="shared" si="46"/>
        <v/>
      </c>
      <c r="O69" s="8"/>
      <c r="P69" s="105"/>
    </row>
    <row r="70" spans="2:37" x14ac:dyDescent="0.3">
      <c r="B70" s="4"/>
      <c r="C70" s="4"/>
      <c r="D70" s="4"/>
      <c r="E70" s="4"/>
      <c r="F70" s="4"/>
      <c r="G70" s="4"/>
      <c r="H70" s="4"/>
      <c r="I70" s="4"/>
      <c r="J70" s="4"/>
      <c r="K70" s="4"/>
      <c r="L70" s="8" t="str">
        <f t="shared" si="42"/>
        <v/>
      </c>
      <c r="M70" s="6" t="str">
        <f t="shared" si="45"/>
        <v/>
      </c>
      <c r="N70" s="6" t="str">
        <f t="shared" si="46"/>
        <v/>
      </c>
      <c r="O70" s="8"/>
      <c r="P70" s="105"/>
    </row>
    <row r="71" spans="2:37" x14ac:dyDescent="0.3">
      <c r="B71" s="4"/>
      <c r="C71" s="4"/>
      <c r="D71" s="4"/>
      <c r="E71" s="4"/>
      <c r="F71" s="4"/>
      <c r="G71" s="4"/>
      <c r="H71" s="4"/>
      <c r="I71" s="4"/>
      <c r="J71" s="4"/>
      <c r="K71" s="4"/>
      <c r="L71" s="8" t="str">
        <f t="shared" ref="L71:L134" si="47">IF(H71="","",H71*I71)</f>
        <v/>
      </c>
      <c r="M71" s="6" t="str">
        <f t="shared" si="45"/>
        <v/>
      </c>
      <c r="N71" s="6" t="str">
        <f t="shared" si="46"/>
        <v/>
      </c>
      <c r="O71" s="8"/>
      <c r="P71" s="105"/>
    </row>
    <row r="72" spans="2:37" x14ac:dyDescent="0.3">
      <c r="B72" s="4"/>
      <c r="C72" s="4"/>
      <c r="D72" s="4"/>
      <c r="E72" s="4"/>
      <c r="F72" s="4"/>
      <c r="G72" s="4"/>
      <c r="H72" s="4"/>
      <c r="I72" s="4"/>
      <c r="J72" s="4"/>
      <c r="K72" s="4"/>
      <c r="L72" s="8" t="str">
        <f t="shared" si="47"/>
        <v/>
      </c>
      <c r="M72" s="6" t="str">
        <f t="shared" si="45"/>
        <v/>
      </c>
      <c r="N72" s="6" t="str">
        <f t="shared" si="46"/>
        <v/>
      </c>
      <c r="O72" s="66"/>
      <c r="P72" s="139"/>
      <c r="Q72" s="141"/>
      <c r="R72" s="116"/>
      <c r="S72" s="116"/>
      <c r="T72" s="116"/>
      <c r="U72" s="116"/>
      <c r="V72" s="116"/>
      <c r="W72" s="116"/>
      <c r="X72" s="116"/>
      <c r="Y72" s="116"/>
      <c r="Z72" s="116"/>
      <c r="AA72" s="116"/>
      <c r="AB72" s="116"/>
      <c r="AC72" s="116"/>
      <c r="AD72" s="117"/>
      <c r="AE72" s="116"/>
      <c r="AF72" s="116"/>
      <c r="AG72" s="117"/>
      <c r="AH72" s="116"/>
      <c r="AI72" s="116"/>
      <c r="AJ72" s="116"/>
      <c r="AK72" s="116"/>
    </row>
    <row r="73" spans="2:37" ht="150" customHeight="1" x14ac:dyDescent="0.3">
      <c r="B73" s="4"/>
      <c r="C73" s="4"/>
      <c r="D73" s="4"/>
      <c r="E73" s="4"/>
      <c r="F73" s="4"/>
      <c r="G73" s="4"/>
      <c r="H73" s="4"/>
      <c r="I73" s="4"/>
      <c r="J73" s="4"/>
      <c r="K73" s="4"/>
      <c r="L73" s="8" t="str">
        <f t="shared" si="47"/>
        <v/>
      </c>
      <c r="M73" s="6" t="str">
        <f t="shared" si="45"/>
        <v/>
      </c>
      <c r="N73" s="6" t="str">
        <f t="shared" si="46"/>
        <v/>
      </c>
      <c r="O73" s="9"/>
      <c r="P73" s="107"/>
      <c r="Q73" s="10"/>
      <c r="R73" s="104"/>
      <c r="S73" s="104"/>
      <c r="T73" s="104"/>
      <c r="U73" s="104"/>
      <c r="V73" s="104"/>
      <c r="W73" s="104"/>
      <c r="X73" s="104"/>
      <c r="Y73" s="104"/>
      <c r="Z73" s="104"/>
      <c r="AA73" s="104"/>
      <c r="AB73" s="104"/>
      <c r="AC73" s="104"/>
      <c r="AE73" s="104"/>
      <c r="AF73" s="104"/>
      <c r="AH73" s="104"/>
      <c r="AI73" s="104"/>
      <c r="AJ73" s="104"/>
      <c r="AK73" s="104"/>
    </row>
    <row r="74" spans="2:37" x14ac:dyDescent="0.3">
      <c r="B74" s="4"/>
      <c r="C74" s="4"/>
      <c r="D74" s="4"/>
      <c r="E74" s="4"/>
      <c r="F74" s="4"/>
      <c r="G74" s="4"/>
      <c r="H74" s="4"/>
      <c r="I74" s="4"/>
      <c r="J74" s="4"/>
      <c r="K74" s="4"/>
      <c r="L74" s="8" t="str">
        <f t="shared" si="47"/>
        <v/>
      </c>
      <c r="M74" s="6" t="str">
        <f t="shared" si="45"/>
        <v/>
      </c>
      <c r="N74" s="6" t="str">
        <f t="shared" si="46"/>
        <v/>
      </c>
      <c r="O74" s="9"/>
      <c r="P74" s="107"/>
      <c r="Q74" s="10"/>
      <c r="R74" s="104"/>
      <c r="S74" s="104"/>
      <c r="T74" s="104"/>
      <c r="U74" s="104"/>
      <c r="V74" s="104"/>
      <c r="W74" s="104"/>
      <c r="X74" s="104"/>
      <c r="Y74" s="104"/>
      <c r="Z74" s="104"/>
      <c r="AA74" s="104"/>
      <c r="AB74" s="104"/>
      <c r="AC74" s="104"/>
      <c r="AE74" s="104"/>
      <c r="AF74" s="104"/>
      <c r="AH74" s="104"/>
      <c r="AI74" s="104"/>
      <c r="AJ74" s="104"/>
      <c r="AK74" s="104"/>
    </row>
    <row r="75" spans="2:37" x14ac:dyDescent="0.3">
      <c r="B75" s="4"/>
      <c r="C75" s="4"/>
      <c r="D75" s="4"/>
      <c r="E75" s="4"/>
      <c r="F75" s="4"/>
      <c r="G75" s="4"/>
      <c r="H75" s="4"/>
      <c r="I75" s="4"/>
      <c r="J75" s="4"/>
      <c r="K75" s="4"/>
      <c r="L75" s="8" t="str">
        <f t="shared" si="47"/>
        <v/>
      </c>
      <c r="M75" s="6" t="str">
        <f t="shared" si="45"/>
        <v/>
      </c>
      <c r="N75" s="6" t="str">
        <f t="shared" si="46"/>
        <v/>
      </c>
      <c r="O75" s="9"/>
      <c r="P75" s="107"/>
      <c r="Q75" s="10"/>
      <c r="R75" s="104"/>
      <c r="S75" s="104"/>
      <c r="T75" s="104"/>
      <c r="U75" s="104"/>
      <c r="V75" s="104"/>
      <c r="W75" s="104"/>
      <c r="X75" s="104"/>
      <c r="Y75" s="104"/>
      <c r="Z75" s="104"/>
      <c r="AA75" s="104"/>
      <c r="AB75" s="104"/>
      <c r="AC75" s="104"/>
      <c r="AE75" s="104"/>
      <c r="AF75" s="104"/>
      <c r="AH75" s="104"/>
      <c r="AI75" s="104"/>
      <c r="AJ75" s="104"/>
      <c r="AK75" s="104"/>
    </row>
    <row r="76" spans="2:37" x14ac:dyDescent="0.3">
      <c r="B76" s="4"/>
      <c r="C76" s="4"/>
      <c r="D76" s="4"/>
      <c r="E76" s="4"/>
      <c r="F76" s="4"/>
      <c r="G76" s="4"/>
      <c r="H76" s="4"/>
      <c r="I76" s="4"/>
      <c r="J76" s="4"/>
      <c r="K76" s="4"/>
      <c r="L76" s="8" t="str">
        <f t="shared" si="47"/>
        <v/>
      </c>
      <c r="M76" s="6" t="str">
        <f t="shared" si="45"/>
        <v/>
      </c>
      <c r="N76" s="6" t="str">
        <f t="shared" si="46"/>
        <v/>
      </c>
      <c r="O76" s="9"/>
      <c r="P76" s="107"/>
      <c r="Q76" s="10"/>
      <c r="R76" s="104"/>
      <c r="S76" s="104"/>
      <c r="T76" s="104"/>
      <c r="U76" s="104"/>
      <c r="V76" s="104"/>
      <c r="W76" s="104"/>
      <c r="X76" s="104"/>
      <c r="Y76" s="104"/>
      <c r="Z76" s="104"/>
      <c r="AA76" s="104"/>
      <c r="AB76" s="104"/>
      <c r="AC76" s="104"/>
      <c r="AE76" s="104"/>
      <c r="AF76" s="104"/>
      <c r="AH76" s="104"/>
      <c r="AI76" s="104"/>
      <c r="AJ76" s="104"/>
      <c r="AK76" s="104"/>
    </row>
    <row r="77" spans="2:37" ht="87.75" customHeight="1" x14ac:dyDescent="0.3">
      <c r="B77" s="4"/>
      <c r="C77" s="4"/>
      <c r="D77" s="4"/>
      <c r="E77" s="4"/>
      <c r="F77" s="4"/>
      <c r="G77" s="4"/>
      <c r="H77" s="4"/>
      <c r="I77" s="4"/>
      <c r="J77" s="4"/>
      <c r="K77" s="4"/>
      <c r="L77" s="8" t="str">
        <f t="shared" si="47"/>
        <v/>
      </c>
      <c r="M77" s="6" t="str">
        <f t="shared" si="45"/>
        <v/>
      </c>
      <c r="N77" s="6" t="str">
        <f t="shared" si="46"/>
        <v/>
      </c>
      <c r="O77" s="8"/>
      <c r="P77" s="105"/>
    </row>
    <row r="78" spans="2:37" x14ac:dyDescent="0.3">
      <c r="B78" s="4"/>
      <c r="C78" s="4"/>
      <c r="D78" s="4"/>
      <c r="E78" s="4"/>
      <c r="F78" s="4"/>
      <c r="G78" s="4"/>
      <c r="H78" s="4"/>
      <c r="I78" s="4"/>
      <c r="J78" s="4"/>
      <c r="K78" s="4"/>
      <c r="L78" s="8" t="str">
        <f t="shared" si="47"/>
        <v/>
      </c>
      <c r="M78" s="6" t="str">
        <f t="shared" si="45"/>
        <v/>
      </c>
      <c r="N78" s="6" t="str">
        <f t="shared" si="46"/>
        <v/>
      </c>
      <c r="O78" s="8"/>
      <c r="P78" s="105"/>
    </row>
    <row r="79" spans="2:37" x14ac:dyDescent="0.3">
      <c r="B79" s="4"/>
      <c r="C79" s="4"/>
      <c r="D79" s="4"/>
      <c r="E79" s="4"/>
      <c r="F79" s="4"/>
      <c r="G79" s="4"/>
      <c r="H79" s="4"/>
      <c r="I79" s="4"/>
      <c r="J79" s="4"/>
      <c r="K79" s="4"/>
      <c r="L79" s="8" t="str">
        <f t="shared" si="47"/>
        <v/>
      </c>
      <c r="M79" s="6" t="str">
        <f t="shared" si="45"/>
        <v/>
      </c>
      <c r="N79" s="6" t="str">
        <f t="shared" si="46"/>
        <v/>
      </c>
      <c r="O79" s="8"/>
      <c r="P79" s="105"/>
    </row>
    <row r="80" spans="2:37" x14ac:dyDescent="0.3">
      <c r="B80" s="4"/>
      <c r="C80" s="4"/>
      <c r="D80" s="4"/>
      <c r="E80" s="4"/>
      <c r="F80" s="4"/>
      <c r="G80" s="4"/>
      <c r="H80" s="4"/>
      <c r="I80" s="4"/>
      <c r="J80" s="4"/>
      <c r="K80" s="4"/>
      <c r="L80" s="8" t="str">
        <f t="shared" si="47"/>
        <v/>
      </c>
      <c r="M80" s="6" t="str">
        <f t="shared" si="45"/>
        <v/>
      </c>
      <c r="N80" s="6" t="str">
        <f t="shared" si="46"/>
        <v/>
      </c>
      <c r="O80" s="8"/>
      <c r="P80" s="105"/>
    </row>
    <row r="81" spans="2:16" x14ac:dyDescent="0.3">
      <c r="B81" s="4"/>
      <c r="C81" s="4"/>
      <c r="D81" s="4"/>
      <c r="E81" s="4"/>
      <c r="F81" s="4"/>
      <c r="G81" s="4"/>
      <c r="H81" s="4"/>
      <c r="I81" s="4"/>
      <c r="J81" s="4"/>
      <c r="K81" s="4"/>
      <c r="L81" s="8" t="str">
        <f t="shared" si="47"/>
        <v/>
      </c>
      <c r="M81" s="6" t="str">
        <f t="shared" si="45"/>
        <v/>
      </c>
      <c r="N81" s="6" t="str">
        <f t="shared" si="46"/>
        <v/>
      </c>
      <c r="O81" s="8"/>
      <c r="P81" s="105"/>
    </row>
    <row r="82" spans="2:16" x14ac:dyDescent="0.3">
      <c r="B82" s="4"/>
      <c r="C82" s="4"/>
      <c r="D82" s="4"/>
      <c r="E82" s="4"/>
      <c r="F82" s="4"/>
      <c r="G82" s="4"/>
      <c r="H82" s="4"/>
      <c r="I82" s="4"/>
      <c r="J82" s="4"/>
      <c r="K82" s="4"/>
      <c r="L82" s="8" t="str">
        <f t="shared" si="47"/>
        <v/>
      </c>
      <c r="M82" s="6" t="str">
        <f t="shared" si="45"/>
        <v/>
      </c>
      <c r="N82" s="6" t="str">
        <f t="shared" si="46"/>
        <v/>
      </c>
      <c r="O82" s="8"/>
      <c r="P82" s="105"/>
    </row>
    <row r="83" spans="2:16" ht="92.25" customHeight="1" x14ac:dyDescent="0.3">
      <c r="B83" s="4"/>
      <c r="C83" s="4"/>
      <c r="D83" s="4"/>
      <c r="E83" s="4"/>
      <c r="F83" s="4"/>
      <c r="G83" s="4"/>
      <c r="H83" s="4"/>
      <c r="I83" s="4"/>
      <c r="J83" s="4"/>
      <c r="K83" s="4"/>
      <c r="L83" s="8" t="str">
        <f t="shared" si="47"/>
        <v/>
      </c>
      <c r="M83" s="6" t="str">
        <f t="shared" si="45"/>
        <v/>
      </c>
      <c r="N83" s="6" t="str">
        <f t="shared" si="46"/>
        <v/>
      </c>
      <c r="O83" s="8"/>
      <c r="P83" s="105"/>
    </row>
    <row r="84" spans="2:16" x14ac:dyDescent="0.3">
      <c r="B84" s="4"/>
      <c r="C84" s="4"/>
      <c r="D84" s="4"/>
      <c r="E84" s="4"/>
      <c r="F84" s="4"/>
      <c r="G84" s="4"/>
      <c r="H84" s="4"/>
      <c r="I84" s="4"/>
      <c r="J84" s="4"/>
      <c r="K84" s="4"/>
      <c r="L84" s="8" t="str">
        <f t="shared" si="47"/>
        <v/>
      </c>
      <c r="M84" s="6" t="str">
        <f t="shared" si="45"/>
        <v/>
      </c>
      <c r="N84" s="6" t="str">
        <f t="shared" si="46"/>
        <v/>
      </c>
      <c r="O84" s="8"/>
      <c r="P84" s="105"/>
    </row>
    <row r="85" spans="2:16" x14ac:dyDescent="0.3">
      <c r="B85" s="4"/>
      <c r="C85" s="4"/>
      <c r="D85" s="4"/>
      <c r="E85" s="4"/>
      <c r="F85" s="4"/>
      <c r="G85" s="4"/>
      <c r="H85" s="4"/>
      <c r="I85" s="4"/>
      <c r="J85" s="4"/>
      <c r="K85" s="4"/>
      <c r="L85" s="8" t="str">
        <f t="shared" si="47"/>
        <v/>
      </c>
      <c r="M85" s="6" t="str">
        <f t="shared" si="45"/>
        <v/>
      </c>
      <c r="N85" s="6" t="str">
        <f t="shared" si="46"/>
        <v/>
      </c>
      <c r="O85" s="8"/>
      <c r="P85" s="105"/>
    </row>
    <row r="86" spans="2:16" x14ac:dyDescent="0.3">
      <c r="B86" s="4"/>
      <c r="C86" s="4"/>
      <c r="D86" s="4"/>
      <c r="E86" s="4"/>
      <c r="F86" s="4"/>
      <c r="G86" s="4"/>
      <c r="H86" s="4"/>
      <c r="I86" s="4"/>
      <c r="J86" s="4"/>
      <c r="K86" s="4"/>
      <c r="L86" s="8" t="str">
        <f t="shared" si="47"/>
        <v/>
      </c>
      <c r="M86" s="6" t="str">
        <f t="shared" si="45"/>
        <v/>
      </c>
      <c r="N86" s="6" t="str">
        <f t="shared" si="46"/>
        <v/>
      </c>
      <c r="O86" s="8"/>
      <c r="P86" s="105"/>
    </row>
    <row r="87" spans="2:16" x14ac:dyDescent="0.3">
      <c r="B87" s="4"/>
      <c r="C87" s="4"/>
      <c r="D87" s="4"/>
      <c r="E87" s="4"/>
      <c r="F87" s="4"/>
      <c r="G87" s="4"/>
      <c r="H87" s="4"/>
      <c r="I87" s="4"/>
      <c r="J87" s="4"/>
      <c r="K87" s="4"/>
      <c r="L87" s="8" t="str">
        <f t="shared" si="47"/>
        <v/>
      </c>
      <c r="M87" s="64" t="str">
        <f t="shared" si="45"/>
        <v/>
      </c>
      <c r="N87" s="6" t="str">
        <f t="shared" si="46"/>
        <v/>
      </c>
      <c r="O87" s="8"/>
      <c r="P87" s="105"/>
    </row>
    <row r="88" spans="2:16" x14ac:dyDescent="0.3">
      <c r="B88" s="4"/>
      <c r="C88" s="4"/>
      <c r="D88" s="4"/>
      <c r="E88" s="4"/>
      <c r="F88" s="4"/>
      <c r="G88" s="4"/>
      <c r="H88" s="4"/>
      <c r="I88" s="4"/>
      <c r="J88" s="4"/>
      <c r="K88" s="4"/>
      <c r="L88" s="8" t="str">
        <f t="shared" si="47"/>
        <v/>
      </c>
      <c r="M88" s="6" t="str">
        <f t="shared" si="45"/>
        <v/>
      </c>
      <c r="N88" s="6" t="str">
        <f t="shared" si="46"/>
        <v/>
      </c>
      <c r="O88" s="8"/>
      <c r="P88" s="105"/>
    </row>
    <row r="89" spans="2:16" ht="144" customHeight="1" x14ac:dyDescent="0.3">
      <c r="B89" s="4"/>
      <c r="C89" s="4"/>
      <c r="D89" s="4"/>
      <c r="E89" s="4"/>
      <c r="F89" s="4"/>
      <c r="G89" s="4"/>
      <c r="H89" s="4"/>
      <c r="I89" s="4"/>
      <c r="J89" s="4"/>
      <c r="K89" s="4"/>
      <c r="L89" s="8" t="str">
        <f t="shared" si="47"/>
        <v/>
      </c>
      <c r="M89" s="6" t="str">
        <f t="shared" si="45"/>
        <v/>
      </c>
      <c r="N89" s="6" t="str">
        <f t="shared" si="46"/>
        <v/>
      </c>
      <c r="O89" s="8"/>
      <c r="P89" s="105"/>
    </row>
    <row r="90" spans="2:16" x14ac:dyDescent="0.3">
      <c r="B90" s="4"/>
      <c r="C90" s="4"/>
      <c r="D90" s="4"/>
      <c r="E90" s="4"/>
      <c r="F90" s="4"/>
      <c r="G90" s="4"/>
      <c r="H90" s="4"/>
      <c r="I90" s="4"/>
      <c r="J90" s="4"/>
      <c r="K90" s="4"/>
      <c r="L90" s="8" t="str">
        <f t="shared" si="47"/>
        <v/>
      </c>
      <c r="M90" s="64" t="str">
        <f t="shared" si="45"/>
        <v/>
      </c>
      <c r="N90" s="64" t="str">
        <f t="shared" si="46"/>
        <v/>
      </c>
      <c r="O90" s="8"/>
      <c r="P90" s="105"/>
    </row>
    <row r="91" spans="2:16" x14ac:dyDescent="0.3">
      <c r="B91" s="4"/>
      <c r="C91" s="4"/>
      <c r="D91" s="4"/>
      <c r="E91" s="4"/>
      <c r="F91" s="4"/>
      <c r="G91" s="4"/>
      <c r="H91" s="4"/>
      <c r="I91" s="4"/>
      <c r="J91" s="4"/>
      <c r="K91" s="4"/>
      <c r="L91" s="8" t="str">
        <f t="shared" si="47"/>
        <v/>
      </c>
      <c r="M91" s="64" t="str">
        <f t="shared" si="45"/>
        <v/>
      </c>
      <c r="N91" s="6" t="str">
        <f t="shared" si="46"/>
        <v/>
      </c>
      <c r="O91" s="8"/>
      <c r="P91" s="105"/>
    </row>
    <row r="92" spans="2:16" x14ac:dyDescent="0.3">
      <c r="B92" s="4"/>
      <c r="C92" s="4"/>
      <c r="D92" s="4"/>
      <c r="E92" s="4"/>
      <c r="F92" s="4"/>
      <c r="G92" s="4"/>
      <c r="H92" s="4"/>
      <c r="I92" s="4"/>
      <c r="J92" s="4"/>
      <c r="K92" s="4"/>
      <c r="L92" s="8" t="str">
        <f t="shared" si="47"/>
        <v/>
      </c>
      <c r="M92" s="6" t="str">
        <f t="shared" si="45"/>
        <v/>
      </c>
      <c r="N92" s="64" t="str">
        <f t="shared" si="46"/>
        <v/>
      </c>
      <c r="O92" s="8"/>
      <c r="P92" s="105"/>
    </row>
    <row r="93" spans="2:16" x14ac:dyDescent="0.3">
      <c r="B93" s="4"/>
      <c r="C93" s="4"/>
      <c r="D93" s="4"/>
      <c r="E93" s="4"/>
      <c r="F93" s="4"/>
      <c r="G93" s="4"/>
      <c r="H93" s="4"/>
      <c r="I93" s="4"/>
      <c r="J93" s="4"/>
      <c r="K93" s="4"/>
      <c r="L93" s="8" t="str">
        <f t="shared" si="47"/>
        <v/>
      </c>
      <c r="M93" s="6" t="str">
        <f t="shared" si="45"/>
        <v/>
      </c>
      <c r="N93" s="6" t="str">
        <f t="shared" si="46"/>
        <v/>
      </c>
      <c r="O93" s="8"/>
      <c r="P93" s="105"/>
    </row>
    <row r="94" spans="2:16" x14ac:dyDescent="0.3">
      <c r="B94" s="4"/>
      <c r="C94" s="4"/>
      <c r="D94" s="4"/>
      <c r="E94" s="4"/>
      <c r="F94" s="4"/>
      <c r="G94" s="4"/>
      <c r="H94" s="4"/>
      <c r="I94" s="4"/>
      <c r="J94" s="4"/>
      <c r="K94" s="4"/>
      <c r="L94" s="8" t="str">
        <f t="shared" si="47"/>
        <v/>
      </c>
      <c r="M94" s="6" t="str">
        <f t="shared" si="45"/>
        <v/>
      </c>
      <c r="N94" s="6" t="str">
        <f t="shared" si="46"/>
        <v/>
      </c>
      <c r="O94" s="8"/>
      <c r="P94" s="105"/>
    </row>
    <row r="95" spans="2:16" x14ac:dyDescent="0.3">
      <c r="B95" s="4"/>
      <c r="C95" s="4"/>
      <c r="D95" s="4"/>
      <c r="E95" s="4"/>
      <c r="F95" s="4"/>
      <c r="G95" s="4"/>
      <c r="H95" s="4"/>
      <c r="I95" s="4"/>
      <c r="J95" s="4"/>
      <c r="K95" s="4"/>
      <c r="L95" s="8" t="str">
        <f t="shared" si="47"/>
        <v/>
      </c>
      <c r="M95" s="6" t="str">
        <f t="shared" si="45"/>
        <v/>
      </c>
      <c r="N95" s="6" t="str">
        <f t="shared" si="46"/>
        <v/>
      </c>
      <c r="O95" s="8"/>
      <c r="P95" s="105"/>
    </row>
    <row r="96" spans="2:16" ht="125.25" customHeight="1" x14ac:dyDescent="0.3">
      <c r="B96" s="4"/>
      <c r="C96" s="4"/>
      <c r="D96" s="4"/>
      <c r="E96" s="4"/>
      <c r="F96" s="4"/>
      <c r="G96" s="4"/>
      <c r="H96" s="4"/>
      <c r="I96" s="4"/>
      <c r="J96" s="4"/>
      <c r="K96" s="4"/>
      <c r="L96" s="8" t="str">
        <f t="shared" si="47"/>
        <v/>
      </c>
      <c r="M96" s="6" t="str">
        <f t="shared" si="45"/>
        <v/>
      </c>
      <c r="N96" s="6" t="str">
        <f t="shared" si="46"/>
        <v/>
      </c>
      <c r="O96" s="8"/>
      <c r="P96" s="105"/>
    </row>
    <row r="97" spans="2:16" x14ac:dyDescent="0.3">
      <c r="B97" s="4"/>
      <c r="C97" s="4"/>
      <c r="D97" s="4"/>
      <c r="E97" s="4"/>
      <c r="F97" s="4"/>
      <c r="G97" s="4"/>
      <c r="H97" s="4"/>
      <c r="I97" s="4"/>
      <c r="J97" s="4"/>
      <c r="K97" s="4"/>
      <c r="L97" s="8" t="str">
        <f t="shared" si="47"/>
        <v/>
      </c>
      <c r="M97" s="6" t="str">
        <f t="shared" si="45"/>
        <v/>
      </c>
      <c r="N97" s="6" t="str">
        <f t="shared" si="46"/>
        <v/>
      </c>
      <c r="O97" s="8"/>
      <c r="P97" s="105"/>
    </row>
    <row r="98" spans="2:16" x14ac:dyDescent="0.3">
      <c r="B98" s="4"/>
      <c r="C98" s="4"/>
      <c r="D98" s="4"/>
      <c r="E98" s="4"/>
      <c r="F98" s="4"/>
      <c r="G98" s="4"/>
      <c r="H98" s="4"/>
      <c r="I98" s="4"/>
      <c r="J98" s="4"/>
      <c r="K98" s="4"/>
      <c r="L98" s="8" t="str">
        <f t="shared" si="47"/>
        <v/>
      </c>
      <c r="M98" s="64" t="str">
        <f t="shared" si="45"/>
        <v/>
      </c>
      <c r="N98" s="64" t="str">
        <f t="shared" si="46"/>
        <v/>
      </c>
      <c r="O98" s="8"/>
      <c r="P98" s="105"/>
    </row>
    <row r="99" spans="2:16" x14ac:dyDescent="0.3">
      <c r="B99" s="4"/>
      <c r="C99" s="4"/>
      <c r="D99" s="4"/>
      <c r="E99" s="4"/>
      <c r="F99" s="4"/>
      <c r="G99" s="4"/>
      <c r="H99" s="4"/>
      <c r="I99" s="4"/>
      <c r="J99" s="4"/>
      <c r="K99" s="4"/>
      <c r="L99" s="8" t="str">
        <f t="shared" si="47"/>
        <v/>
      </c>
      <c r="M99" s="6" t="str">
        <f t="shared" si="45"/>
        <v/>
      </c>
      <c r="N99" s="6" t="str">
        <f t="shared" si="46"/>
        <v/>
      </c>
      <c r="O99" s="8"/>
      <c r="P99" s="105"/>
    </row>
    <row r="100" spans="2:16" x14ac:dyDescent="0.3">
      <c r="B100" s="4"/>
      <c r="C100" s="4"/>
      <c r="D100" s="4"/>
      <c r="E100" s="4"/>
      <c r="F100" s="4"/>
      <c r="G100" s="4"/>
      <c r="H100" s="4"/>
      <c r="I100" s="4"/>
      <c r="J100" s="4"/>
      <c r="K100" s="4"/>
      <c r="L100" s="8" t="str">
        <f t="shared" si="47"/>
        <v/>
      </c>
      <c r="M100" s="6" t="str">
        <f t="shared" si="45"/>
        <v/>
      </c>
      <c r="N100" s="6" t="str">
        <f t="shared" si="46"/>
        <v/>
      </c>
      <c r="O100" s="8"/>
      <c r="P100" s="105"/>
    </row>
    <row r="101" spans="2:16" x14ac:dyDescent="0.3">
      <c r="B101" s="4"/>
      <c r="C101" s="4"/>
      <c r="D101" s="4"/>
      <c r="E101" s="4"/>
      <c r="F101" s="4"/>
      <c r="G101" s="4"/>
      <c r="H101" s="4"/>
      <c r="I101" s="4"/>
      <c r="J101" s="4"/>
      <c r="K101" s="4"/>
      <c r="L101" s="8" t="str">
        <f t="shared" si="47"/>
        <v/>
      </c>
      <c r="M101" s="64" t="str">
        <f t="shared" si="45"/>
        <v/>
      </c>
      <c r="N101" s="6" t="str">
        <f t="shared" si="46"/>
        <v/>
      </c>
      <c r="O101" s="8"/>
      <c r="P101" s="105"/>
    </row>
    <row r="102" spans="2:16" x14ac:dyDescent="0.3">
      <c r="B102" s="4"/>
      <c r="C102" s="4"/>
      <c r="D102" s="4"/>
      <c r="E102" s="4"/>
      <c r="F102" s="4"/>
      <c r="G102" s="4"/>
      <c r="H102" s="4"/>
      <c r="I102" s="4"/>
      <c r="J102" s="4"/>
      <c r="K102" s="4"/>
      <c r="L102" s="8" t="str">
        <f t="shared" si="47"/>
        <v/>
      </c>
      <c r="M102" s="6" t="str">
        <f t="shared" si="45"/>
        <v/>
      </c>
      <c r="N102" s="6" t="str">
        <f t="shared" si="46"/>
        <v/>
      </c>
      <c r="O102" s="8"/>
      <c r="P102" s="105"/>
    </row>
    <row r="103" spans="2:16" x14ac:dyDescent="0.3">
      <c r="B103" s="4"/>
      <c r="C103" s="4"/>
      <c r="D103" s="4"/>
      <c r="E103" s="4"/>
      <c r="F103" s="4"/>
      <c r="G103" s="4"/>
      <c r="H103" s="4"/>
      <c r="I103" s="4"/>
      <c r="J103" s="4"/>
      <c r="K103" s="4"/>
      <c r="L103" s="8" t="str">
        <f t="shared" si="47"/>
        <v/>
      </c>
      <c r="M103" s="6" t="str">
        <f t="shared" si="45"/>
        <v/>
      </c>
      <c r="N103" s="6" t="str">
        <f t="shared" si="46"/>
        <v/>
      </c>
      <c r="O103" s="8"/>
      <c r="P103" s="105"/>
    </row>
    <row r="104" spans="2:16" x14ac:dyDescent="0.3">
      <c r="B104" s="4"/>
      <c r="C104" s="4"/>
      <c r="D104" s="4"/>
      <c r="E104" s="4"/>
      <c r="F104" s="4"/>
      <c r="G104" s="4"/>
      <c r="H104" s="4"/>
      <c r="I104" s="4"/>
      <c r="J104" s="4"/>
      <c r="K104" s="4"/>
      <c r="L104" s="8" t="str">
        <f t="shared" si="47"/>
        <v/>
      </c>
      <c r="M104" s="6" t="str">
        <f t="shared" si="45"/>
        <v/>
      </c>
      <c r="N104" s="6" t="str">
        <f t="shared" si="46"/>
        <v/>
      </c>
      <c r="O104" s="8"/>
      <c r="P104" s="105"/>
    </row>
    <row r="105" spans="2:16" x14ac:dyDescent="0.3">
      <c r="B105" s="4"/>
      <c r="C105" s="4"/>
      <c r="D105" s="4"/>
      <c r="E105" s="4"/>
      <c r="F105" s="4"/>
      <c r="G105" s="4"/>
      <c r="H105" s="4"/>
      <c r="I105" s="4"/>
      <c r="J105" s="4"/>
      <c r="K105" s="4"/>
      <c r="L105" s="8" t="str">
        <f t="shared" si="47"/>
        <v/>
      </c>
      <c r="M105" s="64" t="str">
        <f t="shared" si="45"/>
        <v/>
      </c>
      <c r="N105" s="64" t="str">
        <f t="shared" si="46"/>
        <v/>
      </c>
      <c r="O105" s="8"/>
      <c r="P105" s="105"/>
    </row>
    <row r="106" spans="2:16" ht="47.25" customHeight="1" x14ac:dyDescent="0.3">
      <c r="B106" s="4"/>
      <c r="C106" s="4"/>
      <c r="D106" s="4"/>
      <c r="E106" s="4"/>
      <c r="F106" s="4"/>
      <c r="G106" s="4"/>
      <c r="H106" s="4"/>
      <c r="I106" s="4"/>
      <c r="J106" s="4"/>
      <c r="K106" s="4"/>
      <c r="L106" s="8" t="str">
        <f t="shared" si="47"/>
        <v/>
      </c>
      <c r="M106" s="6" t="str">
        <f t="shared" si="45"/>
        <v/>
      </c>
      <c r="N106" s="6" t="str">
        <f t="shared" si="46"/>
        <v/>
      </c>
      <c r="O106" s="8"/>
      <c r="P106" s="105"/>
    </row>
    <row r="107" spans="2:16" ht="36" customHeight="1" x14ac:dyDescent="0.3">
      <c r="B107" s="4"/>
      <c r="C107" s="4"/>
      <c r="D107" s="4"/>
      <c r="E107" s="4"/>
      <c r="F107" s="4"/>
      <c r="G107" s="4"/>
      <c r="H107" s="4"/>
      <c r="I107" s="4"/>
      <c r="J107" s="4"/>
      <c r="K107" s="4"/>
      <c r="L107" s="8" t="str">
        <f t="shared" si="47"/>
        <v/>
      </c>
      <c r="M107" s="6" t="str">
        <f t="shared" si="45"/>
        <v/>
      </c>
      <c r="N107" s="6" t="str">
        <f t="shared" si="46"/>
        <v/>
      </c>
      <c r="O107" s="8"/>
      <c r="P107" s="105"/>
    </row>
    <row r="108" spans="2:16" x14ac:dyDescent="0.3">
      <c r="B108" s="4"/>
      <c r="C108" s="4"/>
      <c r="D108" s="4"/>
      <c r="E108" s="4"/>
      <c r="F108" s="4"/>
      <c r="G108" s="4"/>
      <c r="H108" s="4"/>
      <c r="I108" s="4"/>
      <c r="J108" s="4"/>
      <c r="K108" s="4"/>
      <c r="L108" s="8" t="str">
        <f t="shared" si="47"/>
        <v/>
      </c>
      <c r="M108" s="6" t="str">
        <f t="shared" si="45"/>
        <v/>
      </c>
      <c r="N108" s="64" t="str">
        <f t="shared" si="46"/>
        <v/>
      </c>
      <c r="O108" s="8"/>
      <c r="P108" s="105"/>
    </row>
    <row r="109" spans="2:16" x14ac:dyDescent="0.3">
      <c r="B109" s="4"/>
      <c r="C109" s="4"/>
      <c r="D109" s="4"/>
      <c r="E109" s="4"/>
      <c r="F109" s="4"/>
      <c r="G109" s="4"/>
      <c r="H109" s="4"/>
      <c r="I109" s="4"/>
      <c r="J109" s="4"/>
      <c r="K109" s="4"/>
      <c r="L109" s="8" t="str">
        <f t="shared" si="47"/>
        <v/>
      </c>
      <c r="M109" s="6" t="str">
        <f t="shared" si="45"/>
        <v/>
      </c>
      <c r="N109" s="6" t="str">
        <f t="shared" si="46"/>
        <v/>
      </c>
      <c r="O109" s="8"/>
      <c r="P109" s="105"/>
    </row>
    <row r="110" spans="2:16" x14ac:dyDescent="0.3">
      <c r="B110" s="4"/>
      <c r="C110" s="4"/>
      <c r="D110" s="4"/>
      <c r="E110" s="4"/>
      <c r="F110" s="4"/>
      <c r="G110" s="4"/>
      <c r="H110" s="4"/>
      <c r="I110" s="4"/>
      <c r="J110" s="4"/>
      <c r="K110" s="4"/>
      <c r="L110" s="8" t="str">
        <f t="shared" si="47"/>
        <v/>
      </c>
      <c r="M110" s="6" t="str">
        <f t="shared" si="45"/>
        <v/>
      </c>
      <c r="N110" s="6" t="str">
        <f t="shared" si="46"/>
        <v/>
      </c>
      <c r="O110" s="8"/>
      <c r="P110" s="105"/>
    </row>
    <row r="111" spans="2:16" x14ac:dyDescent="0.3">
      <c r="B111" s="4"/>
      <c r="C111" s="4"/>
      <c r="D111" s="4"/>
      <c r="E111" s="4"/>
      <c r="F111" s="4"/>
      <c r="G111" s="4"/>
      <c r="H111" s="4"/>
      <c r="I111" s="4"/>
      <c r="J111" s="4"/>
      <c r="K111" s="4"/>
      <c r="L111" s="8" t="str">
        <f t="shared" si="47"/>
        <v/>
      </c>
      <c r="M111" s="6" t="str">
        <f t="shared" si="45"/>
        <v/>
      </c>
      <c r="N111" s="6" t="str">
        <f t="shared" si="46"/>
        <v/>
      </c>
      <c r="O111" s="8"/>
      <c r="P111" s="105"/>
    </row>
    <row r="112" spans="2:16" x14ac:dyDescent="0.3">
      <c r="B112" s="4"/>
      <c r="C112" s="4"/>
      <c r="D112" s="4"/>
      <c r="E112" s="4"/>
      <c r="F112" s="4"/>
      <c r="G112" s="4"/>
      <c r="H112" s="4"/>
      <c r="I112" s="4"/>
      <c r="J112" s="4"/>
      <c r="K112" s="4"/>
      <c r="L112" s="8" t="str">
        <f t="shared" si="47"/>
        <v/>
      </c>
      <c r="M112" s="6" t="str">
        <f t="shared" si="45"/>
        <v/>
      </c>
      <c r="N112" s="6" t="str">
        <f t="shared" si="46"/>
        <v/>
      </c>
      <c r="O112" s="8"/>
      <c r="P112" s="105"/>
    </row>
    <row r="113" spans="2:16" x14ac:dyDescent="0.3">
      <c r="B113" s="4"/>
      <c r="C113" s="4"/>
      <c r="D113" s="4"/>
      <c r="E113" s="4"/>
      <c r="F113" s="4"/>
      <c r="G113" s="4"/>
      <c r="H113" s="4"/>
      <c r="I113" s="4"/>
      <c r="J113" s="4"/>
      <c r="K113" s="4"/>
      <c r="L113" s="8" t="str">
        <f t="shared" si="47"/>
        <v/>
      </c>
      <c r="M113" s="6" t="str">
        <f t="shared" si="45"/>
        <v/>
      </c>
      <c r="N113" s="6" t="str">
        <f t="shared" si="46"/>
        <v/>
      </c>
      <c r="O113" s="8"/>
      <c r="P113" s="105"/>
    </row>
    <row r="114" spans="2:16" x14ac:dyDescent="0.3">
      <c r="B114" s="4"/>
      <c r="C114" s="4"/>
      <c r="D114" s="4"/>
      <c r="E114" s="4"/>
      <c r="F114" s="4"/>
      <c r="G114" s="4"/>
      <c r="H114" s="4"/>
      <c r="I114" s="4"/>
      <c r="J114" s="4"/>
      <c r="K114" s="4"/>
      <c r="L114" s="8" t="str">
        <f t="shared" si="47"/>
        <v/>
      </c>
      <c r="M114" s="6" t="str">
        <f t="shared" si="45"/>
        <v/>
      </c>
      <c r="N114" s="6" t="str">
        <f t="shared" si="46"/>
        <v/>
      </c>
      <c r="O114" s="8"/>
      <c r="P114" s="105"/>
    </row>
    <row r="115" spans="2:16" x14ac:dyDescent="0.3">
      <c r="B115" s="4"/>
      <c r="C115" s="4"/>
      <c r="D115" s="4"/>
      <c r="E115" s="4"/>
      <c r="F115" s="4"/>
      <c r="G115" s="4"/>
      <c r="H115" s="4"/>
      <c r="I115" s="4"/>
      <c r="J115" s="4"/>
      <c r="K115" s="4"/>
      <c r="L115" s="8" t="str">
        <f t="shared" si="47"/>
        <v/>
      </c>
      <c r="M115" s="6" t="str">
        <f t="shared" si="45"/>
        <v/>
      </c>
      <c r="N115" s="6" t="str">
        <f t="shared" si="46"/>
        <v/>
      </c>
      <c r="O115" s="8"/>
      <c r="P115" s="105"/>
    </row>
    <row r="116" spans="2:16" x14ac:dyDescent="0.3">
      <c r="B116" s="4"/>
      <c r="C116" s="4"/>
      <c r="D116" s="4"/>
      <c r="E116" s="4"/>
      <c r="F116" s="4"/>
      <c r="G116" s="4"/>
      <c r="H116" s="4"/>
      <c r="I116" s="4"/>
      <c r="J116" s="4"/>
      <c r="K116" s="4"/>
      <c r="L116" s="8" t="str">
        <f t="shared" si="47"/>
        <v/>
      </c>
      <c r="M116" s="6" t="str">
        <f t="shared" si="45"/>
        <v/>
      </c>
      <c r="N116" s="6" t="str">
        <f t="shared" si="46"/>
        <v/>
      </c>
      <c r="O116" s="8"/>
      <c r="P116" s="105"/>
    </row>
    <row r="117" spans="2:16" x14ac:dyDescent="0.3">
      <c r="B117" s="4"/>
      <c r="C117" s="4"/>
      <c r="D117" s="4"/>
      <c r="E117" s="4"/>
      <c r="F117" s="4"/>
      <c r="G117" s="4"/>
      <c r="H117" s="4"/>
      <c r="I117" s="4"/>
      <c r="J117" s="4"/>
      <c r="K117" s="4"/>
      <c r="L117" s="8" t="str">
        <f t="shared" si="47"/>
        <v/>
      </c>
      <c r="M117" s="6" t="str">
        <f t="shared" si="45"/>
        <v/>
      </c>
      <c r="N117" s="6" t="str">
        <f t="shared" si="46"/>
        <v/>
      </c>
      <c r="O117" s="8"/>
      <c r="P117" s="105"/>
    </row>
    <row r="118" spans="2:16" x14ac:dyDescent="0.3">
      <c r="B118" s="4"/>
      <c r="C118" s="4"/>
      <c r="D118" s="4"/>
      <c r="E118" s="4"/>
      <c r="F118" s="4"/>
      <c r="G118" s="4"/>
      <c r="H118" s="4"/>
      <c r="I118" s="4"/>
      <c r="J118" s="4"/>
      <c r="K118" s="4"/>
      <c r="L118" s="8" t="str">
        <f t="shared" si="47"/>
        <v/>
      </c>
      <c r="M118" s="6" t="str">
        <f t="shared" si="45"/>
        <v/>
      </c>
      <c r="N118" s="6" t="str">
        <f t="shared" si="46"/>
        <v/>
      </c>
      <c r="O118" s="8"/>
      <c r="P118" s="105"/>
    </row>
    <row r="119" spans="2:16" x14ac:dyDescent="0.3">
      <c r="B119" s="4"/>
      <c r="C119" s="4"/>
      <c r="D119" s="4"/>
      <c r="E119" s="4"/>
      <c r="F119" s="4"/>
      <c r="G119" s="4"/>
      <c r="H119" s="4"/>
      <c r="I119" s="4"/>
      <c r="J119" s="4"/>
      <c r="K119" s="4"/>
      <c r="L119" s="8" t="str">
        <f t="shared" si="47"/>
        <v/>
      </c>
      <c r="M119" s="6" t="str">
        <f t="shared" si="45"/>
        <v/>
      </c>
      <c r="N119" s="6" t="str">
        <f t="shared" si="46"/>
        <v/>
      </c>
      <c r="O119" s="8"/>
      <c r="P119" s="105"/>
    </row>
    <row r="120" spans="2:16" x14ac:dyDescent="0.3">
      <c r="B120" s="4"/>
      <c r="C120" s="4"/>
      <c r="D120" s="4"/>
      <c r="E120" s="4"/>
      <c r="F120" s="4"/>
      <c r="G120" s="4"/>
      <c r="H120" s="4"/>
      <c r="I120" s="4"/>
      <c r="J120" s="4"/>
      <c r="K120" s="4"/>
      <c r="L120" s="8" t="str">
        <f t="shared" si="47"/>
        <v/>
      </c>
      <c r="M120" s="6" t="str">
        <f t="shared" si="45"/>
        <v/>
      </c>
      <c r="N120" s="6" t="str">
        <f t="shared" si="46"/>
        <v/>
      </c>
      <c r="O120" s="8"/>
      <c r="P120" s="105"/>
    </row>
    <row r="121" spans="2:16" x14ac:dyDescent="0.3">
      <c r="B121" s="4"/>
      <c r="C121" s="4"/>
      <c r="D121" s="4"/>
      <c r="E121" s="4"/>
      <c r="F121" s="4"/>
      <c r="G121" s="4"/>
      <c r="H121" s="4"/>
      <c r="I121" s="4"/>
      <c r="J121" s="4"/>
      <c r="K121" s="4"/>
      <c r="L121" s="8" t="str">
        <f t="shared" si="47"/>
        <v/>
      </c>
      <c r="M121" s="6" t="str">
        <f t="shared" si="45"/>
        <v/>
      </c>
      <c r="N121" s="6" t="str">
        <f t="shared" si="46"/>
        <v/>
      </c>
      <c r="O121" s="8"/>
      <c r="P121" s="105"/>
    </row>
    <row r="122" spans="2:16" x14ac:dyDescent="0.3">
      <c r="B122" s="4"/>
      <c r="C122" s="4"/>
      <c r="D122" s="4"/>
      <c r="E122" s="4"/>
      <c r="F122" s="4"/>
      <c r="G122" s="4"/>
      <c r="H122" s="4"/>
      <c r="I122" s="4"/>
      <c r="J122" s="4"/>
      <c r="K122" s="4"/>
      <c r="L122" s="8" t="str">
        <f t="shared" si="47"/>
        <v/>
      </c>
      <c r="M122" s="6" t="str">
        <f t="shared" si="45"/>
        <v/>
      </c>
      <c r="N122" s="6" t="str">
        <f t="shared" si="46"/>
        <v/>
      </c>
      <c r="O122" s="8"/>
      <c r="P122" s="105"/>
    </row>
    <row r="123" spans="2:16" x14ac:dyDescent="0.3">
      <c r="B123" s="4"/>
      <c r="C123" s="4"/>
      <c r="D123" s="4"/>
      <c r="E123" s="4"/>
      <c r="F123" s="4"/>
      <c r="G123" s="4"/>
      <c r="H123" s="4"/>
      <c r="I123" s="4"/>
      <c r="J123" s="4"/>
      <c r="K123" s="4"/>
      <c r="L123" s="8" t="str">
        <f t="shared" si="47"/>
        <v/>
      </c>
      <c r="M123" s="6" t="str">
        <f t="shared" si="45"/>
        <v/>
      </c>
      <c r="N123" s="6" t="str">
        <f t="shared" si="46"/>
        <v/>
      </c>
      <c r="O123" s="8"/>
      <c r="P123" s="105"/>
    </row>
    <row r="124" spans="2:16" x14ac:dyDescent="0.3">
      <c r="B124" s="4"/>
      <c r="C124" s="4"/>
      <c r="D124" s="4"/>
      <c r="E124" s="4"/>
      <c r="F124" s="4"/>
      <c r="G124" s="4"/>
      <c r="H124" s="4"/>
      <c r="I124" s="4"/>
      <c r="J124" s="4"/>
      <c r="K124" s="4"/>
      <c r="L124" s="8" t="str">
        <f t="shared" si="47"/>
        <v/>
      </c>
      <c r="M124" s="6" t="str">
        <f t="shared" si="45"/>
        <v/>
      </c>
      <c r="N124" s="6" t="str">
        <f t="shared" si="46"/>
        <v/>
      </c>
      <c r="O124" s="8"/>
      <c r="P124" s="105"/>
    </row>
    <row r="125" spans="2:16" x14ac:dyDescent="0.3">
      <c r="B125" s="4"/>
      <c r="C125" s="4"/>
      <c r="D125" s="4"/>
      <c r="E125" s="4"/>
      <c r="F125" s="4"/>
      <c r="G125" s="4"/>
      <c r="H125" s="4"/>
      <c r="I125" s="4"/>
      <c r="J125" s="4"/>
      <c r="K125" s="4"/>
      <c r="L125" s="8" t="str">
        <f t="shared" si="47"/>
        <v/>
      </c>
      <c r="M125" s="64" t="str">
        <f t="shared" si="45"/>
        <v/>
      </c>
      <c r="N125" s="64" t="str">
        <f t="shared" si="46"/>
        <v/>
      </c>
      <c r="O125" s="8"/>
      <c r="P125" s="105"/>
    </row>
    <row r="126" spans="2:16" x14ac:dyDescent="0.3">
      <c r="B126" s="4"/>
      <c r="C126" s="4"/>
      <c r="D126" s="4"/>
      <c r="E126" s="4"/>
      <c r="F126" s="4"/>
      <c r="G126" s="4"/>
      <c r="H126" s="4"/>
      <c r="I126" s="4"/>
      <c r="J126" s="4"/>
      <c r="K126" s="4"/>
      <c r="L126" s="8" t="str">
        <f t="shared" si="47"/>
        <v/>
      </c>
      <c r="M126" s="6" t="str">
        <f t="shared" si="45"/>
        <v/>
      </c>
      <c r="N126" s="6" t="str">
        <f t="shared" si="46"/>
        <v/>
      </c>
      <c r="O126" s="8"/>
      <c r="P126" s="105"/>
    </row>
    <row r="127" spans="2:16" x14ac:dyDescent="0.3">
      <c r="B127" s="4"/>
      <c r="C127" s="4"/>
      <c r="D127" s="4"/>
      <c r="E127" s="4"/>
      <c r="F127" s="4"/>
      <c r="G127" s="4"/>
      <c r="H127" s="4"/>
      <c r="I127" s="4"/>
      <c r="J127" s="4"/>
      <c r="K127" s="4"/>
      <c r="L127" s="8" t="str">
        <f t="shared" si="47"/>
        <v/>
      </c>
      <c r="M127" s="6" t="str">
        <f t="shared" si="45"/>
        <v/>
      </c>
      <c r="N127" s="6" t="str">
        <f t="shared" si="46"/>
        <v/>
      </c>
      <c r="O127" s="8"/>
      <c r="P127" s="105"/>
    </row>
    <row r="128" spans="2:16" x14ac:dyDescent="0.3">
      <c r="B128" s="4"/>
      <c r="C128" s="4"/>
      <c r="D128" s="4"/>
      <c r="E128" s="4"/>
      <c r="F128" s="4"/>
      <c r="G128" s="4"/>
      <c r="H128" s="4"/>
      <c r="I128" s="4"/>
      <c r="J128" s="4"/>
      <c r="K128" s="4"/>
      <c r="L128" s="8" t="str">
        <f t="shared" si="47"/>
        <v/>
      </c>
      <c r="M128" s="6" t="str">
        <f t="shared" si="45"/>
        <v/>
      </c>
      <c r="N128" s="6" t="str">
        <f t="shared" si="46"/>
        <v/>
      </c>
      <c r="O128" s="8"/>
      <c r="P128" s="105"/>
    </row>
    <row r="129" spans="2:16" x14ac:dyDescent="0.3">
      <c r="B129" s="4"/>
      <c r="C129" s="4"/>
      <c r="D129" s="4"/>
      <c r="E129" s="4"/>
      <c r="F129" s="4"/>
      <c r="G129" s="4"/>
      <c r="H129" s="4"/>
      <c r="I129" s="4"/>
      <c r="J129" s="4"/>
      <c r="K129" s="4"/>
      <c r="L129" s="8" t="str">
        <f t="shared" si="47"/>
        <v/>
      </c>
      <c r="M129" s="6" t="str">
        <f t="shared" si="45"/>
        <v/>
      </c>
      <c r="N129" s="6" t="str">
        <f t="shared" si="46"/>
        <v/>
      </c>
      <c r="O129" s="8"/>
      <c r="P129" s="105"/>
    </row>
    <row r="130" spans="2:16" x14ac:dyDescent="0.3">
      <c r="B130" s="4"/>
      <c r="C130" s="4"/>
      <c r="D130" s="4"/>
      <c r="E130" s="4"/>
      <c r="F130" s="4"/>
      <c r="G130" s="4"/>
      <c r="H130" s="4"/>
      <c r="I130" s="4"/>
      <c r="J130" s="4"/>
      <c r="K130" s="4"/>
      <c r="L130" s="8" t="str">
        <f t="shared" si="47"/>
        <v/>
      </c>
      <c r="M130" s="6" t="str">
        <f t="shared" si="45"/>
        <v/>
      </c>
      <c r="N130" s="6" t="str">
        <f t="shared" si="46"/>
        <v/>
      </c>
      <c r="O130" s="8"/>
      <c r="P130" s="105"/>
    </row>
    <row r="131" spans="2:16" x14ac:dyDescent="0.3">
      <c r="B131" s="4"/>
      <c r="C131" s="4"/>
      <c r="D131" s="4"/>
      <c r="E131" s="4"/>
      <c r="F131" s="4"/>
      <c r="G131" s="4"/>
      <c r="H131" s="4"/>
      <c r="I131" s="4"/>
      <c r="J131" s="4"/>
      <c r="K131" s="4"/>
      <c r="L131" s="8" t="str">
        <f t="shared" si="47"/>
        <v/>
      </c>
      <c r="M131" s="6" t="str">
        <f t="shared" si="45"/>
        <v/>
      </c>
      <c r="N131" s="6" t="str">
        <f t="shared" si="46"/>
        <v/>
      </c>
      <c r="O131" s="8"/>
      <c r="P131" s="105"/>
    </row>
    <row r="132" spans="2:16" x14ac:dyDescent="0.3">
      <c r="B132" s="4"/>
      <c r="C132" s="4"/>
      <c r="D132" s="4"/>
      <c r="E132" s="4"/>
      <c r="F132" s="4"/>
      <c r="G132" s="4"/>
      <c r="H132" s="4"/>
      <c r="I132" s="4"/>
      <c r="J132" s="4"/>
      <c r="K132" s="4"/>
      <c r="L132" s="8" t="str">
        <f t="shared" si="47"/>
        <v/>
      </c>
      <c r="M132" s="64" t="str">
        <f t="shared" ref="M132:M195" si="48">IF(J132="","",J132*L132)</f>
        <v/>
      </c>
      <c r="N132" s="64" t="str">
        <f t="shared" ref="N132:N195" si="49">IF(L132="","",L132*K132)</f>
        <v/>
      </c>
      <c r="O132" s="8"/>
      <c r="P132" s="105"/>
    </row>
    <row r="133" spans="2:16" x14ac:dyDescent="0.3">
      <c r="B133" s="4"/>
      <c r="C133" s="4"/>
      <c r="D133" s="4"/>
      <c r="E133" s="4"/>
      <c r="F133" s="4"/>
      <c r="G133" s="4"/>
      <c r="H133" s="4"/>
      <c r="I133" s="4"/>
      <c r="J133" s="4"/>
      <c r="K133" s="4"/>
      <c r="L133" s="8" t="str">
        <f t="shared" si="47"/>
        <v/>
      </c>
      <c r="M133" s="6" t="str">
        <f t="shared" si="48"/>
        <v/>
      </c>
      <c r="N133" s="6" t="str">
        <f t="shared" si="49"/>
        <v/>
      </c>
      <c r="O133" s="8"/>
      <c r="P133" s="105"/>
    </row>
    <row r="134" spans="2:16" x14ac:dyDescent="0.3">
      <c r="B134" s="4"/>
      <c r="C134" s="4"/>
      <c r="D134" s="4"/>
      <c r="E134" s="4"/>
      <c r="F134" s="4"/>
      <c r="G134" s="4"/>
      <c r="H134" s="4"/>
      <c r="I134" s="4"/>
      <c r="J134" s="4"/>
      <c r="K134" s="4"/>
      <c r="L134" s="8" t="str">
        <f t="shared" si="47"/>
        <v/>
      </c>
      <c r="M134" s="6" t="str">
        <f t="shared" si="48"/>
        <v/>
      </c>
      <c r="N134" s="6" t="str">
        <f t="shared" si="49"/>
        <v/>
      </c>
      <c r="O134" s="8"/>
      <c r="P134" s="105"/>
    </row>
    <row r="135" spans="2:16" x14ac:dyDescent="0.3">
      <c r="B135" s="4"/>
      <c r="C135" s="4"/>
      <c r="D135" s="4"/>
      <c r="E135" s="4"/>
      <c r="F135" s="4"/>
      <c r="G135" s="4"/>
      <c r="H135" s="4"/>
      <c r="I135" s="4"/>
      <c r="J135" s="4"/>
      <c r="K135" s="4"/>
      <c r="L135" s="8" t="str">
        <f t="shared" ref="L135:L198" si="50">IF(H135="","",H135*I135)</f>
        <v/>
      </c>
      <c r="M135" s="6" t="str">
        <f t="shared" si="48"/>
        <v/>
      </c>
      <c r="N135" s="6" t="str">
        <f t="shared" si="49"/>
        <v/>
      </c>
      <c r="O135" s="8"/>
      <c r="P135" s="105"/>
    </row>
    <row r="136" spans="2:16" x14ac:dyDescent="0.3">
      <c r="B136" s="4"/>
      <c r="C136" s="4"/>
      <c r="D136" s="4"/>
      <c r="E136" s="4"/>
      <c r="F136" s="4"/>
      <c r="G136" s="4"/>
      <c r="H136" s="4"/>
      <c r="I136" s="4"/>
      <c r="J136" s="4"/>
      <c r="K136" s="4"/>
      <c r="L136" s="8" t="str">
        <f t="shared" si="50"/>
        <v/>
      </c>
      <c r="M136" s="6" t="str">
        <f t="shared" si="48"/>
        <v/>
      </c>
      <c r="N136" s="6" t="str">
        <f t="shared" si="49"/>
        <v/>
      </c>
      <c r="O136" s="8"/>
      <c r="P136" s="105"/>
    </row>
    <row r="137" spans="2:16" x14ac:dyDescent="0.3">
      <c r="B137" s="4"/>
      <c r="C137" s="4"/>
      <c r="D137" s="4"/>
      <c r="E137" s="4"/>
      <c r="F137" s="4"/>
      <c r="G137" s="4"/>
      <c r="H137" s="4"/>
      <c r="I137" s="4"/>
      <c r="J137" s="4"/>
      <c r="K137" s="4"/>
      <c r="L137" s="8" t="str">
        <f t="shared" si="50"/>
        <v/>
      </c>
      <c r="M137" s="6" t="str">
        <f t="shared" si="48"/>
        <v/>
      </c>
      <c r="N137" s="6" t="str">
        <f t="shared" si="49"/>
        <v/>
      </c>
      <c r="O137" s="8"/>
      <c r="P137" s="105"/>
    </row>
    <row r="138" spans="2:16" x14ac:dyDescent="0.3">
      <c r="B138" s="4"/>
      <c r="C138" s="4"/>
      <c r="D138" s="4"/>
      <c r="E138" s="4"/>
      <c r="F138" s="4"/>
      <c r="G138" s="4"/>
      <c r="H138" s="4"/>
      <c r="I138" s="4"/>
      <c r="J138" s="4"/>
      <c r="K138" s="4"/>
      <c r="L138" s="8" t="str">
        <f t="shared" si="50"/>
        <v/>
      </c>
      <c r="M138" s="6" t="str">
        <f t="shared" si="48"/>
        <v/>
      </c>
      <c r="N138" s="6" t="str">
        <f t="shared" si="49"/>
        <v/>
      </c>
      <c r="O138" s="8"/>
      <c r="P138" s="105"/>
    </row>
    <row r="139" spans="2:16" x14ac:dyDescent="0.3">
      <c r="B139" s="4"/>
      <c r="C139" s="4"/>
      <c r="D139" s="4"/>
      <c r="E139" s="4"/>
      <c r="F139" s="4"/>
      <c r="G139" s="4"/>
      <c r="H139" s="4"/>
      <c r="I139" s="4"/>
      <c r="J139" s="4"/>
      <c r="K139" s="4"/>
      <c r="L139" s="8" t="str">
        <f t="shared" si="50"/>
        <v/>
      </c>
      <c r="M139" s="6" t="str">
        <f t="shared" si="48"/>
        <v/>
      </c>
      <c r="N139" s="6" t="str">
        <f t="shared" si="49"/>
        <v/>
      </c>
      <c r="O139" s="8"/>
      <c r="P139" s="105"/>
    </row>
    <row r="140" spans="2:16" x14ac:dyDescent="0.3">
      <c r="B140" s="4"/>
      <c r="C140" s="4"/>
      <c r="D140" s="4"/>
      <c r="E140" s="4"/>
      <c r="F140" s="4"/>
      <c r="G140" s="4"/>
      <c r="H140" s="4"/>
      <c r="I140" s="4"/>
      <c r="J140" s="4"/>
      <c r="K140" s="4"/>
      <c r="L140" s="8" t="str">
        <f t="shared" si="50"/>
        <v/>
      </c>
      <c r="M140" s="6" t="str">
        <f t="shared" si="48"/>
        <v/>
      </c>
      <c r="N140" s="6" t="str">
        <f t="shared" si="49"/>
        <v/>
      </c>
      <c r="O140" s="8"/>
      <c r="P140" s="105"/>
    </row>
    <row r="141" spans="2:16" x14ac:dyDescent="0.3">
      <c r="B141" s="4"/>
      <c r="C141" s="4"/>
      <c r="D141" s="4"/>
      <c r="E141" s="4"/>
      <c r="F141" s="4"/>
      <c r="G141" s="4"/>
      <c r="H141" s="4"/>
      <c r="I141" s="4"/>
      <c r="J141" s="4"/>
      <c r="K141" s="4"/>
      <c r="L141" s="8" t="str">
        <f t="shared" si="50"/>
        <v/>
      </c>
      <c r="M141" s="6" t="str">
        <f t="shared" si="48"/>
        <v/>
      </c>
      <c r="N141" s="6" t="str">
        <f t="shared" si="49"/>
        <v/>
      </c>
      <c r="O141" s="8"/>
      <c r="P141" s="105"/>
    </row>
    <row r="142" spans="2:16" x14ac:dyDescent="0.3">
      <c r="B142" s="4"/>
      <c r="C142" s="4"/>
      <c r="D142" s="4"/>
      <c r="E142" s="4"/>
      <c r="F142" s="4"/>
      <c r="G142" s="4"/>
      <c r="H142" s="4"/>
      <c r="I142" s="4"/>
      <c r="J142" s="4"/>
      <c r="K142" s="4"/>
      <c r="L142" s="8" t="str">
        <f t="shared" si="50"/>
        <v/>
      </c>
      <c r="M142" s="6" t="str">
        <f t="shared" si="48"/>
        <v/>
      </c>
      <c r="N142" s="6" t="str">
        <f t="shared" si="49"/>
        <v/>
      </c>
      <c r="O142" s="8"/>
      <c r="P142" s="105"/>
    </row>
    <row r="143" spans="2:16" x14ac:dyDescent="0.3">
      <c r="B143" s="4"/>
      <c r="C143" s="4"/>
      <c r="D143" s="4"/>
      <c r="E143" s="4"/>
      <c r="F143" s="4"/>
      <c r="G143" s="4"/>
      <c r="H143" s="4"/>
      <c r="I143" s="4"/>
      <c r="J143" s="4"/>
      <c r="K143" s="4"/>
      <c r="L143" s="8" t="str">
        <f t="shared" si="50"/>
        <v/>
      </c>
      <c r="M143" s="6" t="str">
        <f t="shared" si="48"/>
        <v/>
      </c>
      <c r="N143" s="6" t="str">
        <f t="shared" si="49"/>
        <v/>
      </c>
      <c r="O143" s="8"/>
      <c r="P143" s="105"/>
    </row>
    <row r="144" spans="2:16" x14ac:dyDescent="0.3">
      <c r="B144" s="4"/>
      <c r="C144" s="4"/>
      <c r="D144" s="4"/>
      <c r="E144" s="4"/>
      <c r="F144" s="4"/>
      <c r="G144" s="4"/>
      <c r="H144" s="4"/>
      <c r="I144" s="4"/>
      <c r="J144" s="4"/>
      <c r="K144" s="4"/>
      <c r="L144" s="8" t="str">
        <f t="shared" si="50"/>
        <v/>
      </c>
      <c r="M144" s="6" t="str">
        <f t="shared" si="48"/>
        <v/>
      </c>
      <c r="N144" s="6" t="str">
        <f t="shared" si="49"/>
        <v/>
      </c>
      <c r="O144" s="8"/>
      <c r="P144" s="105"/>
    </row>
    <row r="145" spans="2:16" x14ac:dyDescent="0.3">
      <c r="B145" s="4"/>
      <c r="C145" s="4"/>
      <c r="D145" s="4"/>
      <c r="E145" s="4"/>
      <c r="F145" s="4"/>
      <c r="G145" s="4"/>
      <c r="H145" s="4"/>
      <c r="I145" s="4"/>
      <c r="J145" s="4"/>
      <c r="K145" s="4"/>
      <c r="L145" s="8" t="str">
        <f t="shared" si="50"/>
        <v/>
      </c>
      <c r="M145" s="6" t="str">
        <f t="shared" si="48"/>
        <v/>
      </c>
      <c r="N145" s="6" t="str">
        <f t="shared" si="49"/>
        <v/>
      </c>
      <c r="O145" s="8"/>
      <c r="P145" s="105"/>
    </row>
    <row r="146" spans="2:16" x14ac:dyDescent="0.3">
      <c r="B146" s="4"/>
      <c r="C146" s="4"/>
      <c r="D146" s="4"/>
      <c r="E146" s="4"/>
      <c r="F146" s="4"/>
      <c r="G146" s="4"/>
      <c r="H146" s="4"/>
      <c r="I146" s="4"/>
      <c r="J146" s="4"/>
      <c r="K146" s="4"/>
      <c r="L146" s="8" t="str">
        <f t="shared" si="50"/>
        <v/>
      </c>
      <c r="M146" s="6" t="str">
        <f t="shared" si="48"/>
        <v/>
      </c>
      <c r="N146" s="6" t="str">
        <f t="shared" si="49"/>
        <v/>
      </c>
      <c r="O146" s="8"/>
      <c r="P146" s="105"/>
    </row>
    <row r="147" spans="2:16" x14ac:dyDescent="0.3">
      <c r="B147" s="4"/>
      <c r="C147" s="4"/>
      <c r="D147" s="4"/>
      <c r="E147" s="4"/>
      <c r="F147" s="4"/>
      <c r="G147" s="4"/>
      <c r="H147" s="4"/>
      <c r="I147" s="4"/>
      <c r="J147" s="4"/>
      <c r="K147" s="4"/>
      <c r="L147" s="8" t="str">
        <f t="shared" si="50"/>
        <v/>
      </c>
      <c r="M147" s="6" t="str">
        <f t="shared" si="48"/>
        <v/>
      </c>
      <c r="N147" s="6" t="str">
        <f t="shared" si="49"/>
        <v/>
      </c>
      <c r="O147" s="8"/>
      <c r="P147" s="105"/>
    </row>
    <row r="148" spans="2:16" x14ac:dyDescent="0.3">
      <c r="B148" s="4"/>
      <c r="C148" s="4"/>
      <c r="D148" s="4"/>
      <c r="E148" s="4"/>
      <c r="F148" s="4"/>
      <c r="G148" s="4"/>
      <c r="H148" s="4"/>
      <c r="I148" s="4"/>
      <c r="J148" s="4"/>
      <c r="K148" s="4"/>
      <c r="L148" s="8" t="str">
        <f t="shared" si="50"/>
        <v/>
      </c>
      <c r="M148" s="6" t="str">
        <f t="shared" si="48"/>
        <v/>
      </c>
      <c r="N148" s="6" t="str">
        <f t="shared" si="49"/>
        <v/>
      </c>
      <c r="O148" s="8"/>
      <c r="P148" s="105"/>
    </row>
    <row r="149" spans="2:16" x14ac:dyDescent="0.3">
      <c r="B149" s="4"/>
      <c r="C149" s="4"/>
      <c r="D149" s="4"/>
      <c r="E149" s="4"/>
      <c r="F149" s="4"/>
      <c r="G149" s="4"/>
      <c r="H149" s="4"/>
      <c r="I149" s="4"/>
      <c r="J149" s="4"/>
      <c r="K149" s="4"/>
      <c r="L149" s="8" t="str">
        <f t="shared" si="50"/>
        <v/>
      </c>
      <c r="M149" s="6" t="str">
        <f t="shared" si="48"/>
        <v/>
      </c>
      <c r="N149" s="6" t="str">
        <f t="shared" si="49"/>
        <v/>
      </c>
      <c r="O149" s="8"/>
      <c r="P149" s="105"/>
    </row>
    <row r="150" spans="2:16" x14ac:dyDescent="0.3">
      <c r="B150" s="4"/>
      <c r="C150" s="4"/>
      <c r="D150" s="4"/>
      <c r="E150" s="4"/>
      <c r="F150" s="4"/>
      <c r="G150" s="4"/>
      <c r="H150" s="4"/>
      <c r="I150" s="4"/>
      <c r="J150" s="4"/>
      <c r="K150" s="4"/>
      <c r="L150" s="8" t="str">
        <f t="shared" si="50"/>
        <v/>
      </c>
      <c r="M150" s="6" t="str">
        <f t="shared" si="48"/>
        <v/>
      </c>
      <c r="N150" s="6" t="str">
        <f t="shared" si="49"/>
        <v/>
      </c>
      <c r="O150" s="8"/>
      <c r="P150" s="105"/>
    </row>
    <row r="151" spans="2:16" x14ac:dyDescent="0.3">
      <c r="B151" s="4"/>
      <c r="C151" s="4"/>
      <c r="D151" s="4"/>
      <c r="E151" s="4"/>
      <c r="F151" s="4"/>
      <c r="G151" s="4"/>
      <c r="H151" s="4"/>
      <c r="I151" s="4"/>
      <c r="J151" s="4"/>
      <c r="K151" s="4"/>
      <c r="L151" s="8" t="str">
        <f t="shared" si="50"/>
        <v/>
      </c>
      <c r="M151" s="6" t="str">
        <f t="shared" si="48"/>
        <v/>
      </c>
      <c r="N151" s="64" t="str">
        <f t="shared" si="49"/>
        <v/>
      </c>
      <c r="O151" s="8"/>
      <c r="P151" s="105"/>
    </row>
    <row r="152" spans="2:16" x14ac:dyDescent="0.3">
      <c r="B152" s="4"/>
      <c r="C152" s="4"/>
      <c r="D152" s="4"/>
      <c r="E152" s="4"/>
      <c r="F152" s="4"/>
      <c r="G152" s="4"/>
      <c r="H152" s="4"/>
      <c r="I152" s="4"/>
      <c r="J152" s="4"/>
      <c r="K152" s="4"/>
      <c r="L152" s="8" t="str">
        <f t="shared" si="50"/>
        <v/>
      </c>
      <c r="M152" s="6" t="str">
        <f t="shared" si="48"/>
        <v/>
      </c>
      <c r="N152" s="6" t="str">
        <f t="shared" si="49"/>
        <v/>
      </c>
      <c r="O152" s="8"/>
      <c r="P152" s="105"/>
    </row>
    <row r="153" spans="2:16" x14ac:dyDescent="0.3">
      <c r="B153" s="4"/>
      <c r="C153" s="4"/>
      <c r="D153" s="4"/>
      <c r="E153" s="4"/>
      <c r="F153" s="4"/>
      <c r="G153" s="4"/>
      <c r="H153" s="4"/>
      <c r="I153" s="4"/>
      <c r="J153" s="4"/>
      <c r="K153" s="4"/>
      <c r="L153" s="8" t="str">
        <f t="shared" si="50"/>
        <v/>
      </c>
      <c r="M153" s="6" t="str">
        <f t="shared" si="48"/>
        <v/>
      </c>
      <c r="N153" s="64" t="str">
        <f t="shared" si="49"/>
        <v/>
      </c>
      <c r="O153" s="8"/>
      <c r="P153" s="105"/>
    </row>
    <row r="154" spans="2:16" x14ac:dyDescent="0.3">
      <c r="B154" s="4"/>
      <c r="C154" s="4"/>
      <c r="D154" s="4"/>
      <c r="E154" s="4"/>
      <c r="F154" s="4"/>
      <c r="G154" s="4"/>
      <c r="H154" s="4"/>
      <c r="I154" s="4"/>
      <c r="J154" s="4"/>
      <c r="K154" s="4"/>
      <c r="L154" s="8" t="str">
        <f t="shared" si="50"/>
        <v/>
      </c>
      <c r="M154" s="6" t="str">
        <f t="shared" si="48"/>
        <v/>
      </c>
      <c r="N154" s="6" t="str">
        <f t="shared" si="49"/>
        <v/>
      </c>
      <c r="O154" s="8"/>
      <c r="P154" s="105"/>
    </row>
    <row r="155" spans="2:16" x14ac:dyDescent="0.3">
      <c r="B155" s="4"/>
      <c r="C155" s="4"/>
      <c r="D155" s="4"/>
      <c r="E155" s="4"/>
      <c r="F155" s="4"/>
      <c r="G155" s="4"/>
      <c r="H155" s="4"/>
      <c r="I155" s="4"/>
      <c r="J155" s="4"/>
      <c r="K155" s="4"/>
      <c r="L155" s="8" t="str">
        <f t="shared" si="50"/>
        <v/>
      </c>
      <c r="M155" s="6" t="str">
        <f t="shared" si="48"/>
        <v/>
      </c>
      <c r="N155" s="6" t="str">
        <f t="shared" si="49"/>
        <v/>
      </c>
      <c r="O155" s="8"/>
      <c r="P155" s="105"/>
    </row>
    <row r="156" spans="2:16" x14ac:dyDescent="0.3">
      <c r="B156" s="4"/>
      <c r="C156" s="4"/>
      <c r="D156" s="4"/>
      <c r="E156" s="4"/>
      <c r="F156" s="4"/>
      <c r="G156" s="4"/>
      <c r="H156" s="4"/>
      <c r="I156" s="4"/>
      <c r="J156" s="4"/>
      <c r="K156" s="4"/>
      <c r="L156" s="8" t="str">
        <f t="shared" si="50"/>
        <v/>
      </c>
      <c r="M156" s="6" t="str">
        <f t="shared" si="48"/>
        <v/>
      </c>
      <c r="N156" s="6" t="str">
        <f t="shared" si="49"/>
        <v/>
      </c>
      <c r="O156" s="8"/>
      <c r="P156" s="105"/>
    </row>
    <row r="157" spans="2:16" x14ac:dyDescent="0.3">
      <c r="B157" s="4"/>
      <c r="C157" s="4"/>
      <c r="D157" s="4"/>
      <c r="E157" s="4"/>
      <c r="F157" s="4"/>
      <c r="G157" s="4"/>
      <c r="H157" s="4"/>
      <c r="I157" s="4"/>
      <c r="J157" s="4"/>
      <c r="K157" s="4"/>
      <c r="L157" s="8" t="str">
        <f t="shared" si="50"/>
        <v/>
      </c>
      <c r="M157" s="6" t="str">
        <f t="shared" si="48"/>
        <v/>
      </c>
      <c r="N157" s="6" t="str">
        <f t="shared" si="49"/>
        <v/>
      </c>
      <c r="O157" s="8"/>
      <c r="P157" s="105"/>
    </row>
    <row r="158" spans="2:16" x14ac:dyDescent="0.3">
      <c r="B158" s="4"/>
      <c r="C158" s="4"/>
      <c r="D158" s="4"/>
      <c r="E158" s="4"/>
      <c r="F158" s="4"/>
      <c r="G158" s="4"/>
      <c r="H158" s="4"/>
      <c r="I158" s="4"/>
      <c r="J158" s="4"/>
      <c r="K158" s="4"/>
      <c r="L158" s="8" t="str">
        <f t="shared" si="50"/>
        <v/>
      </c>
      <c r="M158" s="6" t="str">
        <f t="shared" si="48"/>
        <v/>
      </c>
      <c r="N158" s="6" t="str">
        <f t="shared" si="49"/>
        <v/>
      </c>
      <c r="O158" s="8"/>
      <c r="P158" s="105"/>
    </row>
    <row r="159" spans="2:16" x14ac:dyDescent="0.3">
      <c r="B159" s="4"/>
      <c r="C159" s="4"/>
      <c r="D159" s="4"/>
      <c r="E159" s="4"/>
      <c r="F159" s="4"/>
      <c r="G159" s="4"/>
      <c r="H159" s="4"/>
      <c r="I159" s="4"/>
      <c r="J159" s="4"/>
      <c r="K159" s="4"/>
      <c r="L159" s="8" t="str">
        <f t="shared" si="50"/>
        <v/>
      </c>
      <c r="M159" s="6" t="str">
        <f t="shared" si="48"/>
        <v/>
      </c>
      <c r="N159" s="6" t="str">
        <f t="shared" si="49"/>
        <v/>
      </c>
      <c r="O159" s="8"/>
      <c r="P159" s="105"/>
    </row>
    <row r="160" spans="2:16" x14ac:dyDescent="0.3">
      <c r="B160" s="4"/>
      <c r="C160" s="4"/>
      <c r="D160" s="4"/>
      <c r="E160" s="4"/>
      <c r="F160" s="4"/>
      <c r="G160" s="4"/>
      <c r="H160" s="4"/>
      <c r="I160" s="4"/>
      <c r="J160" s="4"/>
      <c r="K160" s="4"/>
      <c r="L160" s="8" t="str">
        <f t="shared" si="50"/>
        <v/>
      </c>
      <c r="M160" s="6" t="str">
        <f t="shared" si="48"/>
        <v/>
      </c>
      <c r="N160" s="6" t="str">
        <f t="shared" si="49"/>
        <v/>
      </c>
      <c r="O160" s="8"/>
      <c r="P160" s="105"/>
    </row>
    <row r="161" spans="2:16" x14ac:dyDescent="0.3">
      <c r="B161" s="4"/>
      <c r="C161" s="4"/>
      <c r="D161" s="4"/>
      <c r="E161" s="4"/>
      <c r="F161" s="4"/>
      <c r="G161" s="4"/>
      <c r="H161" s="4"/>
      <c r="I161" s="4"/>
      <c r="J161" s="4"/>
      <c r="K161" s="4"/>
      <c r="L161" s="8" t="str">
        <f t="shared" si="50"/>
        <v/>
      </c>
      <c r="M161" s="6" t="str">
        <f t="shared" si="48"/>
        <v/>
      </c>
      <c r="N161" s="6" t="str">
        <f t="shared" si="49"/>
        <v/>
      </c>
      <c r="O161" s="8"/>
      <c r="P161" s="105"/>
    </row>
    <row r="162" spans="2:16" x14ac:dyDescent="0.3">
      <c r="B162" s="4"/>
      <c r="C162" s="4"/>
      <c r="D162" s="4"/>
      <c r="E162" s="4"/>
      <c r="F162" s="4"/>
      <c r="G162" s="4"/>
      <c r="H162" s="4"/>
      <c r="I162" s="4"/>
      <c r="J162" s="4"/>
      <c r="K162" s="4"/>
      <c r="L162" s="8" t="str">
        <f t="shared" si="50"/>
        <v/>
      </c>
      <c r="M162" s="6" t="str">
        <f t="shared" si="48"/>
        <v/>
      </c>
      <c r="N162" s="6" t="str">
        <f t="shared" si="49"/>
        <v/>
      </c>
      <c r="O162" s="8"/>
      <c r="P162" s="105"/>
    </row>
    <row r="163" spans="2:16" x14ac:dyDescent="0.3">
      <c r="B163" s="4"/>
      <c r="C163" s="4"/>
      <c r="D163" s="4"/>
      <c r="E163" s="4"/>
      <c r="F163" s="4"/>
      <c r="G163" s="4"/>
      <c r="H163" s="4"/>
      <c r="I163" s="4"/>
      <c r="J163" s="4"/>
      <c r="K163" s="4"/>
      <c r="L163" s="8" t="str">
        <f t="shared" si="50"/>
        <v/>
      </c>
      <c r="M163" s="6" t="str">
        <f t="shared" si="48"/>
        <v/>
      </c>
      <c r="N163" s="6" t="str">
        <f t="shared" si="49"/>
        <v/>
      </c>
      <c r="O163" s="8"/>
      <c r="P163" s="105"/>
    </row>
    <row r="164" spans="2:16" x14ac:dyDescent="0.3">
      <c r="B164" s="4"/>
      <c r="C164" s="4"/>
      <c r="D164" s="4"/>
      <c r="E164" s="4"/>
      <c r="F164" s="4"/>
      <c r="G164" s="4"/>
      <c r="H164" s="4"/>
      <c r="I164" s="4"/>
      <c r="J164" s="4"/>
      <c r="K164" s="4"/>
      <c r="L164" s="8" t="str">
        <f t="shared" si="50"/>
        <v/>
      </c>
      <c r="M164" s="6" t="str">
        <f t="shared" si="48"/>
        <v/>
      </c>
      <c r="N164" s="6" t="str">
        <f t="shared" si="49"/>
        <v/>
      </c>
      <c r="O164" s="8"/>
      <c r="P164" s="105"/>
    </row>
    <row r="165" spans="2:16" x14ac:dyDescent="0.3">
      <c r="B165" s="4"/>
      <c r="C165" s="4"/>
      <c r="D165" s="4"/>
      <c r="E165" s="4"/>
      <c r="F165" s="4"/>
      <c r="G165" s="4"/>
      <c r="H165" s="4"/>
      <c r="I165" s="4"/>
      <c r="J165" s="4"/>
      <c r="K165" s="4"/>
      <c r="L165" s="8" t="str">
        <f t="shared" si="50"/>
        <v/>
      </c>
      <c r="M165" s="6" t="str">
        <f t="shared" si="48"/>
        <v/>
      </c>
      <c r="N165" s="6" t="str">
        <f t="shared" si="49"/>
        <v/>
      </c>
      <c r="O165" s="8"/>
      <c r="P165" s="105"/>
    </row>
    <row r="166" spans="2:16" x14ac:dyDescent="0.3">
      <c r="B166" s="4"/>
      <c r="C166" s="4"/>
      <c r="D166" s="4"/>
      <c r="E166" s="4"/>
      <c r="F166" s="4"/>
      <c r="G166" s="4"/>
      <c r="H166" s="4"/>
      <c r="I166" s="4"/>
      <c r="J166" s="4"/>
      <c r="K166" s="4"/>
      <c r="L166" s="8" t="str">
        <f t="shared" si="50"/>
        <v/>
      </c>
      <c r="M166" s="6" t="str">
        <f t="shared" si="48"/>
        <v/>
      </c>
      <c r="N166" s="6" t="str">
        <f t="shared" si="49"/>
        <v/>
      </c>
      <c r="O166" s="8"/>
      <c r="P166" s="105"/>
    </row>
    <row r="167" spans="2:16" x14ac:dyDescent="0.3">
      <c r="B167" s="4"/>
      <c r="C167" s="4"/>
      <c r="D167" s="4"/>
      <c r="E167" s="4"/>
      <c r="F167" s="4"/>
      <c r="G167" s="4"/>
      <c r="H167" s="4"/>
      <c r="I167" s="4"/>
      <c r="J167" s="4"/>
      <c r="K167" s="4"/>
      <c r="L167" s="8" t="str">
        <f t="shared" si="50"/>
        <v/>
      </c>
      <c r="M167" s="6" t="str">
        <f t="shared" si="48"/>
        <v/>
      </c>
      <c r="N167" s="6" t="str">
        <f t="shared" si="49"/>
        <v/>
      </c>
      <c r="O167" s="8"/>
      <c r="P167" s="105"/>
    </row>
    <row r="168" spans="2:16" x14ac:dyDescent="0.3">
      <c r="B168" s="4"/>
      <c r="C168" s="4"/>
      <c r="D168" s="4"/>
      <c r="E168" s="4"/>
      <c r="F168" s="4"/>
      <c r="G168" s="4"/>
      <c r="H168" s="4"/>
      <c r="I168" s="4"/>
      <c r="J168" s="4"/>
      <c r="K168" s="4"/>
      <c r="L168" s="8" t="str">
        <f t="shared" si="50"/>
        <v/>
      </c>
      <c r="M168" s="6" t="str">
        <f t="shared" si="48"/>
        <v/>
      </c>
      <c r="N168" s="6" t="str">
        <f t="shared" si="49"/>
        <v/>
      </c>
      <c r="O168" s="8"/>
      <c r="P168" s="105"/>
    </row>
    <row r="169" spans="2:16" x14ac:dyDescent="0.3">
      <c r="B169" s="4"/>
      <c r="C169" s="4"/>
      <c r="D169" s="4"/>
      <c r="E169" s="4"/>
      <c r="F169" s="4"/>
      <c r="G169" s="4"/>
      <c r="H169" s="4"/>
      <c r="I169" s="4"/>
      <c r="J169" s="4"/>
      <c r="K169" s="4"/>
      <c r="L169" s="8" t="str">
        <f t="shared" si="50"/>
        <v/>
      </c>
      <c r="M169" s="6" t="str">
        <f t="shared" si="48"/>
        <v/>
      </c>
      <c r="N169" s="6" t="str">
        <f t="shared" si="49"/>
        <v/>
      </c>
      <c r="O169" s="8"/>
      <c r="P169" s="105"/>
    </row>
    <row r="170" spans="2:16" x14ac:dyDescent="0.3">
      <c r="B170" s="4"/>
      <c r="C170" s="4"/>
      <c r="D170" s="4"/>
      <c r="E170" s="4"/>
      <c r="F170" s="4"/>
      <c r="G170" s="4"/>
      <c r="H170" s="4"/>
      <c r="I170" s="4"/>
      <c r="J170" s="4"/>
      <c r="K170" s="4"/>
      <c r="L170" s="8" t="str">
        <f t="shared" si="50"/>
        <v/>
      </c>
      <c r="M170" s="6" t="str">
        <f t="shared" si="48"/>
        <v/>
      </c>
      <c r="N170" s="6" t="str">
        <f t="shared" si="49"/>
        <v/>
      </c>
      <c r="O170" s="8"/>
      <c r="P170" s="105"/>
    </row>
    <row r="171" spans="2:16" x14ac:dyDescent="0.3">
      <c r="B171" s="4"/>
      <c r="C171" s="4"/>
      <c r="D171" s="4"/>
      <c r="E171" s="4"/>
      <c r="F171" s="4"/>
      <c r="G171" s="4"/>
      <c r="H171" s="4"/>
      <c r="I171" s="4"/>
      <c r="J171" s="4"/>
      <c r="K171" s="4"/>
      <c r="L171" s="8" t="str">
        <f t="shared" si="50"/>
        <v/>
      </c>
      <c r="M171" s="6" t="str">
        <f t="shared" si="48"/>
        <v/>
      </c>
      <c r="N171" s="6" t="str">
        <f t="shared" si="49"/>
        <v/>
      </c>
      <c r="O171" s="8"/>
      <c r="P171" s="105"/>
    </row>
    <row r="172" spans="2:16" x14ac:dyDescent="0.3">
      <c r="B172" s="4"/>
      <c r="C172" s="4"/>
      <c r="D172" s="4"/>
      <c r="E172" s="4"/>
      <c r="F172" s="4"/>
      <c r="G172" s="4"/>
      <c r="H172" s="4"/>
      <c r="I172" s="4"/>
      <c r="J172" s="4"/>
      <c r="K172" s="4"/>
      <c r="L172" s="8" t="str">
        <f t="shared" si="50"/>
        <v/>
      </c>
      <c r="M172" s="6" t="str">
        <f t="shared" si="48"/>
        <v/>
      </c>
      <c r="N172" s="6" t="str">
        <f t="shared" si="49"/>
        <v/>
      </c>
      <c r="O172" s="8"/>
      <c r="P172" s="105"/>
    </row>
    <row r="173" spans="2:16" x14ac:dyDescent="0.3">
      <c r="B173" s="4"/>
      <c r="C173" s="4"/>
      <c r="D173" s="4"/>
      <c r="E173" s="4"/>
      <c r="F173" s="4"/>
      <c r="G173" s="4"/>
      <c r="H173" s="4"/>
      <c r="I173" s="4"/>
      <c r="J173" s="4"/>
      <c r="K173" s="4"/>
      <c r="L173" s="8" t="str">
        <f t="shared" si="50"/>
        <v/>
      </c>
      <c r="M173" s="6" t="str">
        <f t="shared" si="48"/>
        <v/>
      </c>
      <c r="N173" s="6" t="str">
        <f t="shared" si="49"/>
        <v/>
      </c>
      <c r="O173" s="8"/>
      <c r="P173" s="105"/>
    </row>
    <row r="174" spans="2:16" x14ac:dyDescent="0.3">
      <c r="B174" s="4"/>
      <c r="C174" s="4"/>
      <c r="D174" s="4"/>
      <c r="E174" s="4"/>
      <c r="F174" s="4"/>
      <c r="G174" s="4"/>
      <c r="H174" s="4"/>
      <c r="I174" s="4"/>
      <c r="J174" s="4"/>
      <c r="K174" s="4"/>
      <c r="L174" s="8" t="str">
        <f t="shared" si="50"/>
        <v/>
      </c>
      <c r="M174" s="6" t="str">
        <f t="shared" si="48"/>
        <v/>
      </c>
      <c r="N174" s="6" t="str">
        <f t="shared" si="49"/>
        <v/>
      </c>
      <c r="O174" s="8"/>
      <c r="P174" s="105"/>
    </row>
    <row r="175" spans="2:16" x14ac:dyDescent="0.3">
      <c r="B175" s="4"/>
      <c r="C175" s="4"/>
      <c r="D175" s="4"/>
      <c r="E175" s="4"/>
      <c r="F175" s="4"/>
      <c r="G175" s="4"/>
      <c r="H175" s="4"/>
      <c r="I175" s="4"/>
      <c r="J175" s="4"/>
      <c r="K175" s="4"/>
      <c r="L175" s="8" t="str">
        <f t="shared" si="50"/>
        <v/>
      </c>
      <c r="M175" s="6" t="str">
        <f t="shared" si="48"/>
        <v/>
      </c>
      <c r="N175" s="6" t="str">
        <f t="shared" si="49"/>
        <v/>
      </c>
      <c r="O175" s="8"/>
      <c r="P175" s="105"/>
    </row>
    <row r="176" spans="2:16" x14ac:dyDescent="0.3">
      <c r="B176" s="4"/>
      <c r="C176" s="4"/>
      <c r="D176" s="4"/>
      <c r="E176" s="4"/>
      <c r="F176" s="4"/>
      <c r="G176" s="4"/>
      <c r="H176" s="4"/>
      <c r="I176" s="4"/>
      <c r="J176" s="4"/>
      <c r="K176" s="4"/>
      <c r="L176" s="8" t="str">
        <f t="shared" si="50"/>
        <v/>
      </c>
      <c r="M176" s="6" t="str">
        <f t="shared" si="48"/>
        <v/>
      </c>
      <c r="N176" s="6" t="str">
        <f t="shared" si="49"/>
        <v/>
      </c>
      <c r="O176" s="8"/>
      <c r="P176" s="105"/>
    </row>
    <row r="177" spans="2:16" x14ac:dyDescent="0.3">
      <c r="B177" s="4"/>
      <c r="C177" s="4"/>
      <c r="D177" s="4"/>
      <c r="E177" s="4"/>
      <c r="F177" s="4"/>
      <c r="G177" s="4"/>
      <c r="H177" s="4"/>
      <c r="I177" s="4"/>
      <c r="J177" s="4"/>
      <c r="K177" s="4"/>
      <c r="L177" s="8" t="str">
        <f t="shared" si="50"/>
        <v/>
      </c>
      <c r="M177" s="6" t="str">
        <f t="shared" si="48"/>
        <v/>
      </c>
      <c r="N177" s="6" t="str">
        <f t="shared" si="49"/>
        <v/>
      </c>
      <c r="O177" s="8"/>
      <c r="P177" s="105"/>
    </row>
    <row r="178" spans="2:16" x14ac:dyDescent="0.3">
      <c r="B178" s="4"/>
      <c r="C178" s="4"/>
      <c r="D178" s="4"/>
      <c r="E178" s="4"/>
      <c r="F178" s="4"/>
      <c r="G178" s="4"/>
      <c r="H178" s="4"/>
      <c r="I178" s="4"/>
      <c r="J178" s="4"/>
      <c r="K178" s="4"/>
      <c r="L178" s="8" t="str">
        <f t="shared" si="50"/>
        <v/>
      </c>
      <c r="M178" s="6" t="str">
        <f t="shared" si="48"/>
        <v/>
      </c>
      <c r="N178" s="6" t="str">
        <f t="shared" si="49"/>
        <v/>
      </c>
      <c r="O178" s="8"/>
      <c r="P178" s="105"/>
    </row>
    <row r="179" spans="2:16" x14ac:dyDescent="0.3">
      <c r="B179" s="4"/>
      <c r="C179" s="4"/>
      <c r="D179" s="4"/>
      <c r="E179" s="4"/>
      <c r="F179" s="4"/>
      <c r="G179" s="4"/>
      <c r="H179" s="4"/>
      <c r="I179" s="4"/>
      <c r="J179" s="4"/>
      <c r="K179" s="4"/>
      <c r="L179" s="8" t="str">
        <f t="shared" si="50"/>
        <v/>
      </c>
      <c r="M179" s="6" t="str">
        <f t="shared" si="48"/>
        <v/>
      </c>
      <c r="N179" s="6" t="str">
        <f t="shared" si="49"/>
        <v/>
      </c>
      <c r="O179" s="8"/>
      <c r="P179" s="105"/>
    </row>
    <row r="180" spans="2:16" x14ac:dyDescent="0.3">
      <c r="B180" s="4"/>
      <c r="C180" s="4"/>
      <c r="D180" s="4"/>
      <c r="E180" s="4"/>
      <c r="F180" s="4"/>
      <c r="G180" s="4"/>
      <c r="H180" s="4"/>
      <c r="I180" s="4"/>
      <c r="J180" s="4"/>
      <c r="K180" s="4"/>
      <c r="L180" s="8" t="str">
        <f t="shared" si="50"/>
        <v/>
      </c>
      <c r="M180" s="6" t="str">
        <f t="shared" si="48"/>
        <v/>
      </c>
      <c r="N180" s="6" t="str">
        <f t="shared" si="49"/>
        <v/>
      </c>
      <c r="O180" s="8"/>
      <c r="P180" s="105"/>
    </row>
    <row r="181" spans="2:16" x14ac:dyDescent="0.3">
      <c r="B181" s="4"/>
      <c r="C181" s="4"/>
      <c r="D181" s="4"/>
      <c r="E181" s="4"/>
      <c r="F181" s="4"/>
      <c r="G181" s="4"/>
      <c r="H181" s="4"/>
      <c r="I181" s="4"/>
      <c r="J181" s="4"/>
      <c r="K181" s="4"/>
      <c r="L181" s="8" t="str">
        <f t="shared" si="50"/>
        <v/>
      </c>
      <c r="M181" s="6" t="str">
        <f t="shared" si="48"/>
        <v/>
      </c>
      <c r="N181" s="6" t="str">
        <f t="shared" si="49"/>
        <v/>
      </c>
      <c r="O181" s="8"/>
      <c r="P181" s="105"/>
    </row>
    <row r="182" spans="2:16" x14ac:dyDescent="0.3">
      <c r="B182" s="4"/>
      <c r="C182" s="4"/>
      <c r="D182" s="4"/>
      <c r="E182" s="4"/>
      <c r="F182" s="4"/>
      <c r="G182" s="4"/>
      <c r="H182" s="4"/>
      <c r="I182" s="4"/>
      <c r="J182" s="4"/>
      <c r="K182" s="4"/>
      <c r="L182" s="8" t="str">
        <f t="shared" si="50"/>
        <v/>
      </c>
      <c r="M182" s="6" t="str">
        <f t="shared" si="48"/>
        <v/>
      </c>
      <c r="N182" s="6" t="str">
        <f t="shared" si="49"/>
        <v/>
      </c>
      <c r="O182" s="8"/>
      <c r="P182" s="105"/>
    </row>
    <row r="183" spans="2:16" x14ac:dyDescent="0.3">
      <c r="B183" s="4"/>
      <c r="C183" s="4"/>
      <c r="D183" s="4"/>
      <c r="E183" s="4"/>
      <c r="F183" s="4"/>
      <c r="G183" s="4"/>
      <c r="H183" s="4"/>
      <c r="I183" s="4"/>
      <c r="J183" s="4"/>
      <c r="K183" s="4"/>
      <c r="L183" s="8" t="str">
        <f t="shared" si="50"/>
        <v/>
      </c>
      <c r="M183" s="6" t="str">
        <f t="shared" si="48"/>
        <v/>
      </c>
      <c r="N183" s="6" t="str">
        <f t="shared" si="49"/>
        <v/>
      </c>
      <c r="O183" s="8"/>
      <c r="P183" s="105"/>
    </row>
    <row r="184" spans="2:16" x14ac:dyDescent="0.3">
      <c r="B184" s="4"/>
      <c r="C184" s="4"/>
      <c r="D184" s="4"/>
      <c r="E184" s="4"/>
      <c r="F184" s="4"/>
      <c r="G184" s="4"/>
      <c r="H184" s="4"/>
      <c r="I184" s="4"/>
      <c r="J184" s="4"/>
      <c r="K184" s="4"/>
      <c r="L184" s="8" t="str">
        <f t="shared" si="50"/>
        <v/>
      </c>
      <c r="M184" s="6" t="str">
        <f t="shared" si="48"/>
        <v/>
      </c>
      <c r="N184" s="6" t="str">
        <f t="shared" si="49"/>
        <v/>
      </c>
      <c r="O184" s="8"/>
      <c r="P184" s="105"/>
    </row>
    <row r="185" spans="2:16" x14ac:dyDescent="0.3">
      <c r="B185" s="4"/>
      <c r="C185" s="4"/>
      <c r="D185" s="4"/>
      <c r="E185" s="4"/>
      <c r="F185" s="4"/>
      <c r="G185" s="4"/>
      <c r="H185" s="4"/>
      <c r="I185" s="4"/>
      <c r="J185" s="4"/>
      <c r="K185" s="4"/>
      <c r="L185" s="8" t="str">
        <f t="shared" si="50"/>
        <v/>
      </c>
      <c r="M185" s="6" t="str">
        <f t="shared" si="48"/>
        <v/>
      </c>
      <c r="N185" s="6" t="str">
        <f t="shared" si="49"/>
        <v/>
      </c>
      <c r="O185" s="8"/>
      <c r="P185" s="105"/>
    </row>
    <row r="186" spans="2:16" x14ac:dyDescent="0.3">
      <c r="B186" s="4"/>
      <c r="C186" s="4"/>
      <c r="D186" s="4"/>
      <c r="E186" s="4"/>
      <c r="F186" s="4"/>
      <c r="G186" s="4"/>
      <c r="H186" s="4"/>
      <c r="I186" s="4"/>
      <c r="J186" s="4"/>
      <c r="K186" s="4"/>
      <c r="L186" s="8" t="str">
        <f t="shared" si="50"/>
        <v/>
      </c>
      <c r="M186" s="6" t="str">
        <f t="shared" si="48"/>
        <v/>
      </c>
      <c r="N186" s="6" t="str">
        <f t="shared" si="49"/>
        <v/>
      </c>
      <c r="O186" s="8"/>
      <c r="P186" s="105"/>
    </row>
    <row r="187" spans="2:16" x14ac:dyDescent="0.3">
      <c r="B187" s="4"/>
      <c r="C187" s="4"/>
      <c r="D187" s="4"/>
      <c r="E187" s="4"/>
      <c r="F187" s="4"/>
      <c r="G187" s="4"/>
      <c r="H187" s="4"/>
      <c r="I187" s="4"/>
      <c r="J187" s="4"/>
      <c r="K187" s="4"/>
      <c r="L187" s="8" t="str">
        <f t="shared" si="50"/>
        <v/>
      </c>
      <c r="M187" s="6" t="str">
        <f t="shared" si="48"/>
        <v/>
      </c>
      <c r="N187" s="6" t="str">
        <f t="shared" si="49"/>
        <v/>
      </c>
      <c r="O187" s="8"/>
      <c r="P187" s="105"/>
    </row>
    <row r="188" spans="2:16" x14ac:dyDescent="0.3">
      <c r="B188" s="4"/>
      <c r="C188" s="4"/>
      <c r="D188" s="4"/>
      <c r="E188" s="4"/>
      <c r="F188" s="4"/>
      <c r="G188" s="4"/>
      <c r="H188" s="4"/>
      <c r="I188" s="4"/>
      <c r="J188" s="4"/>
      <c r="K188" s="4"/>
      <c r="L188" s="8" t="str">
        <f t="shared" si="50"/>
        <v/>
      </c>
      <c r="M188" s="6" t="str">
        <f t="shared" si="48"/>
        <v/>
      </c>
      <c r="N188" s="6" t="str">
        <f t="shared" si="49"/>
        <v/>
      </c>
      <c r="O188" s="8"/>
      <c r="P188" s="105"/>
    </row>
    <row r="189" spans="2:16" x14ac:dyDescent="0.3">
      <c r="B189" s="4"/>
      <c r="C189" s="4"/>
      <c r="D189" s="4"/>
      <c r="E189" s="4"/>
      <c r="F189" s="4"/>
      <c r="G189" s="4"/>
      <c r="H189" s="4"/>
      <c r="I189" s="4"/>
      <c r="J189" s="4"/>
      <c r="K189" s="4"/>
      <c r="L189" s="8" t="str">
        <f t="shared" si="50"/>
        <v/>
      </c>
      <c r="M189" s="6" t="str">
        <f t="shared" si="48"/>
        <v/>
      </c>
      <c r="N189" s="6" t="str">
        <f t="shared" si="49"/>
        <v/>
      </c>
      <c r="O189" s="8"/>
      <c r="P189" s="105"/>
    </row>
    <row r="190" spans="2:16" x14ac:dyDescent="0.3">
      <c r="B190" s="4"/>
      <c r="C190" s="4"/>
      <c r="D190" s="4"/>
      <c r="E190" s="4"/>
      <c r="F190" s="4"/>
      <c r="G190" s="4"/>
      <c r="H190" s="4"/>
      <c r="I190" s="4"/>
      <c r="J190" s="4"/>
      <c r="K190" s="4"/>
      <c r="L190" s="8" t="str">
        <f t="shared" si="50"/>
        <v/>
      </c>
      <c r="M190" s="6" t="str">
        <f t="shared" si="48"/>
        <v/>
      </c>
      <c r="N190" s="6" t="str">
        <f t="shared" si="49"/>
        <v/>
      </c>
      <c r="O190" s="8"/>
      <c r="P190" s="105"/>
    </row>
    <row r="191" spans="2:16" x14ac:dyDescent="0.3">
      <c r="B191" s="4"/>
      <c r="C191" s="4"/>
      <c r="D191" s="4"/>
      <c r="E191" s="4"/>
      <c r="F191" s="4"/>
      <c r="G191" s="4"/>
      <c r="H191" s="4"/>
      <c r="I191" s="4"/>
      <c r="J191" s="4"/>
      <c r="K191" s="4"/>
      <c r="L191" s="8" t="str">
        <f t="shared" si="50"/>
        <v/>
      </c>
      <c r="M191" s="6" t="str">
        <f t="shared" si="48"/>
        <v/>
      </c>
      <c r="N191" s="6" t="str">
        <f t="shared" si="49"/>
        <v/>
      </c>
      <c r="O191" s="8"/>
      <c r="P191" s="105"/>
    </row>
    <row r="192" spans="2:16" x14ac:dyDescent="0.3">
      <c r="B192" s="4"/>
      <c r="C192" s="4"/>
      <c r="D192" s="4"/>
      <c r="E192" s="4"/>
      <c r="F192" s="4"/>
      <c r="G192" s="4"/>
      <c r="H192" s="4"/>
      <c r="I192" s="4"/>
      <c r="J192" s="4"/>
      <c r="K192" s="4"/>
      <c r="L192" s="8" t="str">
        <f t="shared" si="50"/>
        <v/>
      </c>
      <c r="M192" s="6" t="str">
        <f t="shared" si="48"/>
        <v/>
      </c>
      <c r="N192" s="6" t="str">
        <f t="shared" si="49"/>
        <v/>
      </c>
      <c r="O192" s="8"/>
      <c r="P192" s="105"/>
    </row>
    <row r="193" spans="2:16" x14ac:dyDescent="0.3">
      <c r="B193" s="4"/>
      <c r="C193" s="4"/>
      <c r="D193" s="4"/>
      <c r="E193" s="4"/>
      <c r="F193" s="4"/>
      <c r="G193" s="4"/>
      <c r="H193" s="4"/>
      <c r="I193" s="4"/>
      <c r="J193" s="4"/>
      <c r="K193" s="4"/>
      <c r="L193" s="8" t="str">
        <f t="shared" si="50"/>
        <v/>
      </c>
      <c r="M193" s="6" t="str">
        <f t="shared" si="48"/>
        <v/>
      </c>
      <c r="N193" s="6" t="str">
        <f t="shared" si="49"/>
        <v/>
      </c>
      <c r="O193" s="8"/>
      <c r="P193" s="105"/>
    </row>
    <row r="194" spans="2:16" x14ac:dyDescent="0.3">
      <c r="B194" s="4"/>
      <c r="C194" s="4"/>
      <c r="D194" s="4"/>
      <c r="E194" s="4"/>
      <c r="F194" s="4"/>
      <c r="G194" s="4"/>
      <c r="H194" s="4"/>
      <c r="I194" s="4"/>
      <c r="J194" s="4"/>
      <c r="K194" s="4"/>
      <c r="L194" s="8" t="str">
        <f t="shared" si="50"/>
        <v/>
      </c>
      <c r="M194" s="6" t="str">
        <f t="shared" si="48"/>
        <v/>
      </c>
      <c r="N194" s="6" t="str">
        <f t="shared" si="49"/>
        <v/>
      </c>
      <c r="O194" s="8"/>
      <c r="P194" s="105"/>
    </row>
    <row r="195" spans="2:16" x14ac:dyDescent="0.3">
      <c r="B195" s="4"/>
      <c r="C195" s="4"/>
      <c r="D195" s="4"/>
      <c r="E195" s="4"/>
      <c r="F195" s="4"/>
      <c r="G195" s="4"/>
      <c r="H195" s="4"/>
      <c r="I195" s="4"/>
      <c r="J195" s="4"/>
      <c r="K195" s="4"/>
      <c r="L195" s="8" t="str">
        <f t="shared" si="50"/>
        <v/>
      </c>
      <c r="M195" s="6" t="str">
        <f t="shared" si="48"/>
        <v/>
      </c>
      <c r="N195" s="6" t="str">
        <f t="shared" si="49"/>
        <v/>
      </c>
      <c r="O195" s="8"/>
      <c r="P195" s="105"/>
    </row>
    <row r="196" spans="2:16" x14ac:dyDescent="0.3">
      <c r="B196" s="4"/>
      <c r="C196" s="4"/>
      <c r="D196" s="4"/>
      <c r="E196" s="4"/>
      <c r="F196" s="4"/>
      <c r="G196" s="4"/>
      <c r="H196" s="4"/>
      <c r="I196" s="4"/>
      <c r="J196" s="4"/>
      <c r="K196" s="4"/>
      <c r="L196" s="8" t="str">
        <f t="shared" si="50"/>
        <v/>
      </c>
      <c r="M196" s="6" t="str">
        <f t="shared" ref="M196:M259" si="51">IF(J196="","",J196*L196)</f>
        <v/>
      </c>
      <c r="N196" s="6" t="str">
        <f t="shared" ref="N196:N259" si="52">IF(L196="","",L196*K196)</f>
        <v/>
      </c>
      <c r="O196" s="8"/>
      <c r="P196" s="105"/>
    </row>
    <row r="197" spans="2:16" x14ac:dyDescent="0.3">
      <c r="B197" s="4"/>
      <c r="C197" s="4"/>
      <c r="D197" s="4"/>
      <c r="E197" s="4"/>
      <c r="F197" s="4"/>
      <c r="G197" s="4"/>
      <c r="H197" s="4"/>
      <c r="I197" s="4"/>
      <c r="J197" s="4"/>
      <c r="K197" s="4"/>
      <c r="L197" s="8" t="str">
        <f t="shared" si="50"/>
        <v/>
      </c>
      <c r="M197" s="6" t="str">
        <f t="shared" si="51"/>
        <v/>
      </c>
      <c r="N197" s="6" t="str">
        <f t="shared" si="52"/>
        <v/>
      </c>
      <c r="O197" s="8"/>
      <c r="P197" s="105"/>
    </row>
    <row r="198" spans="2:16" x14ac:dyDescent="0.3">
      <c r="B198" s="4"/>
      <c r="C198" s="4"/>
      <c r="D198" s="4"/>
      <c r="E198" s="4"/>
      <c r="F198" s="4"/>
      <c r="G198" s="4"/>
      <c r="H198" s="4"/>
      <c r="I198" s="4"/>
      <c r="J198" s="4"/>
      <c r="K198" s="4"/>
      <c r="L198" s="8" t="str">
        <f t="shared" si="50"/>
        <v/>
      </c>
      <c r="M198" s="6" t="str">
        <f t="shared" si="51"/>
        <v/>
      </c>
      <c r="N198" s="6" t="str">
        <f t="shared" si="52"/>
        <v/>
      </c>
      <c r="O198" s="8"/>
      <c r="P198" s="105"/>
    </row>
    <row r="199" spans="2:16" x14ac:dyDescent="0.3">
      <c r="B199" s="4"/>
      <c r="C199" s="4"/>
      <c r="D199" s="4"/>
      <c r="E199" s="4"/>
      <c r="F199" s="4"/>
      <c r="G199" s="4"/>
      <c r="H199" s="4"/>
      <c r="I199" s="4"/>
      <c r="J199" s="4"/>
      <c r="K199" s="4"/>
      <c r="L199" s="8" t="str">
        <f t="shared" ref="L199:L262" si="53">IF(H199="","",H199*I199)</f>
        <v/>
      </c>
      <c r="M199" s="6" t="str">
        <f t="shared" si="51"/>
        <v/>
      </c>
      <c r="N199" s="6" t="str">
        <f t="shared" si="52"/>
        <v/>
      </c>
      <c r="O199" s="8"/>
      <c r="P199" s="105"/>
    </row>
    <row r="200" spans="2:16" x14ac:dyDescent="0.3">
      <c r="B200" s="4"/>
      <c r="C200" s="4"/>
      <c r="D200" s="4"/>
      <c r="E200" s="4"/>
      <c r="F200" s="4"/>
      <c r="G200" s="4"/>
      <c r="H200" s="4"/>
      <c r="I200" s="4"/>
      <c r="J200" s="4"/>
      <c r="K200" s="4"/>
      <c r="L200" s="8" t="str">
        <f t="shared" si="53"/>
        <v/>
      </c>
      <c r="M200" s="6" t="str">
        <f t="shared" si="51"/>
        <v/>
      </c>
      <c r="N200" s="6" t="str">
        <f t="shared" si="52"/>
        <v/>
      </c>
      <c r="O200" s="8"/>
      <c r="P200" s="105"/>
    </row>
    <row r="201" spans="2:16" x14ac:dyDescent="0.3">
      <c r="B201" s="4"/>
      <c r="C201" s="4"/>
      <c r="D201" s="4"/>
      <c r="E201" s="4"/>
      <c r="F201" s="4"/>
      <c r="G201" s="4"/>
      <c r="H201" s="4"/>
      <c r="I201" s="4"/>
      <c r="J201" s="4"/>
      <c r="K201" s="4"/>
      <c r="L201" s="8" t="str">
        <f t="shared" si="53"/>
        <v/>
      </c>
      <c r="M201" s="6" t="str">
        <f t="shared" si="51"/>
        <v/>
      </c>
      <c r="N201" s="6" t="str">
        <f t="shared" si="52"/>
        <v/>
      </c>
      <c r="O201" s="8"/>
      <c r="P201" s="105"/>
    </row>
    <row r="202" spans="2:16" x14ac:dyDescent="0.3">
      <c r="B202" s="4"/>
      <c r="C202" s="4"/>
      <c r="D202" s="4"/>
      <c r="E202" s="4"/>
      <c r="F202" s="4"/>
      <c r="G202" s="4"/>
      <c r="H202" s="4"/>
      <c r="I202" s="4"/>
      <c r="J202" s="4"/>
      <c r="K202" s="4"/>
      <c r="L202" s="8" t="str">
        <f t="shared" si="53"/>
        <v/>
      </c>
      <c r="M202" s="6" t="str">
        <f t="shared" si="51"/>
        <v/>
      </c>
      <c r="N202" s="6" t="str">
        <f t="shared" si="52"/>
        <v/>
      </c>
      <c r="O202" s="8"/>
      <c r="P202" s="105"/>
    </row>
    <row r="203" spans="2:16" x14ac:dyDescent="0.3">
      <c r="B203" s="4"/>
      <c r="C203" s="4"/>
      <c r="D203" s="4"/>
      <c r="E203" s="4"/>
      <c r="F203" s="4"/>
      <c r="G203" s="4"/>
      <c r="H203" s="4"/>
      <c r="I203" s="4"/>
      <c r="J203" s="4"/>
      <c r="K203" s="4"/>
      <c r="L203" s="8" t="str">
        <f t="shared" si="53"/>
        <v/>
      </c>
      <c r="M203" s="6" t="str">
        <f t="shared" si="51"/>
        <v/>
      </c>
      <c r="N203" s="6" t="str">
        <f t="shared" si="52"/>
        <v/>
      </c>
      <c r="O203" s="8"/>
      <c r="P203" s="105"/>
    </row>
    <row r="204" spans="2:16" x14ac:dyDescent="0.3">
      <c r="B204" s="4"/>
      <c r="C204" s="4"/>
      <c r="D204" s="4"/>
      <c r="E204" s="4"/>
      <c r="F204" s="4"/>
      <c r="G204" s="4"/>
      <c r="H204" s="4"/>
      <c r="I204" s="4"/>
      <c r="J204" s="4"/>
      <c r="K204" s="4"/>
      <c r="L204" s="8" t="str">
        <f t="shared" si="53"/>
        <v/>
      </c>
      <c r="M204" s="6" t="str">
        <f t="shared" si="51"/>
        <v/>
      </c>
      <c r="N204" s="6" t="str">
        <f t="shared" si="52"/>
        <v/>
      </c>
      <c r="O204" s="8"/>
      <c r="P204" s="105"/>
    </row>
    <row r="205" spans="2:16" x14ac:dyDescent="0.3">
      <c r="B205" s="4"/>
      <c r="C205" s="4"/>
      <c r="D205" s="4"/>
      <c r="E205" s="4"/>
      <c r="F205" s="4"/>
      <c r="G205" s="4"/>
      <c r="H205" s="4"/>
      <c r="I205" s="4"/>
      <c r="J205" s="4"/>
      <c r="K205" s="4"/>
      <c r="L205" s="8" t="str">
        <f t="shared" si="53"/>
        <v/>
      </c>
      <c r="M205" s="6" t="str">
        <f t="shared" si="51"/>
        <v/>
      </c>
      <c r="N205" s="6" t="str">
        <f t="shared" si="52"/>
        <v/>
      </c>
      <c r="O205" s="8"/>
      <c r="P205" s="105"/>
    </row>
    <row r="206" spans="2:16" x14ac:dyDescent="0.3">
      <c r="B206" s="4"/>
      <c r="C206" s="4"/>
      <c r="D206" s="4"/>
      <c r="E206" s="4"/>
      <c r="F206" s="4"/>
      <c r="G206" s="4"/>
      <c r="H206" s="4"/>
      <c r="I206" s="4"/>
      <c r="J206" s="4"/>
      <c r="K206" s="4"/>
      <c r="L206" s="8" t="str">
        <f t="shared" si="53"/>
        <v/>
      </c>
      <c r="M206" s="6" t="str">
        <f t="shared" si="51"/>
        <v/>
      </c>
      <c r="N206" s="6" t="str">
        <f t="shared" si="52"/>
        <v/>
      </c>
      <c r="O206" s="8"/>
      <c r="P206" s="105"/>
    </row>
    <row r="207" spans="2:16" x14ac:dyDescent="0.3">
      <c r="B207" s="4"/>
      <c r="C207" s="4"/>
      <c r="D207" s="4"/>
      <c r="E207" s="4"/>
      <c r="F207" s="4"/>
      <c r="G207" s="4"/>
      <c r="H207" s="4"/>
      <c r="I207" s="4"/>
      <c r="J207" s="4"/>
      <c r="K207" s="4"/>
      <c r="L207" s="8" t="str">
        <f t="shared" si="53"/>
        <v/>
      </c>
      <c r="M207" s="6" t="str">
        <f t="shared" si="51"/>
        <v/>
      </c>
      <c r="N207" s="6" t="str">
        <f t="shared" si="52"/>
        <v/>
      </c>
      <c r="O207" s="8"/>
      <c r="P207" s="105"/>
    </row>
    <row r="208" spans="2:16" x14ac:dyDescent="0.3">
      <c r="B208" s="4"/>
      <c r="C208" s="4"/>
      <c r="D208" s="4"/>
      <c r="E208" s="4"/>
      <c r="F208" s="4"/>
      <c r="G208" s="4"/>
      <c r="H208" s="4"/>
      <c r="I208" s="4"/>
      <c r="J208" s="4"/>
      <c r="K208" s="4"/>
      <c r="L208" s="8" t="str">
        <f t="shared" si="53"/>
        <v/>
      </c>
      <c r="M208" s="6" t="str">
        <f t="shared" si="51"/>
        <v/>
      </c>
      <c r="N208" s="6" t="str">
        <f t="shared" si="52"/>
        <v/>
      </c>
      <c r="O208" s="8"/>
      <c r="P208" s="105"/>
    </row>
    <row r="209" spans="2:16" x14ac:dyDescent="0.3">
      <c r="B209" s="4"/>
      <c r="C209" s="4"/>
      <c r="D209" s="4"/>
      <c r="E209" s="4"/>
      <c r="F209" s="4"/>
      <c r="G209" s="4"/>
      <c r="H209" s="4"/>
      <c r="I209" s="4"/>
      <c r="J209" s="4"/>
      <c r="K209" s="4"/>
      <c r="L209" s="8" t="str">
        <f t="shared" si="53"/>
        <v/>
      </c>
      <c r="M209" s="6" t="str">
        <f t="shared" si="51"/>
        <v/>
      </c>
      <c r="N209" s="6" t="str">
        <f t="shared" si="52"/>
        <v/>
      </c>
      <c r="O209" s="8"/>
      <c r="P209" s="105"/>
    </row>
    <row r="210" spans="2:16" x14ac:dyDescent="0.3">
      <c r="B210" s="4"/>
      <c r="C210" s="4"/>
      <c r="D210" s="4"/>
      <c r="E210" s="4"/>
      <c r="F210" s="4"/>
      <c r="G210" s="4"/>
      <c r="H210" s="4"/>
      <c r="I210" s="4"/>
      <c r="J210" s="4"/>
      <c r="K210" s="4"/>
      <c r="L210" s="8" t="str">
        <f t="shared" si="53"/>
        <v/>
      </c>
      <c r="M210" s="6" t="str">
        <f t="shared" si="51"/>
        <v/>
      </c>
      <c r="N210" s="6" t="str">
        <f t="shared" si="52"/>
        <v/>
      </c>
      <c r="O210" s="8"/>
      <c r="P210" s="105"/>
    </row>
    <row r="211" spans="2:16" x14ac:dyDescent="0.3">
      <c r="B211" s="4"/>
      <c r="C211" s="4"/>
      <c r="D211" s="4"/>
      <c r="E211" s="4"/>
      <c r="F211" s="4"/>
      <c r="G211" s="4"/>
      <c r="H211" s="4"/>
      <c r="I211" s="4"/>
      <c r="J211" s="4"/>
      <c r="K211" s="4"/>
      <c r="L211" s="8" t="str">
        <f t="shared" si="53"/>
        <v/>
      </c>
      <c r="M211" s="6" t="str">
        <f t="shared" si="51"/>
        <v/>
      </c>
      <c r="N211" s="6" t="str">
        <f t="shared" si="52"/>
        <v/>
      </c>
      <c r="O211" s="8"/>
      <c r="P211" s="105"/>
    </row>
    <row r="212" spans="2:16" x14ac:dyDescent="0.3">
      <c r="B212" s="4"/>
      <c r="C212" s="4"/>
      <c r="D212" s="4"/>
      <c r="E212" s="4"/>
      <c r="F212" s="4"/>
      <c r="G212" s="4"/>
      <c r="H212" s="4"/>
      <c r="I212" s="4"/>
      <c r="J212" s="4"/>
      <c r="K212" s="4"/>
      <c r="L212" s="8" t="str">
        <f t="shared" si="53"/>
        <v/>
      </c>
      <c r="M212" s="6" t="str">
        <f t="shared" si="51"/>
        <v/>
      </c>
      <c r="N212" s="6" t="str">
        <f t="shared" si="52"/>
        <v/>
      </c>
      <c r="O212" s="8"/>
      <c r="P212" s="105"/>
    </row>
    <row r="213" spans="2:16" x14ac:dyDescent="0.3">
      <c r="B213" s="4"/>
      <c r="C213" s="4"/>
      <c r="D213" s="4"/>
      <c r="E213" s="4"/>
      <c r="F213" s="4"/>
      <c r="G213" s="4"/>
      <c r="H213" s="4"/>
      <c r="I213" s="4"/>
      <c r="J213" s="4"/>
      <c r="K213" s="4"/>
      <c r="L213" s="8" t="str">
        <f t="shared" si="53"/>
        <v/>
      </c>
      <c r="M213" s="6" t="str">
        <f t="shared" si="51"/>
        <v/>
      </c>
      <c r="N213" s="6" t="str">
        <f t="shared" si="52"/>
        <v/>
      </c>
      <c r="O213" s="8"/>
      <c r="P213" s="105"/>
    </row>
    <row r="214" spans="2:16" x14ac:dyDescent="0.3">
      <c r="B214" s="4"/>
      <c r="C214" s="4"/>
      <c r="D214" s="4"/>
      <c r="E214" s="4"/>
      <c r="F214" s="4"/>
      <c r="G214" s="4"/>
      <c r="H214" s="4"/>
      <c r="I214" s="4"/>
      <c r="J214" s="4"/>
      <c r="K214" s="4"/>
      <c r="L214" s="8" t="str">
        <f t="shared" si="53"/>
        <v/>
      </c>
      <c r="M214" s="6" t="str">
        <f t="shared" si="51"/>
        <v/>
      </c>
      <c r="N214" s="6" t="str">
        <f t="shared" si="52"/>
        <v/>
      </c>
      <c r="O214" s="8"/>
      <c r="P214" s="105"/>
    </row>
    <row r="215" spans="2:16" x14ac:dyDescent="0.3">
      <c r="B215" s="4"/>
      <c r="C215" s="4"/>
      <c r="D215" s="4"/>
      <c r="E215" s="4"/>
      <c r="F215" s="4"/>
      <c r="G215" s="4"/>
      <c r="H215" s="4"/>
      <c r="I215" s="4"/>
      <c r="J215" s="4"/>
      <c r="K215" s="4"/>
      <c r="L215" s="8" t="str">
        <f t="shared" si="53"/>
        <v/>
      </c>
      <c r="M215" s="6" t="str">
        <f t="shared" si="51"/>
        <v/>
      </c>
      <c r="N215" s="6" t="str">
        <f t="shared" si="52"/>
        <v/>
      </c>
      <c r="O215" s="8"/>
      <c r="P215" s="105"/>
    </row>
    <row r="216" spans="2:16" x14ac:dyDescent="0.3">
      <c r="B216" s="4"/>
      <c r="C216" s="4"/>
      <c r="D216" s="4"/>
      <c r="E216" s="4"/>
      <c r="F216" s="4"/>
      <c r="G216" s="4"/>
      <c r="H216" s="4"/>
      <c r="I216" s="4"/>
      <c r="J216" s="4"/>
      <c r="K216" s="4"/>
      <c r="L216" s="8" t="str">
        <f t="shared" si="53"/>
        <v/>
      </c>
      <c r="M216" s="6" t="str">
        <f t="shared" si="51"/>
        <v/>
      </c>
      <c r="N216" s="6" t="str">
        <f t="shared" si="52"/>
        <v/>
      </c>
      <c r="O216" s="8"/>
      <c r="P216" s="105"/>
    </row>
    <row r="217" spans="2:16" x14ac:dyDescent="0.3">
      <c r="B217" s="4"/>
      <c r="C217" s="4"/>
      <c r="D217" s="4"/>
      <c r="E217" s="4"/>
      <c r="F217" s="4"/>
      <c r="G217" s="4"/>
      <c r="H217" s="4"/>
      <c r="I217" s="4"/>
      <c r="J217" s="4"/>
      <c r="K217" s="4"/>
      <c r="L217" s="8" t="str">
        <f t="shared" si="53"/>
        <v/>
      </c>
      <c r="M217" s="6" t="str">
        <f t="shared" si="51"/>
        <v/>
      </c>
      <c r="N217" s="6" t="str">
        <f t="shared" si="52"/>
        <v/>
      </c>
      <c r="O217" s="8"/>
      <c r="P217" s="105"/>
    </row>
    <row r="218" spans="2:16" x14ac:dyDescent="0.3">
      <c r="B218" s="4"/>
      <c r="C218" s="4"/>
      <c r="D218" s="4"/>
      <c r="E218" s="4"/>
      <c r="F218" s="4"/>
      <c r="G218" s="4"/>
      <c r="H218" s="4"/>
      <c r="I218" s="4"/>
      <c r="J218" s="4"/>
      <c r="K218" s="4"/>
      <c r="L218" s="8" t="str">
        <f t="shared" si="53"/>
        <v/>
      </c>
      <c r="M218" s="6" t="str">
        <f t="shared" si="51"/>
        <v/>
      </c>
      <c r="N218" s="6" t="str">
        <f t="shared" si="52"/>
        <v/>
      </c>
      <c r="O218" s="8"/>
      <c r="P218" s="105"/>
    </row>
    <row r="219" spans="2:16" x14ac:dyDescent="0.3">
      <c r="B219" s="4"/>
      <c r="C219" s="4"/>
      <c r="D219" s="4"/>
      <c r="E219" s="4"/>
      <c r="F219" s="4"/>
      <c r="G219" s="4"/>
      <c r="H219" s="4"/>
      <c r="I219" s="4"/>
      <c r="J219" s="4"/>
      <c r="K219" s="4"/>
      <c r="L219" s="8" t="str">
        <f t="shared" si="53"/>
        <v/>
      </c>
      <c r="M219" s="6" t="str">
        <f t="shared" si="51"/>
        <v/>
      </c>
      <c r="N219" s="6" t="str">
        <f t="shared" si="52"/>
        <v/>
      </c>
      <c r="O219" s="8"/>
      <c r="P219" s="105"/>
    </row>
    <row r="220" spans="2:16" x14ac:dyDescent="0.3">
      <c r="B220" s="4"/>
      <c r="C220" s="4"/>
      <c r="D220" s="4"/>
      <c r="E220" s="4"/>
      <c r="F220" s="4"/>
      <c r="G220" s="4"/>
      <c r="H220" s="4"/>
      <c r="I220" s="4"/>
      <c r="J220" s="4"/>
      <c r="K220" s="4"/>
      <c r="L220" s="8" t="str">
        <f t="shared" si="53"/>
        <v/>
      </c>
      <c r="M220" s="6" t="str">
        <f t="shared" si="51"/>
        <v/>
      </c>
      <c r="N220" s="6" t="str">
        <f t="shared" si="52"/>
        <v/>
      </c>
      <c r="O220" s="8"/>
      <c r="P220" s="105"/>
    </row>
    <row r="221" spans="2:16" x14ac:dyDescent="0.3">
      <c r="B221" s="4"/>
      <c r="C221" s="4"/>
      <c r="D221" s="4"/>
      <c r="E221" s="4"/>
      <c r="F221" s="4"/>
      <c r="G221" s="4"/>
      <c r="H221" s="4"/>
      <c r="I221" s="4"/>
      <c r="J221" s="4"/>
      <c r="K221" s="4"/>
      <c r="L221" s="8" t="str">
        <f t="shared" si="53"/>
        <v/>
      </c>
      <c r="M221" s="6" t="str">
        <f t="shared" si="51"/>
        <v/>
      </c>
      <c r="N221" s="6" t="str">
        <f t="shared" si="52"/>
        <v/>
      </c>
      <c r="O221" s="8"/>
      <c r="P221" s="105"/>
    </row>
    <row r="222" spans="2:16" x14ac:dyDescent="0.3">
      <c r="B222" s="4"/>
      <c r="C222" s="4"/>
      <c r="D222" s="4"/>
      <c r="E222" s="4"/>
      <c r="F222" s="4"/>
      <c r="G222" s="4"/>
      <c r="H222" s="4"/>
      <c r="I222" s="4"/>
      <c r="J222" s="4"/>
      <c r="K222" s="4"/>
      <c r="L222" s="8" t="str">
        <f t="shared" si="53"/>
        <v/>
      </c>
      <c r="M222" s="6" t="str">
        <f t="shared" si="51"/>
        <v/>
      </c>
      <c r="N222" s="6" t="str">
        <f t="shared" si="52"/>
        <v/>
      </c>
      <c r="O222" s="8"/>
      <c r="P222" s="105"/>
    </row>
    <row r="223" spans="2:16" x14ac:dyDescent="0.3">
      <c r="B223" s="4"/>
      <c r="C223" s="4"/>
      <c r="D223" s="4"/>
      <c r="E223" s="4"/>
      <c r="F223" s="4"/>
      <c r="G223" s="4"/>
      <c r="H223" s="4"/>
      <c r="I223" s="4"/>
      <c r="J223" s="4"/>
      <c r="K223" s="4"/>
      <c r="L223" s="8" t="str">
        <f t="shared" si="53"/>
        <v/>
      </c>
      <c r="M223" s="6" t="str">
        <f t="shared" si="51"/>
        <v/>
      </c>
      <c r="N223" s="6" t="str">
        <f t="shared" si="52"/>
        <v/>
      </c>
      <c r="O223" s="8"/>
      <c r="P223" s="105"/>
    </row>
    <row r="224" spans="2:16" x14ac:dyDescent="0.3">
      <c r="B224" s="4"/>
      <c r="C224" s="4"/>
      <c r="D224" s="4"/>
      <c r="E224" s="4"/>
      <c r="F224" s="4"/>
      <c r="G224" s="4"/>
      <c r="H224" s="4"/>
      <c r="I224" s="4"/>
      <c r="J224" s="4"/>
      <c r="K224" s="4"/>
      <c r="L224" s="8" t="str">
        <f t="shared" si="53"/>
        <v/>
      </c>
      <c r="M224" s="6" t="str">
        <f t="shared" si="51"/>
        <v/>
      </c>
      <c r="N224" s="6" t="str">
        <f t="shared" si="52"/>
        <v/>
      </c>
      <c r="O224" s="8"/>
      <c r="P224" s="105"/>
    </row>
    <row r="225" spans="2:16" x14ac:dyDescent="0.3">
      <c r="B225" s="4"/>
      <c r="C225" s="4"/>
      <c r="D225" s="4"/>
      <c r="E225" s="4"/>
      <c r="F225" s="4"/>
      <c r="G225" s="4"/>
      <c r="H225" s="4"/>
      <c r="I225" s="4"/>
      <c r="J225" s="4"/>
      <c r="K225" s="4"/>
      <c r="L225" s="8" t="str">
        <f t="shared" si="53"/>
        <v/>
      </c>
      <c r="M225" s="6" t="str">
        <f t="shared" si="51"/>
        <v/>
      </c>
      <c r="N225" s="6" t="str">
        <f t="shared" si="52"/>
        <v/>
      </c>
      <c r="O225" s="8"/>
      <c r="P225" s="105"/>
    </row>
    <row r="226" spans="2:16" x14ac:dyDescent="0.3">
      <c r="B226" s="4"/>
      <c r="C226" s="4"/>
      <c r="D226" s="4"/>
      <c r="E226" s="4"/>
      <c r="F226" s="4"/>
      <c r="G226" s="4"/>
      <c r="H226" s="4"/>
      <c r="I226" s="4"/>
      <c r="J226" s="4"/>
      <c r="K226" s="4"/>
      <c r="L226" s="8" t="str">
        <f t="shared" si="53"/>
        <v/>
      </c>
      <c r="M226" s="6" t="str">
        <f t="shared" si="51"/>
        <v/>
      </c>
      <c r="N226" s="6" t="str">
        <f t="shared" si="52"/>
        <v/>
      </c>
      <c r="O226" s="8"/>
      <c r="P226" s="105"/>
    </row>
    <row r="227" spans="2:16" x14ac:dyDescent="0.3">
      <c r="B227" s="4"/>
      <c r="C227" s="4"/>
      <c r="D227" s="4"/>
      <c r="E227" s="4"/>
      <c r="F227" s="4"/>
      <c r="G227" s="4"/>
      <c r="H227" s="4"/>
      <c r="I227" s="4"/>
      <c r="J227" s="4"/>
      <c r="K227" s="4"/>
      <c r="L227" s="8" t="str">
        <f t="shared" si="53"/>
        <v/>
      </c>
      <c r="M227" s="6" t="str">
        <f t="shared" si="51"/>
        <v/>
      </c>
      <c r="N227" s="6" t="str">
        <f t="shared" si="52"/>
        <v/>
      </c>
      <c r="O227" s="8"/>
      <c r="P227" s="105"/>
    </row>
    <row r="228" spans="2:16" x14ac:dyDescent="0.3">
      <c r="B228" s="4"/>
      <c r="C228" s="4"/>
      <c r="D228" s="4"/>
      <c r="E228" s="4"/>
      <c r="F228" s="4"/>
      <c r="G228" s="4"/>
      <c r="H228" s="4"/>
      <c r="I228" s="4"/>
      <c r="J228" s="4"/>
      <c r="K228" s="4"/>
      <c r="L228" s="8" t="str">
        <f t="shared" si="53"/>
        <v/>
      </c>
      <c r="M228" s="6" t="str">
        <f t="shared" si="51"/>
        <v/>
      </c>
      <c r="N228" s="6" t="str">
        <f t="shared" si="52"/>
        <v/>
      </c>
      <c r="O228" s="8"/>
      <c r="P228" s="105"/>
    </row>
    <row r="229" spans="2:16" x14ac:dyDescent="0.3">
      <c r="B229" s="4"/>
      <c r="C229" s="4"/>
      <c r="D229" s="4"/>
      <c r="E229" s="4"/>
      <c r="F229" s="4"/>
      <c r="G229" s="4"/>
      <c r="H229" s="4"/>
      <c r="I229" s="4"/>
      <c r="J229" s="4"/>
      <c r="K229" s="4"/>
      <c r="L229" s="8" t="str">
        <f t="shared" si="53"/>
        <v/>
      </c>
      <c r="M229" s="6" t="str">
        <f t="shared" si="51"/>
        <v/>
      </c>
      <c r="N229" s="6" t="str">
        <f t="shared" si="52"/>
        <v/>
      </c>
      <c r="O229" s="8"/>
      <c r="P229" s="105"/>
    </row>
    <row r="230" spans="2:16" x14ac:dyDescent="0.3">
      <c r="B230" s="4"/>
      <c r="C230" s="4"/>
      <c r="D230" s="4"/>
      <c r="E230" s="4"/>
      <c r="F230" s="4"/>
      <c r="G230" s="4"/>
      <c r="H230" s="4"/>
      <c r="I230" s="4"/>
      <c r="J230" s="4"/>
      <c r="K230" s="4"/>
      <c r="L230" s="8" t="str">
        <f t="shared" si="53"/>
        <v/>
      </c>
      <c r="M230" s="6" t="str">
        <f t="shared" si="51"/>
        <v/>
      </c>
      <c r="N230" s="6" t="str">
        <f t="shared" si="52"/>
        <v/>
      </c>
      <c r="O230" s="8"/>
      <c r="P230" s="105"/>
    </row>
    <row r="231" spans="2:16" x14ac:dyDescent="0.3">
      <c r="B231" s="4"/>
      <c r="C231" s="4"/>
      <c r="D231" s="4"/>
      <c r="E231" s="4"/>
      <c r="F231" s="4"/>
      <c r="G231" s="4"/>
      <c r="H231" s="4"/>
      <c r="I231" s="4"/>
      <c r="J231" s="4"/>
      <c r="K231" s="4"/>
      <c r="L231" s="8" t="str">
        <f t="shared" si="53"/>
        <v/>
      </c>
      <c r="M231" s="6" t="str">
        <f t="shared" si="51"/>
        <v/>
      </c>
      <c r="N231" s="6" t="str">
        <f t="shared" si="52"/>
        <v/>
      </c>
      <c r="O231" s="8"/>
      <c r="P231" s="105"/>
    </row>
    <row r="232" spans="2:16" x14ac:dyDescent="0.3">
      <c r="B232" s="4"/>
      <c r="C232" s="4"/>
      <c r="D232" s="4"/>
      <c r="E232" s="4"/>
      <c r="F232" s="4"/>
      <c r="G232" s="4"/>
      <c r="H232" s="4"/>
      <c r="I232" s="4"/>
      <c r="J232" s="4"/>
      <c r="K232" s="4"/>
      <c r="L232" s="8" t="str">
        <f t="shared" si="53"/>
        <v/>
      </c>
      <c r="M232" s="6" t="str">
        <f t="shared" si="51"/>
        <v/>
      </c>
      <c r="N232" s="6" t="str">
        <f t="shared" si="52"/>
        <v/>
      </c>
      <c r="O232" s="8"/>
      <c r="P232" s="105"/>
    </row>
    <row r="233" spans="2:16" x14ac:dyDescent="0.3">
      <c r="B233" s="4"/>
      <c r="C233" s="4"/>
      <c r="D233" s="4"/>
      <c r="E233" s="4"/>
      <c r="F233" s="4"/>
      <c r="G233" s="4"/>
      <c r="H233" s="4"/>
      <c r="I233" s="4"/>
      <c r="J233" s="4"/>
      <c r="K233" s="4"/>
      <c r="L233" s="8" t="str">
        <f t="shared" si="53"/>
        <v/>
      </c>
      <c r="M233" s="6" t="str">
        <f t="shared" si="51"/>
        <v/>
      </c>
      <c r="N233" s="6" t="str">
        <f t="shared" si="52"/>
        <v/>
      </c>
      <c r="O233" s="8"/>
      <c r="P233" s="105"/>
    </row>
    <row r="234" spans="2:16" x14ac:dyDescent="0.3">
      <c r="B234" s="4"/>
      <c r="C234" s="4"/>
      <c r="D234" s="4"/>
      <c r="E234" s="4"/>
      <c r="F234" s="4"/>
      <c r="G234" s="4"/>
      <c r="H234" s="4"/>
      <c r="I234" s="4"/>
      <c r="J234" s="4"/>
      <c r="K234" s="4"/>
      <c r="L234" s="8" t="str">
        <f t="shared" si="53"/>
        <v/>
      </c>
      <c r="M234" s="6" t="str">
        <f t="shared" si="51"/>
        <v/>
      </c>
      <c r="N234" s="6" t="str">
        <f t="shared" si="52"/>
        <v/>
      </c>
      <c r="O234" s="8"/>
      <c r="P234" s="105"/>
    </row>
    <row r="235" spans="2:16" x14ac:dyDescent="0.3">
      <c r="B235" s="4"/>
      <c r="C235" s="4"/>
      <c r="D235" s="4"/>
      <c r="E235" s="4"/>
      <c r="F235" s="4"/>
      <c r="G235" s="4"/>
      <c r="H235" s="4"/>
      <c r="I235" s="4"/>
      <c r="J235" s="4"/>
      <c r="K235" s="4"/>
      <c r="L235" s="8" t="str">
        <f t="shared" si="53"/>
        <v/>
      </c>
      <c r="M235" s="6" t="str">
        <f t="shared" si="51"/>
        <v/>
      </c>
      <c r="N235" s="6" t="str">
        <f t="shared" si="52"/>
        <v/>
      </c>
      <c r="O235" s="8"/>
      <c r="P235" s="105"/>
    </row>
    <row r="236" spans="2:16" x14ac:dyDescent="0.3">
      <c r="B236" s="4"/>
      <c r="C236" s="4"/>
      <c r="D236" s="4"/>
      <c r="E236" s="4"/>
      <c r="F236" s="4"/>
      <c r="G236" s="4"/>
      <c r="H236" s="4"/>
      <c r="I236" s="4"/>
      <c r="J236" s="4"/>
      <c r="K236" s="4"/>
      <c r="L236" s="8" t="str">
        <f t="shared" si="53"/>
        <v/>
      </c>
      <c r="M236" s="6" t="str">
        <f t="shared" si="51"/>
        <v/>
      </c>
      <c r="N236" s="6" t="str">
        <f t="shared" si="52"/>
        <v/>
      </c>
      <c r="O236" s="8"/>
      <c r="P236" s="105"/>
    </row>
    <row r="237" spans="2:16" x14ac:dyDescent="0.3">
      <c r="B237" s="4"/>
      <c r="C237" s="4"/>
      <c r="D237" s="4"/>
      <c r="E237" s="4"/>
      <c r="F237" s="4"/>
      <c r="G237" s="4"/>
      <c r="H237" s="4"/>
      <c r="I237" s="4"/>
      <c r="J237" s="4"/>
      <c r="K237" s="4"/>
      <c r="L237" s="8" t="str">
        <f t="shared" si="53"/>
        <v/>
      </c>
      <c r="M237" s="6" t="str">
        <f t="shared" si="51"/>
        <v/>
      </c>
      <c r="N237" s="6" t="str">
        <f t="shared" si="52"/>
        <v/>
      </c>
      <c r="O237" s="8"/>
      <c r="P237" s="105"/>
    </row>
    <row r="238" spans="2:16" x14ac:dyDescent="0.3">
      <c r="B238" s="4"/>
      <c r="C238" s="4"/>
      <c r="D238" s="4"/>
      <c r="E238" s="4"/>
      <c r="F238" s="4"/>
      <c r="G238" s="4"/>
      <c r="H238" s="4"/>
      <c r="I238" s="4"/>
      <c r="J238" s="4"/>
      <c r="K238" s="4"/>
      <c r="L238" s="8" t="str">
        <f t="shared" si="53"/>
        <v/>
      </c>
      <c r="M238" s="6" t="str">
        <f t="shared" si="51"/>
        <v/>
      </c>
      <c r="N238" s="6" t="str">
        <f t="shared" si="52"/>
        <v/>
      </c>
      <c r="O238" s="8"/>
      <c r="P238" s="105"/>
    </row>
    <row r="239" spans="2:16" x14ac:dyDescent="0.3">
      <c r="B239" s="4"/>
      <c r="C239" s="4"/>
      <c r="D239" s="4"/>
      <c r="E239" s="4"/>
      <c r="F239" s="4"/>
      <c r="G239" s="4"/>
      <c r="H239" s="4"/>
      <c r="I239" s="4"/>
      <c r="J239" s="4"/>
      <c r="K239" s="4"/>
      <c r="L239" s="8" t="str">
        <f t="shared" si="53"/>
        <v/>
      </c>
      <c r="M239" s="6" t="str">
        <f t="shared" si="51"/>
        <v/>
      </c>
      <c r="N239" s="6" t="str">
        <f t="shared" si="52"/>
        <v/>
      </c>
      <c r="O239" s="8"/>
      <c r="P239" s="105"/>
    </row>
    <row r="240" spans="2:16" x14ac:dyDescent="0.3">
      <c r="B240" s="4"/>
      <c r="C240" s="4"/>
      <c r="D240" s="4"/>
      <c r="E240" s="4"/>
      <c r="F240" s="4"/>
      <c r="G240" s="4"/>
      <c r="H240" s="4"/>
      <c r="I240" s="4"/>
      <c r="J240" s="4"/>
      <c r="K240" s="4"/>
      <c r="L240" s="8" t="str">
        <f t="shared" si="53"/>
        <v/>
      </c>
      <c r="M240" s="6" t="str">
        <f t="shared" si="51"/>
        <v/>
      </c>
      <c r="N240" s="6" t="str">
        <f t="shared" si="52"/>
        <v/>
      </c>
      <c r="O240" s="8"/>
      <c r="P240" s="105"/>
    </row>
    <row r="241" spans="2:16" x14ac:dyDescent="0.3">
      <c r="B241" s="4"/>
      <c r="C241" s="4"/>
      <c r="D241" s="4"/>
      <c r="E241" s="4"/>
      <c r="F241" s="4"/>
      <c r="G241" s="4"/>
      <c r="H241" s="4"/>
      <c r="I241" s="4"/>
      <c r="J241" s="4"/>
      <c r="K241" s="4"/>
      <c r="L241" s="8" t="str">
        <f t="shared" si="53"/>
        <v/>
      </c>
      <c r="M241" s="6" t="str">
        <f t="shared" si="51"/>
        <v/>
      </c>
      <c r="N241" s="6" t="str">
        <f t="shared" si="52"/>
        <v/>
      </c>
      <c r="O241" s="8"/>
      <c r="P241" s="105"/>
    </row>
    <row r="242" spans="2:16" x14ac:dyDescent="0.3">
      <c r="B242" s="4"/>
      <c r="C242" s="4"/>
      <c r="D242" s="4"/>
      <c r="E242" s="4"/>
      <c r="F242" s="4"/>
      <c r="G242" s="4"/>
      <c r="H242" s="4"/>
      <c r="I242" s="4"/>
      <c r="J242" s="4"/>
      <c r="K242" s="4"/>
      <c r="L242" s="8" t="str">
        <f t="shared" si="53"/>
        <v/>
      </c>
      <c r="M242" s="6" t="str">
        <f t="shared" si="51"/>
        <v/>
      </c>
      <c r="N242" s="6" t="str">
        <f t="shared" si="52"/>
        <v/>
      </c>
      <c r="O242" s="8"/>
      <c r="P242" s="105"/>
    </row>
    <row r="243" spans="2:16" x14ac:dyDescent="0.3">
      <c r="B243" s="4"/>
      <c r="C243" s="4"/>
      <c r="D243" s="4"/>
      <c r="E243" s="4"/>
      <c r="F243" s="4"/>
      <c r="G243" s="4"/>
      <c r="H243" s="4"/>
      <c r="I243" s="4"/>
      <c r="J243" s="4"/>
      <c r="K243" s="4"/>
      <c r="L243" s="8" t="str">
        <f t="shared" si="53"/>
        <v/>
      </c>
      <c r="M243" s="6" t="str">
        <f t="shared" si="51"/>
        <v/>
      </c>
      <c r="N243" s="6" t="str">
        <f t="shared" si="52"/>
        <v/>
      </c>
      <c r="O243" s="8"/>
      <c r="P243" s="105"/>
    </row>
    <row r="244" spans="2:16" x14ac:dyDescent="0.3">
      <c r="B244" s="4"/>
      <c r="C244" s="4"/>
      <c r="D244" s="4"/>
      <c r="E244" s="4"/>
      <c r="F244" s="4"/>
      <c r="G244" s="4"/>
      <c r="H244" s="4"/>
      <c r="I244" s="4"/>
      <c r="J244" s="4"/>
      <c r="K244" s="4"/>
      <c r="L244" s="8" t="str">
        <f t="shared" si="53"/>
        <v/>
      </c>
      <c r="M244" s="6" t="str">
        <f t="shared" si="51"/>
        <v/>
      </c>
      <c r="N244" s="6" t="str">
        <f t="shared" si="52"/>
        <v/>
      </c>
      <c r="O244" s="8"/>
      <c r="P244" s="105"/>
    </row>
    <row r="245" spans="2:16" x14ac:dyDescent="0.3">
      <c r="B245" s="4"/>
      <c r="C245" s="4"/>
      <c r="D245" s="4"/>
      <c r="E245" s="4"/>
      <c r="F245" s="4"/>
      <c r="G245" s="4"/>
      <c r="H245" s="4"/>
      <c r="I245" s="4"/>
      <c r="J245" s="4"/>
      <c r="K245" s="4"/>
      <c r="L245" s="8" t="str">
        <f t="shared" si="53"/>
        <v/>
      </c>
      <c r="M245" s="6" t="str">
        <f t="shared" si="51"/>
        <v/>
      </c>
      <c r="N245" s="6" t="str">
        <f t="shared" si="52"/>
        <v/>
      </c>
      <c r="O245" s="8"/>
      <c r="P245" s="105"/>
    </row>
    <row r="246" spans="2:16" x14ac:dyDescent="0.3">
      <c r="B246" s="4"/>
      <c r="C246" s="4"/>
      <c r="D246" s="4"/>
      <c r="E246" s="4"/>
      <c r="F246" s="4"/>
      <c r="G246" s="4"/>
      <c r="H246" s="4"/>
      <c r="I246" s="4"/>
      <c r="J246" s="4"/>
      <c r="K246" s="4"/>
      <c r="L246" s="8" t="str">
        <f t="shared" si="53"/>
        <v/>
      </c>
      <c r="M246" s="6" t="str">
        <f t="shared" si="51"/>
        <v/>
      </c>
      <c r="N246" s="6" t="str">
        <f t="shared" si="52"/>
        <v/>
      </c>
      <c r="O246" s="8"/>
      <c r="P246" s="105"/>
    </row>
    <row r="247" spans="2:16" x14ac:dyDescent="0.3">
      <c r="B247" s="4"/>
      <c r="C247" s="4"/>
      <c r="D247" s="4"/>
      <c r="E247" s="4"/>
      <c r="F247" s="4"/>
      <c r="G247" s="4"/>
      <c r="H247" s="4"/>
      <c r="I247" s="4"/>
      <c r="J247" s="4"/>
      <c r="K247" s="4"/>
      <c r="L247" s="8" t="str">
        <f t="shared" si="53"/>
        <v/>
      </c>
      <c r="M247" s="6" t="str">
        <f t="shared" si="51"/>
        <v/>
      </c>
      <c r="N247" s="6" t="str">
        <f t="shared" si="52"/>
        <v/>
      </c>
      <c r="O247" s="8"/>
      <c r="P247" s="105"/>
    </row>
    <row r="248" spans="2:16" x14ac:dyDescent="0.3">
      <c r="B248" s="4"/>
      <c r="C248" s="4"/>
      <c r="D248" s="4"/>
      <c r="E248" s="4"/>
      <c r="F248" s="4"/>
      <c r="G248" s="4"/>
      <c r="H248" s="4"/>
      <c r="I248" s="4"/>
      <c r="J248" s="4"/>
      <c r="K248" s="4"/>
      <c r="L248" s="8" t="str">
        <f t="shared" si="53"/>
        <v/>
      </c>
      <c r="M248" s="6" t="str">
        <f t="shared" si="51"/>
        <v/>
      </c>
      <c r="N248" s="6" t="str">
        <f t="shared" si="52"/>
        <v/>
      </c>
      <c r="O248" s="8"/>
      <c r="P248" s="105"/>
    </row>
    <row r="249" spans="2:16" x14ac:dyDescent="0.3">
      <c r="B249" s="4"/>
      <c r="C249" s="4"/>
      <c r="D249" s="4"/>
      <c r="E249" s="4"/>
      <c r="F249" s="4"/>
      <c r="G249" s="4"/>
      <c r="H249" s="4"/>
      <c r="I249" s="4"/>
      <c r="J249" s="4"/>
      <c r="K249" s="4"/>
      <c r="L249" s="8" t="str">
        <f t="shared" si="53"/>
        <v/>
      </c>
      <c r="M249" s="6" t="str">
        <f t="shared" si="51"/>
        <v/>
      </c>
      <c r="N249" s="6" t="str">
        <f t="shared" si="52"/>
        <v/>
      </c>
      <c r="O249" s="8"/>
      <c r="P249" s="105"/>
    </row>
    <row r="250" spans="2:16" x14ac:dyDescent="0.3">
      <c r="B250" s="4"/>
      <c r="C250" s="4"/>
      <c r="D250" s="4"/>
      <c r="E250" s="4"/>
      <c r="F250" s="4"/>
      <c r="G250" s="4"/>
      <c r="H250" s="4"/>
      <c r="I250" s="4"/>
      <c r="J250" s="4"/>
      <c r="K250" s="4"/>
      <c r="L250" s="8" t="str">
        <f t="shared" si="53"/>
        <v/>
      </c>
      <c r="M250" s="6" t="str">
        <f t="shared" si="51"/>
        <v/>
      </c>
      <c r="N250" s="6" t="str">
        <f t="shared" si="52"/>
        <v/>
      </c>
      <c r="O250" s="8"/>
      <c r="P250" s="105"/>
    </row>
    <row r="251" spans="2:16" x14ac:dyDescent="0.3">
      <c r="B251" s="4"/>
      <c r="C251" s="4"/>
      <c r="D251" s="4"/>
      <c r="E251" s="4"/>
      <c r="F251" s="4"/>
      <c r="G251" s="4"/>
      <c r="H251" s="4"/>
      <c r="I251" s="4"/>
      <c r="J251" s="4"/>
      <c r="K251" s="4"/>
      <c r="L251" s="8" t="str">
        <f t="shared" si="53"/>
        <v/>
      </c>
      <c r="M251" s="6" t="str">
        <f t="shared" si="51"/>
        <v/>
      </c>
      <c r="N251" s="6" t="str">
        <f t="shared" si="52"/>
        <v/>
      </c>
      <c r="O251" s="8"/>
      <c r="P251" s="105"/>
    </row>
    <row r="252" spans="2:16" x14ac:dyDescent="0.3">
      <c r="B252" s="4"/>
      <c r="C252" s="4"/>
      <c r="D252" s="4"/>
      <c r="E252" s="4"/>
      <c r="F252" s="4"/>
      <c r="G252" s="4"/>
      <c r="H252" s="4"/>
      <c r="I252" s="4"/>
      <c r="J252" s="4"/>
      <c r="K252" s="4"/>
      <c r="L252" s="8" t="str">
        <f t="shared" si="53"/>
        <v/>
      </c>
      <c r="M252" s="6" t="str">
        <f t="shared" si="51"/>
        <v/>
      </c>
      <c r="N252" s="6" t="str">
        <f t="shared" si="52"/>
        <v/>
      </c>
      <c r="O252" s="8"/>
      <c r="P252" s="105"/>
    </row>
    <row r="253" spans="2:16" x14ac:dyDescent="0.3">
      <c r="B253" s="4"/>
      <c r="C253" s="4"/>
      <c r="D253" s="4"/>
      <c r="E253" s="4"/>
      <c r="F253" s="4"/>
      <c r="G253" s="4"/>
      <c r="H253" s="4"/>
      <c r="I253" s="4"/>
      <c r="J253" s="4"/>
      <c r="K253" s="4"/>
      <c r="L253" s="8" t="str">
        <f t="shared" si="53"/>
        <v/>
      </c>
      <c r="M253" s="6" t="str">
        <f t="shared" si="51"/>
        <v/>
      </c>
      <c r="N253" s="6" t="str">
        <f t="shared" si="52"/>
        <v/>
      </c>
      <c r="O253" s="8"/>
      <c r="P253" s="105"/>
    </row>
    <row r="254" spans="2:16" x14ac:dyDescent="0.3">
      <c r="B254" s="4"/>
      <c r="C254" s="4"/>
      <c r="D254" s="4"/>
      <c r="E254" s="4"/>
      <c r="F254" s="4"/>
      <c r="G254" s="4"/>
      <c r="H254" s="4"/>
      <c r="I254" s="4"/>
      <c r="J254" s="4"/>
      <c r="K254" s="4"/>
      <c r="L254" s="8" t="str">
        <f t="shared" si="53"/>
        <v/>
      </c>
      <c r="M254" s="6" t="str">
        <f t="shared" si="51"/>
        <v/>
      </c>
      <c r="N254" s="6" t="str">
        <f t="shared" si="52"/>
        <v/>
      </c>
      <c r="O254" s="8"/>
      <c r="P254" s="105"/>
    </row>
    <row r="255" spans="2:16" x14ac:dyDescent="0.3">
      <c r="B255" s="4"/>
      <c r="C255" s="4"/>
      <c r="D255" s="4"/>
      <c r="E255" s="4"/>
      <c r="F255" s="4"/>
      <c r="G255" s="4"/>
      <c r="H255" s="4"/>
      <c r="I255" s="4"/>
      <c r="J255" s="4"/>
      <c r="K255" s="4"/>
      <c r="L255" s="8" t="str">
        <f t="shared" si="53"/>
        <v/>
      </c>
      <c r="M255" s="6" t="str">
        <f t="shared" si="51"/>
        <v/>
      </c>
      <c r="N255" s="6" t="str">
        <f t="shared" si="52"/>
        <v/>
      </c>
      <c r="O255" s="8"/>
      <c r="P255" s="105"/>
    </row>
    <row r="256" spans="2:16" x14ac:dyDescent="0.3">
      <c r="B256" s="4"/>
      <c r="C256" s="4"/>
      <c r="D256" s="4"/>
      <c r="E256" s="4"/>
      <c r="F256" s="4"/>
      <c r="G256" s="4"/>
      <c r="H256" s="4"/>
      <c r="I256" s="4"/>
      <c r="J256" s="4"/>
      <c r="K256" s="4"/>
      <c r="L256" s="8" t="str">
        <f t="shared" si="53"/>
        <v/>
      </c>
      <c r="M256" s="6" t="str">
        <f t="shared" si="51"/>
        <v/>
      </c>
      <c r="N256" s="6" t="str">
        <f t="shared" si="52"/>
        <v/>
      </c>
      <c r="O256" s="8"/>
      <c r="P256" s="105"/>
    </row>
    <row r="257" spans="2:16" x14ac:dyDescent="0.3">
      <c r="B257" s="4"/>
      <c r="C257" s="4"/>
      <c r="D257" s="4"/>
      <c r="E257" s="4"/>
      <c r="F257" s="4"/>
      <c r="G257" s="4"/>
      <c r="H257" s="4"/>
      <c r="I257" s="4"/>
      <c r="J257" s="4"/>
      <c r="K257" s="4"/>
      <c r="L257" s="8" t="str">
        <f t="shared" si="53"/>
        <v/>
      </c>
      <c r="M257" s="6" t="str">
        <f t="shared" si="51"/>
        <v/>
      </c>
      <c r="N257" s="6" t="str">
        <f t="shared" si="52"/>
        <v/>
      </c>
      <c r="O257" s="8"/>
      <c r="P257" s="105"/>
    </row>
    <row r="258" spans="2:16" x14ac:dyDescent="0.3">
      <c r="B258" s="4"/>
      <c r="C258" s="4"/>
      <c r="D258" s="4"/>
      <c r="E258" s="4"/>
      <c r="F258" s="4"/>
      <c r="G258" s="4"/>
      <c r="H258" s="4"/>
      <c r="I258" s="4"/>
      <c r="J258" s="4"/>
      <c r="K258" s="4"/>
      <c r="L258" s="8" t="str">
        <f t="shared" si="53"/>
        <v/>
      </c>
      <c r="M258" s="6" t="str">
        <f t="shared" si="51"/>
        <v/>
      </c>
      <c r="N258" s="6" t="str">
        <f t="shared" si="52"/>
        <v/>
      </c>
      <c r="O258" s="8"/>
      <c r="P258" s="105"/>
    </row>
    <row r="259" spans="2:16" x14ac:dyDescent="0.3">
      <c r="B259" s="4"/>
      <c r="C259" s="4"/>
      <c r="D259" s="4"/>
      <c r="E259" s="4"/>
      <c r="F259" s="4"/>
      <c r="G259" s="4"/>
      <c r="H259" s="4"/>
      <c r="I259" s="4"/>
      <c r="J259" s="4"/>
      <c r="K259" s="4"/>
      <c r="L259" s="8" t="str">
        <f t="shared" si="53"/>
        <v/>
      </c>
      <c r="M259" s="6" t="str">
        <f t="shared" si="51"/>
        <v/>
      </c>
      <c r="N259" s="6" t="str">
        <f t="shared" si="52"/>
        <v/>
      </c>
      <c r="O259" s="8"/>
      <c r="P259" s="105"/>
    </row>
    <row r="260" spans="2:16" x14ac:dyDescent="0.3">
      <c r="B260" s="4"/>
      <c r="C260" s="4"/>
      <c r="D260" s="4"/>
      <c r="E260" s="4"/>
      <c r="F260" s="4"/>
      <c r="G260" s="4"/>
      <c r="H260" s="4"/>
      <c r="I260" s="4"/>
      <c r="J260" s="4"/>
      <c r="K260" s="4"/>
      <c r="L260" s="8" t="str">
        <f t="shared" si="53"/>
        <v/>
      </c>
      <c r="M260" s="6" t="str">
        <f t="shared" ref="M260:M323" si="54">IF(J260="","",J260*L260)</f>
        <v/>
      </c>
      <c r="N260" s="6" t="str">
        <f t="shared" ref="N260:N323" si="55">IF(L260="","",L260*K260)</f>
        <v/>
      </c>
      <c r="O260" s="8"/>
      <c r="P260" s="105"/>
    </row>
    <row r="261" spans="2:16" x14ac:dyDescent="0.3">
      <c r="B261" s="4"/>
      <c r="C261" s="4"/>
      <c r="D261" s="4"/>
      <c r="E261" s="4"/>
      <c r="F261" s="4"/>
      <c r="G261" s="4"/>
      <c r="H261" s="4"/>
      <c r="I261" s="4"/>
      <c r="J261" s="4"/>
      <c r="K261" s="4"/>
      <c r="L261" s="8" t="str">
        <f t="shared" si="53"/>
        <v/>
      </c>
      <c r="M261" s="6" t="str">
        <f t="shared" si="54"/>
        <v/>
      </c>
      <c r="N261" s="6" t="str">
        <f t="shared" si="55"/>
        <v/>
      </c>
      <c r="O261" s="8"/>
      <c r="P261" s="105"/>
    </row>
    <row r="262" spans="2:16" x14ac:dyDescent="0.3">
      <c r="B262" s="4"/>
      <c r="C262" s="4"/>
      <c r="D262" s="4"/>
      <c r="E262" s="4"/>
      <c r="F262" s="4"/>
      <c r="G262" s="4"/>
      <c r="H262" s="4"/>
      <c r="I262" s="4"/>
      <c r="J262" s="4"/>
      <c r="K262" s="4"/>
      <c r="L262" s="8" t="str">
        <f t="shared" si="53"/>
        <v/>
      </c>
      <c r="M262" s="6" t="str">
        <f t="shared" si="54"/>
        <v/>
      </c>
      <c r="N262" s="6" t="str">
        <f t="shared" si="55"/>
        <v/>
      </c>
      <c r="O262" s="8"/>
      <c r="P262" s="105"/>
    </row>
    <row r="263" spans="2:16" x14ac:dyDescent="0.3">
      <c r="B263" s="4"/>
      <c r="C263" s="4"/>
      <c r="D263" s="4"/>
      <c r="E263" s="4"/>
      <c r="F263" s="4"/>
      <c r="G263" s="4"/>
      <c r="H263" s="4"/>
      <c r="I263" s="4"/>
      <c r="J263" s="4"/>
      <c r="K263" s="4"/>
      <c r="L263" s="8" t="str">
        <f t="shared" ref="L263:L326" si="56">IF(H263="","",H263*I263)</f>
        <v/>
      </c>
      <c r="M263" s="6" t="str">
        <f t="shared" si="54"/>
        <v/>
      </c>
      <c r="N263" s="6" t="str">
        <f t="shared" si="55"/>
        <v/>
      </c>
      <c r="O263" s="8"/>
      <c r="P263" s="105"/>
    </row>
    <row r="264" spans="2:16" x14ac:dyDescent="0.3">
      <c r="B264" s="4"/>
      <c r="C264" s="4"/>
      <c r="D264" s="4"/>
      <c r="E264" s="4"/>
      <c r="F264" s="4"/>
      <c r="G264" s="4"/>
      <c r="H264" s="4"/>
      <c r="I264" s="4"/>
      <c r="J264" s="4"/>
      <c r="K264" s="4"/>
      <c r="L264" s="8" t="str">
        <f t="shared" si="56"/>
        <v/>
      </c>
      <c r="M264" s="6" t="str">
        <f t="shared" si="54"/>
        <v/>
      </c>
      <c r="N264" s="6" t="str">
        <f t="shared" si="55"/>
        <v/>
      </c>
      <c r="O264" s="8"/>
      <c r="P264" s="105"/>
    </row>
    <row r="265" spans="2:16" x14ac:dyDescent="0.3">
      <c r="B265" s="4"/>
      <c r="C265" s="4"/>
      <c r="D265" s="4"/>
      <c r="E265" s="4"/>
      <c r="F265" s="4"/>
      <c r="G265" s="4"/>
      <c r="H265" s="4"/>
      <c r="I265" s="4"/>
      <c r="J265" s="4"/>
      <c r="K265" s="4"/>
      <c r="L265" s="8" t="str">
        <f t="shared" si="56"/>
        <v/>
      </c>
      <c r="M265" s="6" t="str">
        <f t="shared" si="54"/>
        <v/>
      </c>
      <c r="N265" s="6" t="str">
        <f t="shared" si="55"/>
        <v/>
      </c>
      <c r="O265" s="8"/>
      <c r="P265" s="105"/>
    </row>
    <row r="266" spans="2:16" x14ac:dyDescent="0.3">
      <c r="B266" s="4"/>
      <c r="C266" s="4"/>
      <c r="D266" s="4"/>
      <c r="E266" s="4"/>
      <c r="F266" s="4"/>
      <c r="G266" s="4"/>
      <c r="H266" s="4"/>
      <c r="I266" s="4"/>
      <c r="J266" s="4"/>
      <c r="K266" s="4"/>
      <c r="L266" s="8" t="str">
        <f t="shared" si="56"/>
        <v/>
      </c>
      <c r="M266" s="6" t="str">
        <f t="shared" si="54"/>
        <v/>
      </c>
      <c r="N266" s="6" t="str">
        <f t="shared" si="55"/>
        <v/>
      </c>
      <c r="O266" s="8"/>
      <c r="P266" s="105"/>
    </row>
    <row r="267" spans="2:16" x14ac:dyDescent="0.3">
      <c r="B267" s="4"/>
      <c r="C267" s="4"/>
      <c r="D267" s="4"/>
      <c r="E267" s="4"/>
      <c r="F267" s="4"/>
      <c r="G267" s="4"/>
      <c r="H267" s="4"/>
      <c r="I267" s="4"/>
      <c r="J267" s="4"/>
      <c r="K267" s="4"/>
      <c r="L267" s="8" t="str">
        <f t="shared" si="56"/>
        <v/>
      </c>
      <c r="M267" s="6" t="str">
        <f t="shared" si="54"/>
        <v/>
      </c>
      <c r="N267" s="6" t="str">
        <f t="shared" si="55"/>
        <v/>
      </c>
      <c r="O267" s="8"/>
      <c r="P267" s="105"/>
    </row>
    <row r="268" spans="2:16" x14ac:dyDescent="0.3">
      <c r="B268" s="4"/>
      <c r="C268" s="4"/>
      <c r="D268" s="4"/>
      <c r="E268" s="4"/>
      <c r="F268" s="4"/>
      <c r="G268" s="4"/>
      <c r="H268" s="4"/>
      <c r="I268" s="4"/>
      <c r="J268" s="4"/>
      <c r="K268" s="4"/>
      <c r="L268" s="8" t="str">
        <f t="shared" si="56"/>
        <v/>
      </c>
      <c r="M268" s="6" t="str">
        <f t="shared" si="54"/>
        <v/>
      </c>
      <c r="N268" s="6" t="str">
        <f t="shared" si="55"/>
        <v/>
      </c>
      <c r="O268" s="8"/>
      <c r="P268" s="105"/>
    </row>
    <row r="269" spans="2:16" x14ac:dyDescent="0.3">
      <c r="B269" s="4"/>
      <c r="C269" s="4"/>
      <c r="D269" s="4"/>
      <c r="E269" s="4"/>
      <c r="F269" s="4"/>
      <c r="G269" s="4"/>
      <c r="H269" s="4"/>
      <c r="I269" s="4"/>
      <c r="J269" s="4"/>
      <c r="K269" s="4"/>
      <c r="L269" s="8" t="str">
        <f t="shared" si="56"/>
        <v/>
      </c>
      <c r="M269" s="6" t="str">
        <f t="shared" si="54"/>
        <v/>
      </c>
      <c r="N269" s="6" t="str">
        <f t="shared" si="55"/>
        <v/>
      </c>
      <c r="O269" s="8"/>
      <c r="P269" s="105"/>
    </row>
    <row r="270" spans="2:16" x14ac:dyDescent="0.3">
      <c r="B270" s="4"/>
      <c r="C270" s="4"/>
      <c r="D270" s="4"/>
      <c r="E270" s="4"/>
      <c r="F270" s="4"/>
      <c r="G270" s="4"/>
      <c r="H270" s="4"/>
      <c r="I270" s="4"/>
      <c r="J270" s="4"/>
      <c r="K270" s="4"/>
      <c r="L270" s="8" t="str">
        <f t="shared" si="56"/>
        <v/>
      </c>
      <c r="M270" s="6" t="str">
        <f t="shared" si="54"/>
        <v/>
      </c>
      <c r="N270" s="6" t="str">
        <f t="shared" si="55"/>
        <v/>
      </c>
      <c r="O270" s="8"/>
      <c r="P270" s="105"/>
    </row>
    <row r="271" spans="2:16" x14ac:dyDescent="0.3">
      <c r="B271" s="4"/>
      <c r="C271" s="4"/>
      <c r="D271" s="4"/>
      <c r="E271" s="4"/>
      <c r="F271" s="4"/>
      <c r="G271" s="4"/>
      <c r="H271" s="4"/>
      <c r="I271" s="4"/>
      <c r="J271" s="4"/>
      <c r="K271" s="4"/>
      <c r="L271" s="8" t="str">
        <f t="shared" si="56"/>
        <v/>
      </c>
      <c r="M271" s="6" t="str">
        <f t="shared" si="54"/>
        <v/>
      </c>
      <c r="N271" s="6" t="str">
        <f t="shared" si="55"/>
        <v/>
      </c>
      <c r="O271" s="8"/>
      <c r="P271" s="105"/>
    </row>
    <row r="272" spans="2:16" x14ac:dyDescent="0.3">
      <c r="B272" s="4"/>
      <c r="C272" s="4"/>
      <c r="D272" s="4"/>
      <c r="E272" s="4"/>
      <c r="F272" s="4"/>
      <c r="G272" s="4"/>
      <c r="H272" s="4"/>
      <c r="I272" s="4"/>
      <c r="J272" s="4"/>
      <c r="K272" s="4"/>
      <c r="L272" s="8" t="str">
        <f t="shared" si="56"/>
        <v/>
      </c>
      <c r="M272" s="6" t="str">
        <f t="shared" si="54"/>
        <v/>
      </c>
      <c r="N272" s="6" t="str">
        <f t="shared" si="55"/>
        <v/>
      </c>
      <c r="O272" s="8"/>
      <c r="P272" s="105"/>
    </row>
    <row r="273" spans="2:16" x14ac:dyDescent="0.3">
      <c r="B273" s="4"/>
      <c r="C273" s="4"/>
      <c r="D273" s="4"/>
      <c r="E273" s="4"/>
      <c r="F273" s="4"/>
      <c r="G273" s="4"/>
      <c r="H273" s="4"/>
      <c r="I273" s="4"/>
      <c r="J273" s="4"/>
      <c r="K273" s="4"/>
      <c r="L273" s="8" t="str">
        <f t="shared" si="56"/>
        <v/>
      </c>
      <c r="M273" s="6" t="str">
        <f t="shared" si="54"/>
        <v/>
      </c>
      <c r="N273" s="6" t="str">
        <f t="shared" si="55"/>
        <v/>
      </c>
      <c r="O273" s="8"/>
      <c r="P273" s="105"/>
    </row>
    <row r="274" spans="2:16" x14ac:dyDescent="0.3">
      <c r="B274" s="4"/>
      <c r="C274" s="4"/>
      <c r="D274" s="4"/>
      <c r="E274" s="4"/>
      <c r="F274" s="4"/>
      <c r="G274" s="4"/>
      <c r="H274" s="4"/>
      <c r="I274" s="4"/>
      <c r="J274" s="4"/>
      <c r="K274" s="4"/>
      <c r="L274" s="8" t="str">
        <f t="shared" si="56"/>
        <v/>
      </c>
      <c r="M274" s="6" t="str">
        <f t="shared" si="54"/>
        <v/>
      </c>
      <c r="N274" s="6" t="str">
        <f t="shared" si="55"/>
        <v/>
      </c>
      <c r="O274" s="8"/>
      <c r="P274" s="105"/>
    </row>
    <row r="275" spans="2:16" x14ac:dyDescent="0.3">
      <c r="B275" s="4"/>
      <c r="C275" s="4"/>
      <c r="D275" s="4"/>
      <c r="E275" s="4"/>
      <c r="F275" s="4"/>
      <c r="G275" s="4"/>
      <c r="H275" s="4"/>
      <c r="I275" s="4"/>
      <c r="J275" s="4"/>
      <c r="K275" s="4"/>
      <c r="L275" s="8" t="str">
        <f t="shared" si="56"/>
        <v/>
      </c>
      <c r="M275" s="6" t="str">
        <f t="shared" si="54"/>
        <v/>
      </c>
      <c r="N275" s="6" t="str">
        <f t="shared" si="55"/>
        <v/>
      </c>
      <c r="O275" s="8"/>
      <c r="P275" s="105"/>
    </row>
    <row r="276" spans="2:16" x14ac:dyDescent="0.3">
      <c r="B276" s="4"/>
      <c r="C276" s="4"/>
      <c r="D276" s="4"/>
      <c r="E276" s="4"/>
      <c r="F276" s="4"/>
      <c r="G276" s="4"/>
      <c r="H276" s="4"/>
      <c r="I276" s="4"/>
      <c r="J276" s="4"/>
      <c r="K276" s="4"/>
      <c r="L276" s="8" t="str">
        <f t="shared" si="56"/>
        <v/>
      </c>
      <c r="M276" s="6" t="str">
        <f t="shared" si="54"/>
        <v/>
      </c>
      <c r="N276" s="6" t="str">
        <f t="shared" si="55"/>
        <v/>
      </c>
      <c r="O276" s="8"/>
      <c r="P276" s="105"/>
    </row>
    <row r="277" spans="2:16" x14ac:dyDescent="0.3">
      <c r="B277" s="4"/>
      <c r="C277" s="4"/>
      <c r="D277" s="4"/>
      <c r="E277" s="4"/>
      <c r="F277" s="4"/>
      <c r="G277" s="4"/>
      <c r="H277" s="4"/>
      <c r="I277" s="4"/>
      <c r="J277" s="4"/>
      <c r="K277" s="4"/>
      <c r="L277" s="8" t="str">
        <f t="shared" si="56"/>
        <v/>
      </c>
      <c r="M277" s="6" t="str">
        <f t="shared" si="54"/>
        <v/>
      </c>
      <c r="N277" s="6" t="str">
        <f t="shared" si="55"/>
        <v/>
      </c>
      <c r="O277" s="8"/>
      <c r="P277" s="105"/>
    </row>
    <row r="278" spans="2:16" x14ac:dyDescent="0.3">
      <c r="B278" s="4"/>
      <c r="C278" s="4"/>
      <c r="D278" s="4"/>
      <c r="E278" s="4"/>
      <c r="F278" s="4"/>
      <c r="G278" s="4"/>
      <c r="H278" s="4"/>
      <c r="I278" s="4"/>
      <c r="J278" s="4"/>
      <c r="K278" s="4"/>
      <c r="L278" s="8" t="str">
        <f t="shared" si="56"/>
        <v/>
      </c>
      <c r="M278" s="6" t="str">
        <f t="shared" si="54"/>
        <v/>
      </c>
      <c r="N278" s="6" t="str">
        <f t="shared" si="55"/>
        <v/>
      </c>
      <c r="O278" s="8"/>
      <c r="P278" s="105"/>
    </row>
    <row r="279" spans="2:16" x14ac:dyDescent="0.3">
      <c r="B279" s="4"/>
      <c r="C279" s="4"/>
      <c r="D279" s="4"/>
      <c r="E279" s="4"/>
      <c r="F279" s="4"/>
      <c r="G279" s="4"/>
      <c r="H279" s="4"/>
      <c r="I279" s="4"/>
      <c r="J279" s="4"/>
      <c r="K279" s="4"/>
      <c r="L279" s="8" t="str">
        <f t="shared" si="56"/>
        <v/>
      </c>
      <c r="M279" s="6" t="str">
        <f t="shared" si="54"/>
        <v/>
      </c>
      <c r="N279" s="6" t="str">
        <f t="shared" si="55"/>
        <v/>
      </c>
      <c r="O279" s="8"/>
      <c r="P279" s="105"/>
    </row>
    <row r="280" spans="2:16" x14ac:dyDescent="0.3">
      <c r="B280" s="4"/>
      <c r="C280" s="4"/>
      <c r="D280" s="4"/>
      <c r="E280" s="4"/>
      <c r="F280" s="4"/>
      <c r="G280" s="4"/>
      <c r="H280" s="4"/>
      <c r="I280" s="4"/>
      <c r="J280" s="4"/>
      <c r="K280" s="4"/>
      <c r="L280" s="8" t="str">
        <f t="shared" si="56"/>
        <v/>
      </c>
      <c r="M280" s="6" t="str">
        <f t="shared" si="54"/>
        <v/>
      </c>
      <c r="N280" s="6" t="str">
        <f t="shared" si="55"/>
        <v/>
      </c>
      <c r="O280" s="8"/>
      <c r="P280" s="105"/>
    </row>
    <row r="281" spans="2:16" x14ac:dyDescent="0.3">
      <c r="B281" s="4"/>
      <c r="C281" s="4"/>
      <c r="D281" s="4"/>
      <c r="E281" s="4"/>
      <c r="F281" s="4"/>
      <c r="G281" s="4"/>
      <c r="H281" s="4"/>
      <c r="I281" s="4"/>
      <c r="J281" s="4"/>
      <c r="K281" s="4"/>
      <c r="L281" s="8" t="str">
        <f t="shared" si="56"/>
        <v/>
      </c>
      <c r="M281" s="6" t="str">
        <f t="shared" si="54"/>
        <v/>
      </c>
      <c r="N281" s="6" t="str">
        <f t="shared" si="55"/>
        <v/>
      </c>
      <c r="O281" s="8"/>
      <c r="P281" s="105"/>
    </row>
    <row r="282" spans="2:16" x14ac:dyDescent="0.3">
      <c r="B282" s="4"/>
      <c r="C282" s="4"/>
      <c r="D282" s="4"/>
      <c r="E282" s="4"/>
      <c r="F282" s="4"/>
      <c r="G282" s="4"/>
      <c r="H282" s="4"/>
      <c r="I282" s="4"/>
      <c r="J282" s="4"/>
      <c r="K282" s="4"/>
      <c r="L282" s="8" t="str">
        <f t="shared" si="56"/>
        <v/>
      </c>
      <c r="M282" s="6" t="str">
        <f t="shared" si="54"/>
        <v/>
      </c>
      <c r="N282" s="6" t="str">
        <f t="shared" si="55"/>
        <v/>
      </c>
      <c r="O282" s="8"/>
      <c r="P282" s="105"/>
    </row>
    <row r="283" spans="2:16" x14ac:dyDescent="0.3">
      <c r="B283" s="4"/>
      <c r="C283" s="4"/>
      <c r="D283" s="4"/>
      <c r="E283" s="4"/>
      <c r="F283" s="4"/>
      <c r="G283" s="4"/>
      <c r="H283" s="4"/>
      <c r="I283" s="4"/>
      <c r="J283" s="4"/>
      <c r="K283" s="4"/>
      <c r="L283" s="8" t="str">
        <f t="shared" si="56"/>
        <v/>
      </c>
      <c r="M283" s="6" t="str">
        <f t="shared" si="54"/>
        <v/>
      </c>
      <c r="N283" s="6" t="str">
        <f t="shared" si="55"/>
        <v/>
      </c>
      <c r="O283" s="8"/>
      <c r="P283" s="105"/>
    </row>
    <row r="284" spans="2:16" x14ac:dyDescent="0.3">
      <c r="B284" s="4"/>
      <c r="C284" s="4"/>
      <c r="D284" s="4"/>
      <c r="E284" s="4"/>
      <c r="F284" s="4"/>
      <c r="G284" s="4"/>
      <c r="H284" s="4"/>
      <c r="I284" s="4"/>
      <c r="J284" s="4"/>
      <c r="K284" s="4"/>
      <c r="L284" s="8" t="str">
        <f t="shared" si="56"/>
        <v/>
      </c>
      <c r="M284" s="6" t="str">
        <f t="shared" si="54"/>
        <v/>
      </c>
      <c r="N284" s="6" t="str">
        <f t="shared" si="55"/>
        <v/>
      </c>
      <c r="O284" s="8"/>
      <c r="P284" s="105"/>
    </row>
    <row r="285" spans="2:16" x14ac:dyDescent="0.3">
      <c r="B285" s="4"/>
      <c r="C285" s="4"/>
      <c r="D285" s="4"/>
      <c r="E285" s="4"/>
      <c r="F285" s="4"/>
      <c r="G285" s="4"/>
      <c r="H285" s="4"/>
      <c r="I285" s="4"/>
      <c r="J285" s="4"/>
      <c r="K285" s="4"/>
      <c r="L285" s="8" t="str">
        <f t="shared" si="56"/>
        <v/>
      </c>
      <c r="M285" s="6" t="str">
        <f t="shared" si="54"/>
        <v/>
      </c>
      <c r="N285" s="6" t="str">
        <f t="shared" si="55"/>
        <v/>
      </c>
      <c r="O285" s="8"/>
      <c r="P285" s="105"/>
    </row>
    <row r="286" spans="2:16" x14ac:dyDescent="0.3">
      <c r="B286" s="4"/>
      <c r="C286" s="4"/>
      <c r="D286" s="4"/>
      <c r="E286" s="4"/>
      <c r="F286" s="4"/>
      <c r="G286" s="4"/>
      <c r="H286" s="4"/>
      <c r="I286" s="4"/>
      <c r="J286" s="4"/>
      <c r="K286" s="4"/>
      <c r="L286" s="8" t="str">
        <f t="shared" si="56"/>
        <v/>
      </c>
      <c r="M286" s="6" t="str">
        <f t="shared" si="54"/>
        <v/>
      </c>
      <c r="N286" s="6" t="str">
        <f t="shared" si="55"/>
        <v/>
      </c>
      <c r="O286" s="8"/>
      <c r="P286" s="105"/>
    </row>
    <row r="287" spans="2:16" x14ac:dyDescent="0.3">
      <c r="B287" s="4"/>
      <c r="C287" s="4"/>
      <c r="D287" s="4"/>
      <c r="E287" s="4"/>
      <c r="F287" s="4"/>
      <c r="G287" s="4"/>
      <c r="H287" s="4"/>
      <c r="I287" s="4"/>
      <c r="J287" s="4"/>
      <c r="K287" s="4"/>
      <c r="L287" s="8" t="str">
        <f t="shared" si="56"/>
        <v/>
      </c>
      <c r="M287" s="6" t="str">
        <f t="shared" si="54"/>
        <v/>
      </c>
      <c r="N287" s="6" t="str">
        <f t="shared" si="55"/>
        <v/>
      </c>
      <c r="O287" s="8"/>
      <c r="P287" s="105"/>
    </row>
    <row r="288" spans="2:16" x14ac:dyDescent="0.3">
      <c r="B288" s="4"/>
      <c r="C288" s="4"/>
      <c r="D288" s="4"/>
      <c r="E288" s="4"/>
      <c r="F288" s="4"/>
      <c r="G288" s="4"/>
      <c r="H288" s="4"/>
      <c r="I288" s="4"/>
      <c r="J288" s="4"/>
      <c r="K288" s="4"/>
      <c r="L288" s="8" t="str">
        <f t="shared" si="56"/>
        <v/>
      </c>
      <c r="M288" s="6" t="str">
        <f t="shared" si="54"/>
        <v/>
      </c>
      <c r="N288" s="6" t="str">
        <f t="shared" si="55"/>
        <v/>
      </c>
      <c r="O288" s="8"/>
      <c r="P288" s="105"/>
    </row>
    <row r="289" spans="2:16" x14ac:dyDescent="0.3">
      <c r="B289" s="4"/>
      <c r="C289" s="4"/>
      <c r="D289" s="4"/>
      <c r="E289" s="4"/>
      <c r="F289" s="4"/>
      <c r="G289" s="4"/>
      <c r="H289" s="4"/>
      <c r="I289" s="4"/>
      <c r="J289" s="4"/>
      <c r="K289" s="4"/>
      <c r="L289" s="8" t="str">
        <f t="shared" si="56"/>
        <v/>
      </c>
      <c r="M289" s="6" t="str">
        <f t="shared" si="54"/>
        <v/>
      </c>
      <c r="N289" s="6" t="str">
        <f t="shared" si="55"/>
        <v/>
      </c>
      <c r="O289" s="8"/>
      <c r="P289" s="105"/>
    </row>
    <row r="290" spans="2:16" x14ac:dyDescent="0.3">
      <c r="B290" s="4"/>
      <c r="C290" s="4"/>
      <c r="D290" s="4"/>
      <c r="E290" s="4"/>
      <c r="F290" s="4"/>
      <c r="G290" s="4"/>
      <c r="H290" s="4"/>
      <c r="I290" s="4"/>
      <c r="J290" s="4"/>
      <c r="K290" s="4"/>
      <c r="L290" s="8" t="str">
        <f t="shared" si="56"/>
        <v/>
      </c>
      <c r="M290" s="6" t="str">
        <f t="shared" si="54"/>
        <v/>
      </c>
      <c r="N290" s="6" t="str">
        <f t="shared" si="55"/>
        <v/>
      </c>
      <c r="O290" s="8"/>
      <c r="P290" s="105"/>
    </row>
    <row r="291" spans="2:16" x14ac:dyDescent="0.3">
      <c r="B291" s="4"/>
      <c r="C291" s="4"/>
      <c r="D291" s="4"/>
      <c r="E291" s="4"/>
      <c r="F291" s="4"/>
      <c r="G291" s="4"/>
      <c r="H291" s="4"/>
      <c r="I291" s="4"/>
      <c r="J291" s="4"/>
      <c r="K291" s="4"/>
      <c r="L291" s="8" t="str">
        <f t="shared" si="56"/>
        <v/>
      </c>
      <c r="M291" s="6" t="str">
        <f t="shared" si="54"/>
        <v/>
      </c>
      <c r="N291" s="6" t="str">
        <f t="shared" si="55"/>
        <v/>
      </c>
      <c r="O291" s="8"/>
      <c r="P291" s="105"/>
    </row>
    <row r="292" spans="2:16" x14ac:dyDescent="0.3">
      <c r="B292" s="4"/>
      <c r="C292" s="4"/>
      <c r="D292" s="4"/>
      <c r="E292" s="4"/>
      <c r="F292" s="4"/>
      <c r="G292" s="4"/>
      <c r="H292" s="4"/>
      <c r="I292" s="4"/>
      <c r="J292" s="4"/>
      <c r="K292" s="4"/>
      <c r="L292" s="8" t="str">
        <f t="shared" si="56"/>
        <v/>
      </c>
      <c r="M292" s="6" t="str">
        <f t="shared" si="54"/>
        <v/>
      </c>
      <c r="N292" s="6" t="str">
        <f t="shared" si="55"/>
        <v/>
      </c>
      <c r="O292" s="8"/>
      <c r="P292" s="105"/>
    </row>
    <row r="293" spans="2:16" x14ac:dyDescent="0.3">
      <c r="B293" s="4"/>
      <c r="C293" s="4"/>
      <c r="D293" s="4"/>
      <c r="E293" s="4"/>
      <c r="F293" s="4"/>
      <c r="G293" s="4"/>
      <c r="H293" s="4"/>
      <c r="I293" s="4"/>
      <c r="J293" s="4"/>
      <c r="K293" s="4"/>
      <c r="L293" s="8" t="str">
        <f t="shared" si="56"/>
        <v/>
      </c>
      <c r="M293" s="6" t="str">
        <f t="shared" si="54"/>
        <v/>
      </c>
      <c r="N293" s="6" t="str">
        <f t="shared" si="55"/>
        <v/>
      </c>
      <c r="O293" s="8"/>
      <c r="P293" s="105"/>
    </row>
    <row r="294" spans="2:16" x14ac:dyDescent="0.3">
      <c r="B294" s="4"/>
      <c r="C294" s="4"/>
      <c r="D294" s="4"/>
      <c r="E294" s="4"/>
      <c r="F294" s="4"/>
      <c r="G294" s="4"/>
      <c r="H294" s="4"/>
      <c r="I294" s="4"/>
      <c r="J294" s="4"/>
      <c r="K294" s="4"/>
      <c r="L294" s="8" t="str">
        <f t="shared" si="56"/>
        <v/>
      </c>
      <c r="M294" s="6" t="str">
        <f t="shared" si="54"/>
        <v/>
      </c>
      <c r="N294" s="6" t="str">
        <f t="shared" si="55"/>
        <v/>
      </c>
      <c r="O294" s="8"/>
      <c r="P294" s="105"/>
    </row>
    <row r="295" spans="2:16" x14ac:dyDescent="0.3">
      <c r="B295" s="4"/>
      <c r="C295" s="4"/>
      <c r="D295" s="4"/>
      <c r="E295" s="4"/>
      <c r="F295" s="4"/>
      <c r="G295" s="4"/>
      <c r="H295" s="4"/>
      <c r="I295" s="4"/>
      <c r="J295" s="4"/>
      <c r="K295" s="4"/>
      <c r="L295" s="8" t="str">
        <f t="shared" si="56"/>
        <v/>
      </c>
      <c r="M295" s="6" t="str">
        <f t="shared" si="54"/>
        <v/>
      </c>
      <c r="N295" s="6" t="str">
        <f t="shared" si="55"/>
        <v/>
      </c>
      <c r="O295" s="8"/>
      <c r="P295" s="105"/>
    </row>
    <row r="296" spans="2:16" x14ac:dyDescent="0.3">
      <c r="B296" s="4"/>
      <c r="C296" s="4"/>
      <c r="D296" s="4"/>
      <c r="E296" s="4"/>
      <c r="F296" s="4"/>
      <c r="G296" s="4"/>
      <c r="H296" s="4"/>
      <c r="I296" s="4"/>
      <c r="J296" s="4"/>
      <c r="K296" s="4"/>
      <c r="L296" s="8" t="str">
        <f t="shared" si="56"/>
        <v/>
      </c>
      <c r="M296" s="6" t="str">
        <f t="shared" si="54"/>
        <v/>
      </c>
      <c r="N296" s="6" t="str">
        <f t="shared" si="55"/>
        <v/>
      </c>
      <c r="O296" s="8"/>
      <c r="P296" s="105"/>
    </row>
    <row r="297" spans="2:16" x14ac:dyDescent="0.3">
      <c r="B297" s="4"/>
      <c r="C297" s="4"/>
      <c r="D297" s="4"/>
      <c r="E297" s="4"/>
      <c r="F297" s="4"/>
      <c r="G297" s="4"/>
      <c r="H297" s="4"/>
      <c r="I297" s="4"/>
      <c r="J297" s="4"/>
      <c r="K297" s="4"/>
      <c r="L297" s="8" t="str">
        <f t="shared" si="56"/>
        <v/>
      </c>
      <c r="M297" s="6" t="str">
        <f t="shared" si="54"/>
        <v/>
      </c>
      <c r="N297" s="6" t="str">
        <f t="shared" si="55"/>
        <v/>
      </c>
      <c r="O297" s="8"/>
      <c r="P297" s="105"/>
    </row>
    <row r="298" spans="2:16" x14ac:dyDescent="0.3">
      <c r="B298" s="4"/>
      <c r="C298" s="4"/>
      <c r="D298" s="4"/>
      <c r="E298" s="4"/>
      <c r="F298" s="4"/>
      <c r="G298" s="4"/>
      <c r="H298" s="4"/>
      <c r="I298" s="4"/>
      <c r="J298" s="4"/>
      <c r="K298" s="4"/>
      <c r="L298" s="8" t="str">
        <f t="shared" si="56"/>
        <v/>
      </c>
      <c r="M298" s="6" t="str">
        <f t="shared" si="54"/>
        <v/>
      </c>
      <c r="N298" s="6" t="str">
        <f t="shared" si="55"/>
        <v/>
      </c>
      <c r="O298" s="8"/>
      <c r="P298" s="105"/>
    </row>
    <row r="299" spans="2:16" x14ac:dyDescent="0.3">
      <c r="B299" s="4"/>
      <c r="C299" s="4"/>
      <c r="D299" s="4"/>
      <c r="E299" s="4"/>
      <c r="F299" s="4"/>
      <c r="G299" s="4"/>
      <c r="H299" s="4"/>
      <c r="I299" s="4"/>
      <c r="J299" s="4"/>
      <c r="K299" s="4"/>
      <c r="L299" s="8" t="str">
        <f t="shared" si="56"/>
        <v/>
      </c>
      <c r="M299" s="6" t="str">
        <f t="shared" si="54"/>
        <v/>
      </c>
      <c r="N299" s="6" t="str">
        <f t="shared" si="55"/>
        <v/>
      </c>
      <c r="O299" s="8"/>
      <c r="P299" s="105"/>
    </row>
    <row r="300" spans="2:16" x14ac:dyDescent="0.3">
      <c r="B300" s="4"/>
      <c r="C300" s="4"/>
      <c r="D300" s="4"/>
      <c r="E300" s="4"/>
      <c r="F300" s="4"/>
      <c r="G300" s="4"/>
      <c r="H300" s="4"/>
      <c r="I300" s="4"/>
      <c r="J300" s="4"/>
      <c r="K300" s="4"/>
      <c r="L300" s="8" t="str">
        <f t="shared" si="56"/>
        <v/>
      </c>
      <c r="M300" s="6" t="str">
        <f t="shared" si="54"/>
        <v/>
      </c>
      <c r="N300" s="6" t="str">
        <f t="shared" si="55"/>
        <v/>
      </c>
      <c r="O300" s="8"/>
      <c r="P300" s="105"/>
    </row>
    <row r="301" spans="2:16" x14ac:dyDescent="0.3">
      <c r="B301" s="4"/>
      <c r="C301" s="4"/>
      <c r="D301" s="4"/>
      <c r="E301" s="4"/>
      <c r="F301" s="4"/>
      <c r="G301" s="4"/>
      <c r="H301" s="4"/>
      <c r="I301" s="4"/>
      <c r="J301" s="4"/>
      <c r="K301" s="4"/>
      <c r="L301" s="8" t="str">
        <f t="shared" si="56"/>
        <v/>
      </c>
      <c r="M301" s="6" t="str">
        <f t="shared" si="54"/>
        <v/>
      </c>
      <c r="N301" s="6" t="str">
        <f t="shared" si="55"/>
        <v/>
      </c>
      <c r="O301" s="8"/>
      <c r="P301" s="105"/>
    </row>
    <row r="302" spans="2:16" x14ac:dyDescent="0.3">
      <c r="B302" s="4"/>
      <c r="C302" s="4"/>
      <c r="D302" s="4"/>
      <c r="E302" s="4"/>
      <c r="F302" s="4"/>
      <c r="G302" s="4"/>
      <c r="H302" s="4"/>
      <c r="I302" s="4"/>
      <c r="J302" s="4"/>
      <c r="K302" s="4"/>
      <c r="L302" s="8" t="str">
        <f t="shared" si="56"/>
        <v/>
      </c>
      <c r="M302" s="6" t="str">
        <f t="shared" si="54"/>
        <v/>
      </c>
      <c r="N302" s="6" t="str">
        <f t="shared" si="55"/>
        <v/>
      </c>
      <c r="O302" s="8"/>
      <c r="P302" s="105"/>
    </row>
    <row r="303" spans="2:16" x14ac:dyDescent="0.3">
      <c r="B303" s="4"/>
      <c r="C303" s="4"/>
      <c r="D303" s="4"/>
      <c r="E303" s="4"/>
      <c r="F303" s="4"/>
      <c r="G303" s="4"/>
      <c r="H303" s="4"/>
      <c r="I303" s="4"/>
      <c r="J303" s="4"/>
      <c r="K303" s="4"/>
      <c r="L303" s="8" t="str">
        <f t="shared" si="56"/>
        <v/>
      </c>
      <c r="M303" s="6" t="str">
        <f t="shared" si="54"/>
        <v/>
      </c>
      <c r="N303" s="6" t="str">
        <f t="shared" si="55"/>
        <v/>
      </c>
      <c r="O303" s="8"/>
      <c r="P303" s="105"/>
    </row>
    <row r="304" spans="2:16" x14ac:dyDescent="0.3">
      <c r="B304" s="4"/>
      <c r="C304" s="4"/>
      <c r="D304" s="4"/>
      <c r="E304" s="4"/>
      <c r="F304" s="4"/>
      <c r="G304" s="4"/>
      <c r="H304" s="4"/>
      <c r="I304" s="4"/>
      <c r="J304" s="4"/>
      <c r="K304" s="4"/>
      <c r="L304" s="8" t="str">
        <f t="shared" si="56"/>
        <v/>
      </c>
      <c r="M304" s="6" t="str">
        <f t="shared" si="54"/>
        <v/>
      </c>
      <c r="N304" s="6" t="str">
        <f t="shared" si="55"/>
        <v/>
      </c>
      <c r="O304" s="8"/>
      <c r="P304" s="105"/>
    </row>
    <row r="305" spans="2:16" x14ac:dyDescent="0.3">
      <c r="B305" s="4"/>
      <c r="C305" s="4"/>
      <c r="D305" s="4"/>
      <c r="E305" s="4"/>
      <c r="F305" s="4"/>
      <c r="G305" s="4"/>
      <c r="H305" s="4"/>
      <c r="I305" s="4"/>
      <c r="J305" s="4"/>
      <c r="K305" s="4"/>
      <c r="L305" s="8" t="str">
        <f t="shared" si="56"/>
        <v/>
      </c>
      <c r="M305" s="6" t="str">
        <f t="shared" si="54"/>
        <v/>
      </c>
      <c r="N305" s="6" t="str">
        <f t="shared" si="55"/>
        <v/>
      </c>
      <c r="O305" s="8"/>
      <c r="P305" s="105"/>
    </row>
    <row r="306" spans="2:16" x14ac:dyDescent="0.3">
      <c r="B306" s="4"/>
      <c r="C306" s="4"/>
      <c r="D306" s="4"/>
      <c r="E306" s="4"/>
      <c r="F306" s="4"/>
      <c r="G306" s="4"/>
      <c r="H306" s="4"/>
      <c r="I306" s="4"/>
      <c r="J306" s="4"/>
      <c r="K306" s="4"/>
      <c r="L306" s="8" t="str">
        <f t="shared" si="56"/>
        <v/>
      </c>
      <c r="M306" s="6" t="str">
        <f t="shared" si="54"/>
        <v/>
      </c>
      <c r="N306" s="6" t="str">
        <f t="shared" si="55"/>
        <v/>
      </c>
      <c r="O306" s="8"/>
      <c r="P306" s="105"/>
    </row>
    <row r="307" spans="2:16" x14ac:dyDescent="0.3">
      <c r="B307" s="4"/>
      <c r="C307" s="4"/>
      <c r="D307" s="4"/>
      <c r="E307" s="4"/>
      <c r="F307" s="4"/>
      <c r="G307" s="4"/>
      <c r="H307" s="4"/>
      <c r="I307" s="4"/>
      <c r="J307" s="4"/>
      <c r="K307" s="4"/>
      <c r="L307" s="8" t="str">
        <f t="shared" si="56"/>
        <v/>
      </c>
      <c r="M307" s="6" t="str">
        <f t="shared" si="54"/>
        <v/>
      </c>
      <c r="N307" s="6" t="str">
        <f t="shared" si="55"/>
        <v/>
      </c>
      <c r="O307" s="8"/>
      <c r="P307" s="105"/>
    </row>
    <row r="308" spans="2:16" x14ac:dyDescent="0.3">
      <c r="B308" s="4"/>
      <c r="C308" s="4"/>
      <c r="D308" s="4"/>
      <c r="E308" s="4"/>
      <c r="F308" s="4"/>
      <c r="G308" s="4"/>
      <c r="H308" s="4"/>
      <c r="I308" s="4"/>
      <c r="J308" s="4"/>
      <c r="K308" s="4"/>
      <c r="L308" s="8" t="str">
        <f t="shared" si="56"/>
        <v/>
      </c>
      <c r="M308" s="6" t="str">
        <f t="shared" si="54"/>
        <v/>
      </c>
      <c r="N308" s="6" t="str">
        <f t="shared" si="55"/>
        <v/>
      </c>
      <c r="O308" s="8"/>
      <c r="P308" s="105"/>
    </row>
    <row r="309" spans="2:16" x14ac:dyDescent="0.3">
      <c r="B309" s="4"/>
      <c r="C309" s="4"/>
      <c r="D309" s="4"/>
      <c r="E309" s="4"/>
      <c r="F309" s="4"/>
      <c r="G309" s="4"/>
      <c r="H309" s="4"/>
      <c r="I309" s="4"/>
      <c r="J309" s="4"/>
      <c r="K309" s="4"/>
      <c r="L309" s="8" t="str">
        <f t="shared" si="56"/>
        <v/>
      </c>
      <c r="M309" s="6" t="str">
        <f t="shared" si="54"/>
        <v/>
      </c>
      <c r="N309" s="6" t="str">
        <f t="shared" si="55"/>
        <v/>
      </c>
      <c r="O309" s="8"/>
      <c r="P309" s="105"/>
    </row>
    <row r="310" spans="2:16" x14ac:dyDescent="0.3">
      <c r="B310" s="4"/>
      <c r="C310" s="4"/>
      <c r="D310" s="4"/>
      <c r="E310" s="4"/>
      <c r="F310" s="4"/>
      <c r="G310" s="4"/>
      <c r="H310" s="4"/>
      <c r="I310" s="4"/>
      <c r="J310" s="4"/>
      <c r="K310" s="4"/>
      <c r="L310" s="8" t="str">
        <f t="shared" si="56"/>
        <v/>
      </c>
      <c r="M310" s="6" t="str">
        <f t="shared" si="54"/>
        <v/>
      </c>
      <c r="N310" s="6" t="str">
        <f t="shared" si="55"/>
        <v/>
      </c>
      <c r="O310" s="8"/>
      <c r="P310" s="105"/>
    </row>
    <row r="311" spans="2:16" x14ac:dyDescent="0.3">
      <c r="B311" s="4"/>
      <c r="C311" s="4"/>
      <c r="D311" s="4"/>
      <c r="E311" s="4"/>
      <c r="F311" s="4"/>
      <c r="G311" s="4"/>
      <c r="H311" s="4"/>
      <c r="I311" s="4"/>
      <c r="J311" s="4"/>
      <c r="K311" s="4"/>
      <c r="L311" s="8" t="str">
        <f t="shared" si="56"/>
        <v/>
      </c>
      <c r="M311" s="6" t="str">
        <f t="shared" si="54"/>
        <v/>
      </c>
      <c r="N311" s="6" t="str">
        <f t="shared" si="55"/>
        <v/>
      </c>
      <c r="O311" s="8"/>
      <c r="P311" s="105"/>
    </row>
    <row r="312" spans="2:16" x14ac:dyDescent="0.3">
      <c r="B312" s="4"/>
      <c r="C312" s="4"/>
      <c r="D312" s="4"/>
      <c r="E312" s="4"/>
      <c r="F312" s="4"/>
      <c r="G312" s="4"/>
      <c r="H312" s="4"/>
      <c r="I312" s="4"/>
      <c r="J312" s="4"/>
      <c r="K312" s="4"/>
      <c r="L312" s="8" t="str">
        <f t="shared" si="56"/>
        <v/>
      </c>
      <c r="M312" s="6" t="str">
        <f t="shared" si="54"/>
        <v/>
      </c>
      <c r="N312" s="6" t="str">
        <f t="shared" si="55"/>
        <v/>
      </c>
      <c r="O312" s="8"/>
      <c r="P312" s="105"/>
    </row>
    <row r="313" spans="2:16" x14ac:dyDescent="0.3">
      <c r="B313" s="4"/>
      <c r="C313" s="4"/>
      <c r="D313" s="4"/>
      <c r="E313" s="4"/>
      <c r="F313" s="4"/>
      <c r="G313" s="4"/>
      <c r="H313" s="4"/>
      <c r="I313" s="4"/>
      <c r="J313" s="4"/>
      <c r="K313" s="4"/>
      <c r="L313" s="8" t="str">
        <f t="shared" si="56"/>
        <v/>
      </c>
      <c r="M313" s="6" t="str">
        <f t="shared" si="54"/>
        <v/>
      </c>
      <c r="N313" s="6" t="str">
        <f t="shared" si="55"/>
        <v/>
      </c>
      <c r="O313" s="8"/>
      <c r="P313" s="105"/>
    </row>
    <row r="314" spans="2:16" x14ac:dyDescent="0.3">
      <c r="B314" s="4"/>
      <c r="C314" s="4"/>
      <c r="D314" s="4"/>
      <c r="E314" s="4"/>
      <c r="F314" s="4"/>
      <c r="G314" s="4"/>
      <c r="H314" s="4"/>
      <c r="I314" s="4"/>
      <c r="J314" s="4"/>
      <c r="K314" s="4"/>
      <c r="L314" s="8" t="str">
        <f t="shared" si="56"/>
        <v/>
      </c>
      <c r="M314" s="6" t="str">
        <f t="shared" si="54"/>
        <v/>
      </c>
      <c r="N314" s="6" t="str">
        <f t="shared" si="55"/>
        <v/>
      </c>
      <c r="O314" s="8"/>
      <c r="P314" s="105"/>
    </row>
    <row r="315" spans="2:16" x14ac:dyDescent="0.3">
      <c r="B315" s="4"/>
      <c r="C315" s="4"/>
      <c r="D315" s="4"/>
      <c r="E315" s="4"/>
      <c r="F315" s="4"/>
      <c r="G315" s="4"/>
      <c r="H315" s="4"/>
      <c r="I315" s="4"/>
      <c r="J315" s="4"/>
      <c r="K315" s="4"/>
      <c r="L315" s="8" t="str">
        <f t="shared" si="56"/>
        <v/>
      </c>
      <c r="M315" s="6" t="str">
        <f t="shared" si="54"/>
        <v/>
      </c>
      <c r="N315" s="6" t="str">
        <f t="shared" si="55"/>
        <v/>
      </c>
      <c r="O315" s="8"/>
      <c r="P315" s="105"/>
    </row>
    <row r="316" spans="2:16" x14ac:dyDescent="0.3">
      <c r="B316" s="4"/>
      <c r="C316" s="4"/>
      <c r="D316" s="4"/>
      <c r="E316" s="4"/>
      <c r="F316" s="4"/>
      <c r="G316" s="4"/>
      <c r="H316" s="4"/>
      <c r="I316" s="4"/>
      <c r="J316" s="4"/>
      <c r="K316" s="4"/>
      <c r="L316" s="8" t="str">
        <f t="shared" si="56"/>
        <v/>
      </c>
      <c r="M316" s="6" t="str">
        <f t="shared" si="54"/>
        <v/>
      </c>
      <c r="N316" s="6" t="str">
        <f t="shared" si="55"/>
        <v/>
      </c>
      <c r="O316" s="8"/>
      <c r="P316" s="105"/>
    </row>
    <row r="317" spans="2:16" x14ac:dyDescent="0.3">
      <c r="B317" s="4"/>
      <c r="C317" s="4"/>
      <c r="D317" s="4"/>
      <c r="E317" s="4"/>
      <c r="F317" s="4"/>
      <c r="G317" s="4"/>
      <c r="H317" s="4"/>
      <c r="I317" s="4"/>
      <c r="J317" s="4"/>
      <c r="K317" s="4"/>
      <c r="L317" s="8" t="str">
        <f t="shared" si="56"/>
        <v/>
      </c>
      <c r="M317" s="6" t="str">
        <f t="shared" si="54"/>
        <v/>
      </c>
      <c r="N317" s="6" t="str">
        <f t="shared" si="55"/>
        <v/>
      </c>
      <c r="O317" s="8"/>
      <c r="P317" s="105"/>
    </row>
    <row r="318" spans="2:16" x14ac:dyDescent="0.3">
      <c r="B318" s="4"/>
      <c r="C318" s="4"/>
      <c r="D318" s="4"/>
      <c r="E318" s="4"/>
      <c r="F318" s="4"/>
      <c r="G318" s="4"/>
      <c r="H318" s="4"/>
      <c r="I318" s="4"/>
      <c r="J318" s="4"/>
      <c r="K318" s="4"/>
      <c r="L318" s="8" t="str">
        <f t="shared" si="56"/>
        <v/>
      </c>
      <c r="M318" s="6" t="str">
        <f t="shared" si="54"/>
        <v/>
      </c>
      <c r="N318" s="6" t="str">
        <f t="shared" si="55"/>
        <v/>
      </c>
      <c r="O318" s="8"/>
      <c r="P318" s="105"/>
    </row>
    <row r="319" spans="2:16" x14ac:dyDescent="0.3">
      <c r="B319" s="4"/>
      <c r="C319" s="4"/>
      <c r="D319" s="4"/>
      <c r="E319" s="4"/>
      <c r="F319" s="4"/>
      <c r="G319" s="4"/>
      <c r="H319" s="4"/>
      <c r="I319" s="4"/>
      <c r="J319" s="4"/>
      <c r="K319" s="4"/>
      <c r="L319" s="8" t="str">
        <f t="shared" si="56"/>
        <v/>
      </c>
      <c r="M319" s="6" t="str">
        <f t="shared" si="54"/>
        <v/>
      </c>
      <c r="N319" s="6" t="str">
        <f t="shared" si="55"/>
        <v/>
      </c>
      <c r="O319" s="8"/>
      <c r="P319" s="105"/>
    </row>
    <row r="320" spans="2:16" x14ac:dyDescent="0.3">
      <c r="B320" s="4"/>
      <c r="C320" s="4"/>
      <c r="D320" s="4"/>
      <c r="E320" s="4"/>
      <c r="F320" s="4"/>
      <c r="G320" s="4"/>
      <c r="H320" s="4"/>
      <c r="I320" s="4"/>
      <c r="J320" s="4"/>
      <c r="K320" s="4"/>
      <c r="L320" s="8" t="str">
        <f t="shared" si="56"/>
        <v/>
      </c>
      <c r="M320" s="6" t="str">
        <f t="shared" si="54"/>
        <v/>
      </c>
      <c r="N320" s="6" t="str">
        <f t="shared" si="55"/>
        <v/>
      </c>
      <c r="O320" s="8"/>
      <c r="P320" s="105"/>
    </row>
    <row r="321" spans="2:16" x14ac:dyDescent="0.3">
      <c r="B321" s="4"/>
      <c r="C321" s="4"/>
      <c r="D321" s="4"/>
      <c r="E321" s="4"/>
      <c r="F321" s="4"/>
      <c r="G321" s="4"/>
      <c r="H321" s="4"/>
      <c r="I321" s="4"/>
      <c r="J321" s="4"/>
      <c r="K321" s="4"/>
      <c r="L321" s="8" t="str">
        <f t="shared" si="56"/>
        <v/>
      </c>
      <c r="M321" s="6" t="str">
        <f t="shared" si="54"/>
        <v/>
      </c>
      <c r="N321" s="6" t="str">
        <f t="shared" si="55"/>
        <v/>
      </c>
      <c r="O321" s="8"/>
      <c r="P321" s="105"/>
    </row>
    <row r="322" spans="2:16" x14ac:dyDescent="0.3">
      <c r="B322" s="4"/>
      <c r="C322" s="4"/>
      <c r="D322" s="4"/>
      <c r="E322" s="4"/>
      <c r="F322" s="4"/>
      <c r="G322" s="4"/>
      <c r="H322" s="4"/>
      <c r="I322" s="4"/>
      <c r="J322" s="4"/>
      <c r="K322" s="4"/>
      <c r="L322" s="8" t="str">
        <f t="shared" si="56"/>
        <v/>
      </c>
      <c r="M322" s="6" t="str">
        <f t="shared" si="54"/>
        <v/>
      </c>
      <c r="N322" s="6" t="str">
        <f t="shared" si="55"/>
        <v/>
      </c>
      <c r="O322" s="8"/>
      <c r="P322" s="105"/>
    </row>
    <row r="323" spans="2:16" x14ac:dyDescent="0.3">
      <c r="B323" s="4"/>
      <c r="C323" s="4"/>
      <c r="D323" s="4"/>
      <c r="E323" s="4"/>
      <c r="F323" s="4"/>
      <c r="G323" s="4"/>
      <c r="H323" s="4"/>
      <c r="I323" s="4"/>
      <c r="J323" s="4"/>
      <c r="K323" s="4"/>
      <c r="L323" s="8" t="str">
        <f t="shared" si="56"/>
        <v/>
      </c>
      <c r="M323" s="6" t="str">
        <f t="shared" si="54"/>
        <v/>
      </c>
      <c r="N323" s="6" t="str">
        <f t="shared" si="55"/>
        <v/>
      </c>
      <c r="O323" s="8"/>
      <c r="P323" s="105"/>
    </row>
    <row r="324" spans="2:16" x14ac:dyDescent="0.3">
      <c r="B324" s="4"/>
      <c r="C324" s="4"/>
      <c r="D324" s="4"/>
      <c r="E324" s="4"/>
      <c r="F324" s="4"/>
      <c r="G324" s="4"/>
      <c r="H324" s="4"/>
      <c r="I324" s="4"/>
      <c r="J324" s="4"/>
      <c r="K324" s="4"/>
      <c r="L324" s="8" t="str">
        <f t="shared" si="56"/>
        <v/>
      </c>
      <c r="M324" s="6" t="str">
        <f t="shared" ref="M324:M387" si="57">IF(J324="","",J324*L324)</f>
        <v/>
      </c>
      <c r="N324" s="6" t="str">
        <f t="shared" ref="N324:N387" si="58">IF(L324="","",L324*K324)</f>
        <v/>
      </c>
      <c r="O324" s="8"/>
      <c r="P324" s="105"/>
    </row>
    <row r="325" spans="2:16" x14ac:dyDescent="0.3">
      <c r="B325" s="4"/>
      <c r="C325" s="4"/>
      <c r="D325" s="4"/>
      <c r="E325" s="4"/>
      <c r="F325" s="4"/>
      <c r="G325" s="4"/>
      <c r="H325" s="4"/>
      <c r="I325" s="4"/>
      <c r="J325" s="4"/>
      <c r="K325" s="4"/>
      <c r="L325" s="8" t="str">
        <f t="shared" si="56"/>
        <v/>
      </c>
      <c r="M325" s="6" t="str">
        <f t="shared" si="57"/>
        <v/>
      </c>
      <c r="N325" s="6" t="str">
        <f t="shared" si="58"/>
        <v/>
      </c>
      <c r="O325" s="8"/>
      <c r="P325" s="105"/>
    </row>
    <row r="326" spans="2:16" x14ac:dyDescent="0.3">
      <c r="B326" s="4"/>
      <c r="C326" s="4"/>
      <c r="D326" s="4"/>
      <c r="E326" s="4"/>
      <c r="F326" s="4"/>
      <c r="G326" s="4"/>
      <c r="H326" s="4"/>
      <c r="I326" s="4"/>
      <c r="J326" s="4"/>
      <c r="K326" s="4"/>
      <c r="L326" s="8" t="str">
        <f t="shared" si="56"/>
        <v/>
      </c>
      <c r="M326" s="6" t="str">
        <f t="shared" si="57"/>
        <v/>
      </c>
      <c r="N326" s="6" t="str">
        <f t="shared" si="58"/>
        <v/>
      </c>
      <c r="O326" s="8"/>
      <c r="P326" s="105"/>
    </row>
    <row r="327" spans="2:16" x14ac:dyDescent="0.3">
      <c r="B327" s="4"/>
      <c r="C327" s="4"/>
      <c r="D327" s="4"/>
      <c r="E327" s="4"/>
      <c r="F327" s="4"/>
      <c r="G327" s="4"/>
      <c r="H327" s="4"/>
      <c r="I327" s="4"/>
      <c r="J327" s="4"/>
      <c r="K327" s="4"/>
      <c r="L327" s="8" t="str">
        <f t="shared" ref="L327:L390" si="59">IF(H327="","",H327*I327)</f>
        <v/>
      </c>
      <c r="M327" s="6" t="str">
        <f t="shared" si="57"/>
        <v/>
      </c>
      <c r="N327" s="6" t="str">
        <f t="shared" si="58"/>
        <v/>
      </c>
      <c r="O327" s="8"/>
      <c r="P327" s="105"/>
    </row>
    <row r="328" spans="2:16" x14ac:dyDescent="0.3">
      <c r="B328" s="4"/>
      <c r="C328" s="4"/>
      <c r="D328" s="4"/>
      <c r="E328" s="4"/>
      <c r="F328" s="4"/>
      <c r="G328" s="4"/>
      <c r="H328" s="4"/>
      <c r="I328" s="4"/>
      <c r="J328" s="4"/>
      <c r="K328" s="4"/>
      <c r="L328" s="8" t="str">
        <f t="shared" si="59"/>
        <v/>
      </c>
      <c r="M328" s="6" t="str">
        <f t="shared" si="57"/>
        <v/>
      </c>
      <c r="N328" s="6" t="str">
        <f t="shared" si="58"/>
        <v/>
      </c>
      <c r="O328" s="8"/>
      <c r="P328" s="105"/>
    </row>
    <row r="329" spans="2:16" x14ac:dyDescent="0.3">
      <c r="B329" s="4"/>
      <c r="C329" s="4"/>
      <c r="D329" s="4"/>
      <c r="E329" s="4"/>
      <c r="F329" s="4"/>
      <c r="G329" s="4"/>
      <c r="H329" s="4"/>
      <c r="I329" s="4"/>
      <c r="J329" s="4"/>
      <c r="K329" s="4"/>
      <c r="L329" s="8" t="str">
        <f t="shared" si="59"/>
        <v/>
      </c>
      <c r="M329" s="6" t="str">
        <f t="shared" si="57"/>
        <v/>
      </c>
      <c r="N329" s="6" t="str">
        <f t="shared" si="58"/>
        <v/>
      </c>
      <c r="O329" s="8"/>
      <c r="P329" s="105"/>
    </row>
    <row r="330" spans="2:16" x14ac:dyDescent="0.3">
      <c r="B330" s="4"/>
      <c r="C330" s="4"/>
      <c r="D330" s="4"/>
      <c r="E330" s="4"/>
      <c r="F330" s="4"/>
      <c r="G330" s="4"/>
      <c r="H330" s="4"/>
      <c r="I330" s="4"/>
      <c r="J330" s="4"/>
      <c r="K330" s="4"/>
      <c r="L330" s="8" t="str">
        <f t="shared" si="59"/>
        <v/>
      </c>
      <c r="M330" s="6" t="str">
        <f t="shared" si="57"/>
        <v/>
      </c>
      <c r="N330" s="6" t="str">
        <f t="shared" si="58"/>
        <v/>
      </c>
      <c r="O330" s="8"/>
      <c r="P330" s="105"/>
    </row>
    <row r="331" spans="2:16" x14ac:dyDescent="0.3">
      <c r="B331" s="4"/>
      <c r="C331" s="4"/>
      <c r="D331" s="4"/>
      <c r="E331" s="4"/>
      <c r="F331" s="4"/>
      <c r="G331" s="4"/>
      <c r="H331" s="4"/>
      <c r="I331" s="4"/>
      <c r="J331" s="4"/>
      <c r="K331" s="4"/>
      <c r="L331" s="8" t="str">
        <f t="shared" si="59"/>
        <v/>
      </c>
      <c r="M331" s="6" t="str">
        <f t="shared" si="57"/>
        <v/>
      </c>
      <c r="N331" s="6" t="str">
        <f t="shared" si="58"/>
        <v/>
      </c>
      <c r="O331" s="8"/>
      <c r="P331" s="105"/>
    </row>
    <row r="332" spans="2:16" x14ac:dyDescent="0.3">
      <c r="B332" s="4"/>
      <c r="C332" s="4"/>
      <c r="D332" s="4"/>
      <c r="E332" s="4"/>
      <c r="F332" s="4"/>
      <c r="G332" s="4"/>
      <c r="H332" s="4"/>
      <c r="I332" s="4"/>
      <c r="J332" s="4"/>
      <c r="K332" s="4"/>
      <c r="L332" s="8" t="str">
        <f t="shared" si="59"/>
        <v/>
      </c>
      <c r="M332" s="6" t="str">
        <f t="shared" si="57"/>
        <v/>
      </c>
      <c r="N332" s="6" t="str">
        <f t="shared" si="58"/>
        <v/>
      </c>
      <c r="O332" s="8"/>
      <c r="P332" s="105"/>
    </row>
    <row r="333" spans="2:16" x14ac:dyDescent="0.3">
      <c r="B333" s="4"/>
      <c r="C333" s="4"/>
      <c r="D333" s="4"/>
      <c r="E333" s="4"/>
      <c r="F333" s="4"/>
      <c r="G333" s="4"/>
      <c r="H333" s="4"/>
      <c r="I333" s="4"/>
      <c r="J333" s="4"/>
      <c r="K333" s="4"/>
      <c r="L333" s="8" t="str">
        <f t="shared" si="59"/>
        <v/>
      </c>
      <c r="M333" s="6" t="str">
        <f t="shared" si="57"/>
        <v/>
      </c>
      <c r="N333" s="6" t="str">
        <f t="shared" si="58"/>
        <v/>
      </c>
      <c r="O333" s="8"/>
      <c r="P333" s="105"/>
    </row>
    <row r="334" spans="2:16" x14ac:dyDescent="0.3">
      <c r="B334" s="4"/>
      <c r="C334" s="4"/>
      <c r="D334" s="4"/>
      <c r="E334" s="4"/>
      <c r="F334" s="4"/>
      <c r="G334" s="4"/>
      <c r="H334" s="4"/>
      <c r="I334" s="4"/>
      <c r="J334" s="4"/>
      <c r="K334" s="4"/>
      <c r="L334" s="8" t="str">
        <f t="shared" si="59"/>
        <v/>
      </c>
      <c r="M334" s="6" t="str">
        <f t="shared" si="57"/>
        <v/>
      </c>
      <c r="N334" s="6" t="str">
        <f t="shared" si="58"/>
        <v/>
      </c>
      <c r="O334" s="8"/>
      <c r="P334" s="105"/>
    </row>
    <row r="335" spans="2:16" x14ac:dyDescent="0.3">
      <c r="B335" s="4"/>
      <c r="C335" s="4"/>
      <c r="D335" s="4"/>
      <c r="E335" s="4"/>
      <c r="F335" s="4"/>
      <c r="G335" s="4"/>
      <c r="H335" s="4"/>
      <c r="I335" s="4"/>
      <c r="J335" s="4"/>
      <c r="K335" s="4"/>
      <c r="L335" s="8" t="str">
        <f t="shared" si="59"/>
        <v/>
      </c>
      <c r="M335" s="6" t="str">
        <f t="shared" si="57"/>
        <v/>
      </c>
      <c r="N335" s="6" t="str">
        <f t="shared" si="58"/>
        <v/>
      </c>
      <c r="O335" s="8"/>
      <c r="P335" s="105"/>
    </row>
    <row r="336" spans="2:16" x14ac:dyDescent="0.3">
      <c r="B336" s="4"/>
      <c r="C336" s="4"/>
      <c r="D336" s="4"/>
      <c r="E336" s="4"/>
      <c r="F336" s="4"/>
      <c r="G336" s="4"/>
      <c r="H336" s="4"/>
      <c r="I336" s="4"/>
      <c r="J336" s="4"/>
      <c r="K336" s="4"/>
      <c r="L336" s="8" t="str">
        <f t="shared" si="59"/>
        <v/>
      </c>
      <c r="M336" s="6" t="str">
        <f t="shared" si="57"/>
        <v/>
      </c>
      <c r="N336" s="6" t="str">
        <f t="shared" si="58"/>
        <v/>
      </c>
      <c r="O336" s="8"/>
      <c r="P336" s="105"/>
    </row>
    <row r="337" spans="2:16" x14ac:dyDescent="0.3">
      <c r="B337" s="4"/>
      <c r="C337" s="4"/>
      <c r="D337" s="4"/>
      <c r="E337" s="4"/>
      <c r="F337" s="4"/>
      <c r="G337" s="4"/>
      <c r="H337" s="4"/>
      <c r="I337" s="4"/>
      <c r="J337" s="4"/>
      <c r="K337" s="4"/>
      <c r="L337" s="8" t="str">
        <f t="shared" si="59"/>
        <v/>
      </c>
      <c r="M337" s="6" t="str">
        <f t="shared" si="57"/>
        <v/>
      </c>
      <c r="N337" s="6" t="str">
        <f t="shared" si="58"/>
        <v/>
      </c>
      <c r="O337" s="8"/>
      <c r="P337" s="105"/>
    </row>
    <row r="338" spans="2:16" x14ac:dyDescent="0.3">
      <c r="B338" s="4"/>
      <c r="C338" s="4"/>
      <c r="D338" s="4"/>
      <c r="E338" s="4"/>
      <c r="F338" s="4"/>
      <c r="G338" s="4"/>
      <c r="H338" s="4"/>
      <c r="I338" s="4"/>
      <c r="J338" s="4"/>
      <c r="K338" s="4"/>
      <c r="L338" s="8" t="str">
        <f t="shared" si="59"/>
        <v/>
      </c>
      <c r="M338" s="6" t="str">
        <f t="shared" si="57"/>
        <v/>
      </c>
      <c r="N338" s="6" t="str">
        <f t="shared" si="58"/>
        <v/>
      </c>
      <c r="O338" s="8"/>
      <c r="P338" s="105"/>
    </row>
    <row r="339" spans="2:16" x14ac:dyDescent="0.3">
      <c r="B339" s="4"/>
      <c r="C339" s="4"/>
      <c r="D339" s="4"/>
      <c r="E339" s="4"/>
      <c r="F339" s="4"/>
      <c r="G339" s="4"/>
      <c r="H339" s="4"/>
      <c r="I339" s="4"/>
      <c r="J339" s="4"/>
      <c r="K339" s="4"/>
      <c r="L339" s="8" t="str">
        <f t="shared" si="59"/>
        <v/>
      </c>
      <c r="M339" s="6" t="str">
        <f t="shared" si="57"/>
        <v/>
      </c>
      <c r="N339" s="6" t="str">
        <f t="shared" si="58"/>
        <v/>
      </c>
      <c r="O339" s="8"/>
      <c r="P339" s="105"/>
    </row>
    <row r="340" spans="2:16" x14ac:dyDescent="0.3">
      <c r="B340" s="4"/>
      <c r="C340" s="4"/>
      <c r="D340" s="4"/>
      <c r="E340" s="4"/>
      <c r="F340" s="4"/>
      <c r="G340" s="4"/>
      <c r="H340" s="4"/>
      <c r="I340" s="4"/>
      <c r="J340" s="4"/>
      <c r="K340" s="4"/>
      <c r="L340" s="8" t="str">
        <f t="shared" si="59"/>
        <v/>
      </c>
      <c r="M340" s="6" t="str">
        <f t="shared" si="57"/>
        <v/>
      </c>
      <c r="N340" s="6" t="str">
        <f t="shared" si="58"/>
        <v/>
      </c>
      <c r="O340" s="8"/>
      <c r="P340" s="105"/>
    </row>
    <row r="341" spans="2:16" x14ac:dyDescent="0.3">
      <c r="B341" s="4"/>
      <c r="C341" s="4"/>
      <c r="D341" s="4"/>
      <c r="E341" s="4"/>
      <c r="F341" s="4"/>
      <c r="G341" s="4"/>
      <c r="H341" s="4"/>
      <c r="I341" s="4"/>
      <c r="J341" s="4"/>
      <c r="K341" s="4"/>
      <c r="L341" s="8" t="str">
        <f t="shared" si="59"/>
        <v/>
      </c>
      <c r="M341" s="6" t="str">
        <f t="shared" si="57"/>
        <v/>
      </c>
      <c r="N341" s="6" t="str">
        <f t="shared" si="58"/>
        <v/>
      </c>
      <c r="O341" s="8"/>
      <c r="P341" s="105"/>
    </row>
    <row r="342" spans="2:16" x14ac:dyDescent="0.3">
      <c r="B342" s="4"/>
      <c r="C342" s="4"/>
      <c r="D342" s="4"/>
      <c r="E342" s="4"/>
      <c r="F342" s="4"/>
      <c r="G342" s="4"/>
      <c r="H342" s="4"/>
      <c r="I342" s="4"/>
      <c r="J342" s="4"/>
      <c r="K342" s="4"/>
      <c r="L342" s="8" t="str">
        <f t="shared" si="59"/>
        <v/>
      </c>
      <c r="M342" s="6" t="str">
        <f t="shared" si="57"/>
        <v/>
      </c>
      <c r="N342" s="6" t="str">
        <f t="shared" si="58"/>
        <v/>
      </c>
      <c r="O342" s="8"/>
      <c r="P342" s="105"/>
    </row>
    <row r="343" spans="2:16" x14ac:dyDescent="0.3">
      <c r="B343" s="4"/>
      <c r="C343" s="4"/>
      <c r="D343" s="4"/>
      <c r="E343" s="4"/>
      <c r="F343" s="4"/>
      <c r="G343" s="4"/>
      <c r="H343" s="4"/>
      <c r="I343" s="4"/>
      <c r="J343" s="4"/>
      <c r="K343" s="4"/>
      <c r="L343" s="8" t="str">
        <f t="shared" si="59"/>
        <v/>
      </c>
      <c r="M343" s="6" t="str">
        <f t="shared" si="57"/>
        <v/>
      </c>
      <c r="N343" s="6" t="str">
        <f t="shared" si="58"/>
        <v/>
      </c>
      <c r="O343" s="8"/>
      <c r="P343" s="105"/>
    </row>
    <row r="344" spans="2:16" x14ac:dyDescent="0.3">
      <c r="B344" s="4"/>
      <c r="C344" s="4"/>
      <c r="D344" s="4"/>
      <c r="E344" s="4"/>
      <c r="F344" s="4"/>
      <c r="G344" s="4"/>
      <c r="H344" s="4"/>
      <c r="I344" s="4"/>
      <c r="J344" s="4"/>
      <c r="K344" s="4"/>
      <c r="L344" s="8" t="str">
        <f t="shared" si="59"/>
        <v/>
      </c>
      <c r="M344" s="6" t="str">
        <f t="shared" si="57"/>
        <v/>
      </c>
      <c r="N344" s="6" t="str">
        <f t="shared" si="58"/>
        <v/>
      </c>
      <c r="O344" s="8"/>
      <c r="P344" s="105"/>
    </row>
    <row r="345" spans="2:16" x14ac:dyDescent="0.3">
      <c r="B345" s="4"/>
      <c r="C345" s="4"/>
      <c r="D345" s="4"/>
      <c r="E345" s="4"/>
      <c r="F345" s="4"/>
      <c r="G345" s="4"/>
      <c r="H345" s="4"/>
      <c r="I345" s="4"/>
      <c r="J345" s="4"/>
      <c r="K345" s="4"/>
      <c r="L345" s="8" t="str">
        <f t="shared" si="59"/>
        <v/>
      </c>
      <c r="M345" s="6" t="str">
        <f t="shared" si="57"/>
        <v/>
      </c>
      <c r="N345" s="6" t="str">
        <f t="shared" si="58"/>
        <v/>
      </c>
      <c r="O345" s="8"/>
      <c r="P345" s="105"/>
    </row>
    <row r="346" spans="2:16" x14ac:dyDescent="0.3">
      <c r="B346" s="4"/>
      <c r="C346" s="4"/>
      <c r="D346" s="4"/>
      <c r="E346" s="4"/>
      <c r="F346" s="4"/>
      <c r="G346" s="4"/>
      <c r="H346" s="4"/>
      <c r="I346" s="4"/>
      <c r="J346" s="4"/>
      <c r="K346" s="4"/>
      <c r="L346" s="8" t="str">
        <f t="shared" si="59"/>
        <v/>
      </c>
      <c r="M346" s="6" t="str">
        <f t="shared" si="57"/>
        <v/>
      </c>
      <c r="N346" s="6" t="str">
        <f t="shared" si="58"/>
        <v/>
      </c>
      <c r="O346" s="8"/>
      <c r="P346" s="105"/>
    </row>
    <row r="347" spans="2:16" x14ac:dyDescent="0.3">
      <c r="B347" s="4"/>
      <c r="C347" s="4"/>
      <c r="D347" s="4"/>
      <c r="E347" s="4"/>
      <c r="F347" s="4"/>
      <c r="G347" s="4"/>
      <c r="H347" s="4"/>
      <c r="I347" s="4"/>
      <c r="J347" s="4"/>
      <c r="K347" s="4"/>
      <c r="L347" s="8" t="str">
        <f t="shared" si="59"/>
        <v/>
      </c>
      <c r="M347" s="6" t="str">
        <f t="shared" si="57"/>
        <v/>
      </c>
      <c r="N347" s="6" t="str">
        <f t="shared" si="58"/>
        <v/>
      </c>
      <c r="O347" s="8"/>
      <c r="P347" s="105"/>
    </row>
    <row r="348" spans="2:16" x14ac:dyDescent="0.3">
      <c r="B348" s="4"/>
      <c r="C348" s="4"/>
      <c r="D348" s="4"/>
      <c r="E348" s="4"/>
      <c r="F348" s="4"/>
      <c r="G348" s="4"/>
      <c r="H348" s="4"/>
      <c r="I348" s="4"/>
      <c r="J348" s="4"/>
      <c r="K348" s="4"/>
      <c r="L348" s="8" t="str">
        <f t="shared" si="59"/>
        <v/>
      </c>
      <c r="M348" s="6" t="str">
        <f t="shared" si="57"/>
        <v/>
      </c>
      <c r="N348" s="6" t="str">
        <f t="shared" si="58"/>
        <v/>
      </c>
      <c r="O348" s="8"/>
      <c r="P348" s="105"/>
    </row>
    <row r="349" spans="2:16" x14ac:dyDescent="0.3">
      <c r="B349" s="4"/>
      <c r="C349" s="4"/>
      <c r="D349" s="4"/>
      <c r="E349" s="4"/>
      <c r="F349" s="4"/>
      <c r="G349" s="4"/>
      <c r="H349" s="4"/>
      <c r="I349" s="4"/>
      <c r="J349" s="4"/>
      <c r="K349" s="4"/>
      <c r="L349" s="8" t="str">
        <f t="shared" si="59"/>
        <v/>
      </c>
      <c r="M349" s="6" t="str">
        <f t="shared" si="57"/>
        <v/>
      </c>
      <c r="N349" s="6" t="str">
        <f t="shared" si="58"/>
        <v/>
      </c>
      <c r="O349" s="8"/>
      <c r="P349" s="105"/>
    </row>
    <row r="350" spans="2:16" x14ac:dyDescent="0.3">
      <c r="B350" s="4"/>
      <c r="C350" s="4"/>
      <c r="D350" s="4"/>
      <c r="E350" s="4"/>
      <c r="F350" s="4"/>
      <c r="G350" s="4"/>
      <c r="H350" s="4"/>
      <c r="I350" s="4"/>
      <c r="J350" s="4"/>
      <c r="K350" s="4"/>
      <c r="L350" s="8" t="str">
        <f t="shared" si="59"/>
        <v/>
      </c>
      <c r="M350" s="6" t="str">
        <f t="shared" si="57"/>
        <v/>
      </c>
      <c r="N350" s="6" t="str">
        <f t="shared" si="58"/>
        <v/>
      </c>
      <c r="O350" s="8"/>
      <c r="P350" s="105"/>
    </row>
    <row r="351" spans="2:16" x14ac:dyDescent="0.3">
      <c r="B351" s="4"/>
      <c r="C351" s="4"/>
      <c r="D351" s="4"/>
      <c r="E351" s="4"/>
      <c r="F351" s="4"/>
      <c r="G351" s="4"/>
      <c r="H351" s="4"/>
      <c r="I351" s="4"/>
      <c r="J351" s="4"/>
      <c r="K351" s="4"/>
      <c r="L351" s="8" t="str">
        <f t="shared" si="59"/>
        <v/>
      </c>
      <c r="M351" s="6" t="str">
        <f t="shared" si="57"/>
        <v/>
      </c>
      <c r="N351" s="6" t="str">
        <f t="shared" si="58"/>
        <v/>
      </c>
      <c r="O351" s="8"/>
      <c r="P351" s="105"/>
    </row>
    <row r="352" spans="2:16" x14ac:dyDescent="0.3">
      <c r="B352" s="4"/>
      <c r="C352" s="4"/>
      <c r="D352" s="4"/>
      <c r="E352" s="4"/>
      <c r="F352" s="4"/>
      <c r="G352" s="4"/>
      <c r="H352" s="4"/>
      <c r="I352" s="4"/>
      <c r="J352" s="4"/>
      <c r="K352" s="4"/>
      <c r="L352" s="8" t="str">
        <f t="shared" si="59"/>
        <v/>
      </c>
      <c r="M352" s="6" t="str">
        <f t="shared" si="57"/>
        <v/>
      </c>
      <c r="N352" s="6" t="str">
        <f t="shared" si="58"/>
        <v/>
      </c>
      <c r="O352" s="8"/>
      <c r="P352" s="105"/>
    </row>
    <row r="353" spans="2:16" x14ac:dyDescent="0.3">
      <c r="B353" s="4"/>
      <c r="C353" s="4"/>
      <c r="D353" s="4"/>
      <c r="E353" s="4"/>
      <c r="F353" s="4"/>
      <c r="G353" s="4"/>
      <c r="H353" s="4"/>
      <c r="I353" s="4"/>
      <c r="J353" s="4"/>
      <c r="K353" s="4"/>
      <c r="L353" s="8" t="str">
        <f t="shared" si="59"/>
        <v/>
      </c>
      <c r="M353" s="6" t="str">
        <f t="shared" si="57"/>
        <v/>
      </c>
      <c r="N353" s="6" t="str">
        <f t="shared" si="58"/>
        <v/>
      </c>
      <c r="O353" s="8"/>
      <c r="P353" s="105"/>
    </row>
    <row r="354" spans="2:16" x14ac:dyDescent="0.3">
      <c r="B354" s="4"/>
      <c r="C354" s="4"/>
      <c r="D354" s="4"/>
      <c r="E354" s="4"/>
      <c r="F354" s="4"/>
      <c r="G354" s="4"/>
      <c r="H354" s="4"/>
      <c r="I354" s="4"/>
      <c r="J354" s="4"/>
      <c r="K354" s="4"/>
      <c r="L354" s="8" t="str">
        <f t="shared" si="59"/>
        <v/>
      </c>
      <c r="M354" s="6" t="str">
        <f t="shared" si="57"/>
        <v/>
      </c>
      <c r="N354" s="6" t="str">
        <f t="shared" si="58"/>
        <v/>
      </c>
      <c r="O354" s="8"/>
      <c r="P354" s="105"/>
    </row>
    <row r="355" spans="2:16" x14ac:dyDescent="0.3">
      <c r="B355" s="4"/>
      <c r="C355" s="4"/>
      <c r="D355" s="4"/>
      <c r="E355" s="4"/>
      <c r="F355" s="4"/>
      <c r="G355" s="4"/>
      <c r="H355" s="4"/>
      <c r="I355" s="4"/>
      <c r="J355" s="4"/>
      <c r="K355" s="4"/>
      <c r="L355" s="8" t="str">
        <f t="shared" si="59"/>
        <v/>
      </c>
      <c r="M355" s="6" t="str">
        <f t="shared" si="57"/>
        <v/>
      </c>
      <c r="N355" s="6" t="str">
        <f t="shared" si="58"/>
        <v/>
      </c>
      <c r="O355" s="8"/>
      <c r="P355" s="105"/>
    </row>
    <row r="356" spans="2:16" x14ac:dyDescent="0.3">
      <c r="B356" s="4"/>
      <c r="C356" s="4"/>
      <c r="D356" s="4"/>
      <c r="E356" s="4"/>
      <c r="F356" s="4"/>
      <c r="G356" s="4"/>
      <c r="H356" s="4"/>
      <c r="I356" s="4"/>
      <c r="J356" s="4"/>
      <c r="K356" s="4"/>
      <c r="L356" s="8" t="str">
        <f t="shared" si="59"/>
        <v/>
      </c>
      <c r="M356" s="6" t="str">
        <f t="shared" si="57"/>
        <v/>
      </c>
      <c r="N356" s="6" t="str">
        <f t="shared" si="58"/>
        <v/>
      </c>
      <c r="O356" s="8"/>
      <c r="P356" s="105"/>
    </row>
    <row r="357" spans="2:16" x14ac:dyDescent="0.3">
      <c r="B357" s="4"/>
      <c r="C357" s="4"/>
      <c r="D357" s="4"/>
      <c r="E357" s="4"/>
      <c r="F357" s="4"/>
      <c r="G357" s="4"/>
      <c r="H357" s="4"/>
      <c r="I357" s="4"/>
      <c r="J357" s="4"/>
      <c r="K357" s="4"/>
      <c r="L357" s="8" t="str">
        <f t="shared" si="59"/>
        <v/>
      </c>
      <c r="M357" s="6" t="str">
        <f t="shared" si="57"/>
        <v/>
      </c>
      <c r="N357" s="6" t="str">
        <f t="shared" si="58"/>
        <v/>
      </c>
      <c r="O357" s="8"/>
      <c r="P357" s="105"/>
    </row>
    <row r="358" spans="2:16" x14ac:dyDescent="0.3">
      <c r="B358" s="4"/>
      <c r="C358" s="4"/>
      <c r="D358" s="4"/>
      <c r="E358" s="4"/>
      <c r="F358" s="4"/>
      <c r="G358" s="4"/>
      <c r="H358" s="4"/>
      <c r="I358" s="4"/>
      <c r="J358" s="4"/>
      <c r="K358" s="4"/>
      <c r="L358" s="8" t="str">
        <f t="shared" si="59"/>
        <v/>
      </c>
      <c r="M358" s="6" t="str">
        <f t="shared" si="57"/>
        <v/>
      </c>
      <c r="N358" s="6" t="str">
        <f t="shared" si="58"/>
        <v/>
      </c>
      <c r="O358" s="8"/>
      <c r="P358" s="105"/>
    </row>
    <row r="359" spans="2:16" x14ac:dyDescent="0.3">
      <c r="B359" s="4"/>
      <c r="C359" s="4"/>
      <c r="D359" s="4"/>
      <c r="E359" s="4"/>
      <c r="F359" s="4"/>
      <c r="G359" s="4"/>
      <c r="H359" s="4"/>
      <c r="I359" s="4"/>
      <c r="J359" s="4"/>
      <c r="K359" s="4"/>
      <c r="L359" s="8" t="str">
        <f t="shared" si="59"/>
        <v/>
      </c>
      <c r="M359" s="6" t="str">
        <f t="shared" si="57"/>
        <v/>
      </c>
      <c r="N359" s="6" t="str">
        <f t="shared" si="58"/>
        <v/>
      </c>
      <c r="O359" s="8"/>
      <c r="P359" s="105"/>
    </row>
    <row r="360" spans="2:16" x14ac:dyDescent="0.3">
      <c r="B360" s="4"/>
      <c r="C360" s="4"/>
      <c r="D360" s="4"/>
      <c r="E360" s="4"/>
      <c r="F360" s="4"/>
      <c r="G360" s="4"/>
      <c r="H360" s="4"/>
      <c r="I360" s="4"/>
      <c r="J360" s="4"/>
      <c r="K360" s="4"/>
      <c r="L360" s="8" t="str">
        <f t="shared" si="59"/>
        <v/>
      </c>
      <c r="M360" s="6" t="str">
        <f t="shared" si="57"/>
        <v/>
      </c>
      <c r="N360" s="6" t="str">
        <f t="shared" si="58"/>
        <v/>
      </c>
      <c r="O360" s="8"/>
      <c r="P360" s="105"/>
    </row>
    <row r="361" spans="2:16" x14ac:dyDescent="0.3">
      <c r="B361" s="4"/>
      <c r="C361" s="4"/>
      <c r="D361" s="4"/>
      <c r="E361" s="4"/>
      <c r="F361" s="4"/>
      <c r="G361" s="4"/>
      <c r="H361" s="4"/>
      <c r="I361" s="4"/>
      <c r="J361" s="4"/>
      <c r="K361" s="4"/>
      <c r="L361" s="8" t="str">
        <f t="shared" si="59"/>
        <v/>
      </c>
      <c r="M361" s="6" t="str">
        <f t="shared" si="57"/>
        <v/>
      </c>
      <c r="N361" s="6" t="str">
        <f t="shared" si="58"/>
        <v/>
      </c>
      <c r="O361" s="8"/>
      <c r="P361" s="105"/>
    </row>
    <row r="362" spans="2:16" x14ac:dyDescent="0.3">
      <c r="B362" s="4"/>
      <c r="C362" s="4"/>
      <c r="D362" s="4"/>
      <c r="E362" s="4"/>
      <c r="F362" s="4"/>
      <c r="G362" s="4"/>
      <c r="H362" s="4"/>
      <c r="I362" s="4"/>
      <c r="J362" s="4"/>
      <c r="K362" s="4"/>
      <c r="L362" s="8" t="str">
        <f t="shared" si="59"/>
        <v/>
      </c>
      <c r="M362" s="6" t="str">
        <f t="shared" si="57"/>
        <v/>
      </c>
      <c r="N362" s="6" t="str">
        <f t="shared" si="58"/>
        <v/>
      </c>
      <c r="O362" s="8"/>
      <c r="P362" s="105"/>
    </row>
    <row r="363" spans="2:16" x14ac:dyDescent="0.3">
      <c r="B363" s="4"/>
      <c r="C363" s="4"/>
      <c r="D363" s="4"/>
      <c r="E363" s="4"/>
      <c r="F363" s="4"/>
      <c r="G363" s="4"/>
      <c r="H363" s="4"/>
      <c r="I363" s="4"/>
      <c r="J363" s="4"/>
      <c r="K363" s="4"/>
      <c r="L363" s="8" t="str">
        <f t="shared" si="59"/>
        <v/>
      </c>
      <c r="M363" s="6" t="str">
        <f t="shared" si="57"/>
        <v/>
      </c>
      <c r="N363" s="6" t="str">
        <f t="shared" si="58"/>
        <v/>
      </c>
      <c r="O363" s="8"/>
      <c r="P363" s="105"/>
    </row>
    <row r="364" spans="2:16" x14ac:dyDescent="0.3">
      <c r="B364" s="4"/>
      <c r="C364" s="4"/>
      <c r="D364" s="4"/>
      <c r="E364" s="4"/>
      <c r="F364" s="4"/>
      <c r="G364" s="4"/>
      <c r="H364" s="4"/>
      <c r="I364" s="4"/>
      <c r="J364" s="4"/>
      <c r="K364" s="4"/>
      <c r="L364" s="8" t="str">
        <f t="shared" si="59"/>
        <v/>
      </c>
      <c r="M364" s="6" t="str">
        <f t="shared" si="57"/>
        <v/>
      </c>
      <c r="N364" s="6" t="str">
        <f t="shared" si="58"/>
        <v/>
      </c>
      <c r="O364" s="8"/>
      <c r="P364" s="105"/>
    </row>
    <row r="365" spans="2:16" x14ac:dyDescent="0.3">
      <c r="B365" s="4"/>
      <c r="C365" s="4"/>
      <c r="D365" s="4"/>
      <c r="E365" s="4"/>
      <c r="F365" s="4"/>
      <c r="G365" s="4"/>
      <c r="H365" s="4"/>
      <c r="I365" s="4"/>
      <c r="J365" s="4"/>
      <c r="K365" s="4"/>
      <c r="L365" s="8" t="str">
        <f t="shared" si="59"/>
        <v/>
      </c>
      <c r="M365" s="6" t="str">
        <f t="shared" si="57"/>
        <v/>
      </c>
      <c r="N365" s="6" t="str">
        <f t="shared" si="58"/>
        <v/>
      </c>
      <c r="O365" s="8"/>
      <c r="P365" s="105"/>
    </row>
    <row r="366" spans="2:16" x14ac:dyDescent="0.3">
      <c r="B366" s="4"/>
      <c r="C366" s="4"/>
      <c r="D366" s="4"/>
      <c r="E366" s="4"/>
      <c r="F366" s="4"/>
      <c r="G366" s="4"/>
      <c r="H366" s="4"/>
      <c r="I366" s="4"/>
      <c r="J366" s="4"/>
      <c r="K366" s="4"/>
      <c r="L366" s="8" t="str">
        <f t="shared" si="59"/>
        <v/>
      </c>
      <c r="M366" s="6" t="str">
        <f t="shared" si="57"/>
        <v/>
      </c>
      <c r="N366" s="6" t="str">
        <f t="shared" si="58"/>
        <v/>
      </c>
      <c r="O366" s="8"/>
      <c r="P366" s="105"/>
    </row>
    <row r="367" spans="2:16" x14ac:dyDescent="0.3">
      <c r="B367" s="4"/>
      <c r="C367" s="4"/>
      <c r="D367" s="4"/>
      <c r="E367" s="4"/>
      <c r="F367" s="4"/>
      <c r="G367" s="4"/>
      <c r="H367" s="4"/>
      <c r="I367" s="4"/>
      <c r="J367" s="4"/>
      <c r="K367" s="4"/>
      <c r="L367" s="8" t="str">
        <f t="shared" si="59"/>
        <v/>
      </c>
      <c r="M367" s="6" t="str">
        <f t="shared" si="57"/>
        <v/>
      </c>
      <c r="N367" s="6" t="str">
        <f t="shared" si="58"/>
        <v/>
      </c>
      <c r="O367" s="8"/>
      <c r="P367" s="105"/>
    </row>
    <row r="368" spans="2:16" x14ac:dyDescent="0.3">
      <c r="B368" s="4"/>
      <c r="C368" s="4"/>
      <c r="D368" s="4"/>
      <c r="E368" s="4"/>
      <c r="F368" s="4"/>
      <c r="G368" s="4"/>
      <c r="H368" s="4"/>
      <c r="I368" s="4"/>
      <c r="J368" s="4"/>
      <c r="K368" s="4"/>
      <c r="L368" s="8" t="str">
        <f t="shared" si="59"/>
        <v/>
      </c>
      <c r="M368" s="6" t="str">
        <f t="shared" si="57"/>
        <v/>
      </c>
      <c r="N368" s="6" t="str">
        <f t="shared" si="58"/>
        <v/>
      </c>
      <c r="O368" s="8"/>
      <c r="P368" s="105"/>
    </row>
    <row r="369" spans="2:16" x14ac:dyDescent="0.3">
      <c r="B369" s="4"/>
      <c r="C369" s="4"/>
      <c r="D369" s="4"/>
      <c r="E369" s="4"/>
      <c r="F369" s="4"/>
      <c r="G369" s="4"/>
      <c r="H369" s="4"/>
      <c r="I369" s="4"/>
      <c r="J369" s="4"/>
      <c r="K369" s="4"/>
      <c r="L369" s="8" t="str">
        <f t="shared" si="59"/>
        <v/>
      </c>
      <c r="M369" s="6" t="str">
        <f t="shared" si="57"/>
        <v/>
      </c>
      <c r="N369" s="6" t="str">
        <f t="shared" si="58"/>
        <v/>
      </c>
      <c r="O369" s="8"/>
      <c r="P369" s="105"/>
    </row>
    <row r="370" spans="2:16" x14ac:dyDescent="0.3">
      <c r="B370" s="4"/>
      <c r="C370" s="4"/>
      <c r="D370" s="4"/>
      <c r="E370" s="4"/>
      <c r="F370" s="4"/>
      <c r="G370" s="4"/>
      <c r="H370" s="4"/>
      <c r="I370" s="4"/>
      <c r="J370" s="4"/>
      <c r="K370" s="4"/>
      <c r="L370" s="8" t="str">
        <f t="shared" si="59"/>
        <v/>
      </c>
      <c r="M370" s="6" t="str">
        <f t="shared" si="57"/>
        <v/>
      </c>
      <c r="N370" s="6" t="str">
        <f t="shared" si="58"/>
        <v/>
      </c>
      <c r="O370" s="8"/>
      <c r="P370" s="105"/>
    </row>
    <row r="371" spans="2:16" x14ac:dyDescent="0.3">
      <c r="B371" s="4"/>
      <c r="C371" s="4"/>
      <c r="D371" s="4"/>
      <c r="E371" s="4"/>
      <c r="F371" s="4"/>
      <c r="G371" s="4"/>
      <c r="H371" s="4"/>
      <c r="I371" s="4"/>
      <c r="J371" s="4"/>
      <c r="K371" s="4"/>
      <c r="L371" s="8" t="str">
        <f t="shared" si="59"/>
        <v/>
      </c>
      <c r="M371" s="6" t="str">
        <f t="shared" si="57"/>
        <v/>
      </c>
      <c r="N371" s="6" t="str">
        <f t="shared" si="58"/>
        <v/>
      </c>
      <c r="O371" s="8"/>
      <c r="P371" s="105"/>
    </row>
    <row r="372" spans="2:16" x14ac:dyDescent="0.3">
      <c r="B372" s="4"/>
      <c r="C372" s="4"/>
      <c r="D372" s="4"/>
      <c r="E372" s="4"/>
      <c r="F372" s="4"/>
      <c r="G372" s="4"/>
      <c r="H372" s="4"/>
      <c r="I372" s="4"/>
      <c r="J372" s="4"/>
      <c r="K372" s="4"/>
      <c r="L372" s="8" t="str">
        <f t="shared" si="59"/>
        <v/>
      </c>
      <c r="M372" s="6" t="str">
        <f t="shared" si="57"/>
        <v/>
      </c>
      <c r="N372" s="6" t="str">
        <f t="shared" si="58"/>
        <v/>
      </c>
      <c r="O372" s="8"/>
      <c r="P372" s="105"/>
    </row>
    <row r="373" spans="2:16" x14ac:dyDescent="0.3">
      <c r="B373" s="4"/>
      <c r="C373" s="4"/>
      <c r="D373" s="4"/>
      <c r="E373" s="4"/>
      <c r="F373" s="4"/>
      <c r="G373" s="4"/>
      <c r="H373" s="4"/>
      <c r="I373" s="4"/>
      <c r="J373" s="4"/>
      <c r="K373" s="4"/>
      <c r="L373" s="8" t="str">
        <f t="shared" si="59"/>
        <v/>
      </c>
      <c r="M373" s="6" t="str">
        <f t="shared" si="57"/>
        <v/>
      </c>
      <c r="N373" s="6" t="str">
        <f t="shared" si="58"/>
        <v/>
      </c>
      <c r="O373" s="8"/>
      <c r="P373" s="105"/>
    </row>
    <row r="374" spans="2:16" x14ac:dyDescent="0.3">
      <c r="B374" s="4"/>
      <c r="C374" s="4"/>
      <c r="D374" s="4"/>
      <c r="E374" s="4"/>
      <c r="F374" s="4"/>
      <c r="G374" s="4"/>
      <c r="H374" s="4"/>
      <c r="I374" s="4"/>
      <c r="J374" s="4"/>
      <c r="K374" s="4"/>
      <c r="L374" s="8" t="str">
        <f t="shared" si="59"/>
        <v/>
      </c>
      <c r="M374" s="6" t="str">
        <f t="shared" si="57"/>
        <v/>
      </c>
      <c r="N374" s="6" t="str">
        <f t="shared" si="58"/>
        <v/>
      </c>
      <c r="O374" s="8"/>
      <c r="P374" s="105"/>
    </row>
    <row r="375" spans="2:16" x14ac:dyDescent="0.3">
      <c r="B375" s="4"/>
      <c r="C375" s="4"/>
      <c r="D375" s="4"/>
      <c r="E375" s="4"/>
      <c r="F375" s="4"/>
      <c r="G375" s="4"/>
      <c r="H375" s="4"/>
      <c r="I375" s="4"/>
      <c r="J375" s="4"/>
      <c r="K375" s="4"/>
      <c r="L375" s="8" t="str">
        <f t="shared" si="59"/>
        <v/>
      </c>
      <c r="M375" s="6" t="str">
        <f t="shared" si="57"/>
        <v/>
      </c>
      <c r="N375" s="6" t="str">
        <f t="shared" si="58"/>
        <v/>
      </c>
      <c r="O375" s="8"/>
      <c r="P375" s="105"/>
    </row>
    <row r="376" spans="2:16" x14ac:dyDescent="0.3">
      <c r="B376" s="4"/>
      <c r="C376" s="4"/>
      <c r="D376" s="4"/>
      <c r="E376" s="4"/>
      <c r="F376" s="4"/>
      <c r="G376" s="4"/>
      <c r="H376" s="4"/>
      <c r="I376" s="4"/>
      <c r="J376" s="4"/>
      <c r="K376" s="4"/>
      <c r="L376" s="8" t="str">
        <f t="shared" si="59"/>
        <v/>
      </c>
      <c r="M376" s="6" t="str">
        <f t="shared" si="57"/>
        <v/>
      </c>
      <c r="N376" s="6" t="str">
        <f t="shared" si="58"/>
        <v/>
      </c>
      <c r="O376" s="8"/>
      <c r="P376" s="105"/>
    </row>
    <row r="377" spans="2:16" x14ac:dyDescent="0.3">
      <c r="B377" s="4"/>
      <c r="C377" s="4"/>
      <c r="D377" s="4"/>
      <c r="E377" s="4"/>
      <c r="F377" s="4"/>
      <c r="G377" s="4"/>
      <c r="H377" s="4"/>
      <c r="I377" s="4"/>
      <c r="J377" s="4"/>
      <c r="K377" s="4"/>
      <c r="L377" s="8" t="str">
        <f t="shared" si="59"/>
        <v/>
      </c>
      <c r="M377" s="6" t="str">
        <f t="shared" si="57"/>
        <v/>
      </c>
      <c r="N377" s="6" t="str">
        <f t="shared" si="58"/>
        <v/>
      </c>
      <c r="O377" s="8"/>
      <c r="P377" s="105"/>
    </row>
    <row r="378" spans="2:16" x14ac:dyDescent="0.3">
      <c r="B378" s="4"/>
      <c r="C378" s="4"/>
      <c r="D378" s="4"/>
      <c r="E378" s="4"/>
      <c r="F378" s="4"/>
      <c r="G378" s="4"/>
      <c r="H378" s="4"/>
      <c r="I378" s="4"/>
      <c r="J378" s="4"/>
      <c r="K378" s="4"/>
      <c r="L378" s="8" t="str">
        <f t="shared" si="59"/>
        <v/>
      </c>
      <c r="M378" s="6" t="str">
        <f t="shared" si="57"/>
        <v/>
      </c>
      <c r="N378" s="6" t="str">
        <f t="shared" si="58"/>
        <v/>
      </c>
      <c r="O378" s="8"/>
      <c r="P378" s="105"/>
    </row>
    <row r="379" spans="2:16" x14ac:dyDescent="0.3">
      <c r="B379" s="4"/>
      <c r="C379" s="4"/>
      <c r="D379" s="4"/>
      <c r="E379" s="4"/>
      <c r="F379" s="4"/>
      <c r="G379" s="4"/>
      <c r="H379" s="4"/>
      <c r="I379" s="4"/>
      <c r="J379" s="4"/>
      <c r="K379" s="4"/>
      <c r="L379" s="8" t="str">
        <f t="shared" si="59"/>
        <v/>
      </c>
      <c r="M379" s="6" t="str">
        <f t="shared" si="57"/>
        <v/>
      </c>
      <c r="N379" s="6" t="str">
        <f t="shared" si="58"/>
        <v/>
      </c>
      <c r="O379" s="8"/>
      <c r="P379" s="105"/>
    </row>
    <row r="380" spans="2:16" x14ac:dyDescent="0.3">
      <c r="B380" s="4"/>
      <c r="C380" s="4"/>
      <c r="D380" s="4"/>
      <c r="E380" s="4"/>
      <c r="F380" s="4"/>
      <c r="G380" s="4"/>
      <c r="H380" s="4"/>
      <c r="I380" s="4"/>
      <c r="J380" s="4"/>
      <c r="K380" s="4"/>
      <c r="L380" s="8" t="str">
        <f t="shared" si="59"/>
        <v/>
      </c>
      <c r="M380" s="6" t="str">
        <f t="shared" si="57"/>
        <v/>
      </c>
      <c r="N380" s="6" t="str">
        <f t="shared" si="58"/>
        <v/>
      </c>
      <c r="O380" s="8"/>
      <c r="P380" s="105"/>
    </row>
    <row r="381" spans="2:16" x14ac:dyDescent="0.3">
      <c r="B381" s="4"/>
      <c r="C381" s="4"/>
      <c r="D381" s="4"/>
      <c r="E381" s="4"/>
      <c r="F381" s="4"/>
      <c r="G381" s="4"/>
      <c r="H381" s="4"/>
      <c r="I381" s="4"/>
      <c r="J381" s="4"/>
      <c r="K381" s="4"/>
      <c r="L381" s="8" t="str">
        <f t="shared" si="59"/>
        <v/>
      </c>
      <c r="M381" s="6" t="str">
        <f t="shared" si="57"/>
        <v/>
      </c>
      <c r="N381" s="6" t="str">
        <f t="shared" si="58"/>
        <v/>
      </c>
      <c r="O381" s="8"/>
      <c r="P381" s="105"/>
    </row>
    <row r="382" spans="2:16" x14ac:dyDescent="0.3">
      <c r="B382" s="4"/>
      <c r="C382" s="4"/>
      <c r="D382" s="4"/>
      <c r="E382" s="4"/>
      <c r="F382" s="4"/>
      <c r="G382" s="4"/>
      <c r="H382" s="4"/>
      <c r="I382" s="4"/>
      <c r="J382" s="4"/>
      <c r="K382" s="4"/>
      <c r="L382" s="8" t="str">
        <f t="shared" si="59"/>
        <v/>
      </c>
      <c r="M382" s="6" t="str">
        <f t="shared" si="57"/>
        <v/>
      </c>
      <c r="N382" s="6" t="str">
        <f t="shared" si="58"/>
        <v/>
      </c>
      <c r="O382" s="8"/>
      <c r="P382" s="105"/>
    </row>
    <row r="383" spans="2:16" x14ac:dyDescent="0.3">
      <c r="B383" s="4"/>
      <c r="C383" s="4"/>
      <c r="D383" s="4"/>
      <c r="E383" s="4"/>
      <c r="F383" s="4"/>
      <c r="G383" s="4"/>
      <c r="H383" s="4"/>
      <c r="I383" s="4"/>
      <c r="J383" s="4"/>
      <c r="K383" s="4"/>
      <c r="L383" s="8" t="str">
        <f t="shared" si="59"/>
        <v/>
      </c>
      <c r="M383" s="6" t="str">
        <f t="shared" si="57"/>
        <v/>
      </c>
      <c r="N383" s="6" t="str">
        <f t="shared" si="58"/>
        <v/>
      </c>
      <c r="O383" s="8"/>
      <c r="P383" s="105"/>
    </row>
    <row r="384" spans="2:16" x14ac:dyDescent="0.3">
      <c r="B384" s="4"/>
      <c r="C384" s="4"/>
      <c r="D384" s="4"/>
      <c r="E384" s="4"/>
      <c r="F384" s="4"/>
      <c r="G384" s="4"/>
      <c r="H384" s="4"/>
      <c r="I384" s="4"/>
      <c r="J384" s="4"/>
      <c r="K384" s="4"/>
      <c r="L384" s="8" t="str">
        <f t="shared" si="59"/>
        <v/>
      </c>
      <c r="M384" s="6" t="str">
        <f t="shared" si="57"/>
        <v/>
      </c>
      <c r="N384" s="6" t="str">
        <f t="shared" si="58"/>
        <v/>
      </c>
      <c r="O384" s="8"/>
      <c r="P384" s="105"/>
    </row>
    <row r="385" spans="2:16" x14ac:dyDescent="0.3">
      <c r="B385" s="4"/>
      <c r="C385" s="4"/>
      <c r="D385" s="4"/>
      <c r="E385" s="4"/>
      <c r="F385" s="4"/>
      <c r="G385" s="4"/>
      <c r="H385" s="4"/>
      <c r="I385" s="4"/>
      <c r="J385" s="4"/>
      <c r="K385" s="4"/>
      <c r="L385" s="8" t="str">
        <f t="shared" si="59"/>
        <v/>
      </c>
      <c r="M385" s="6" t="str">
        <f t="shared" si="57"/>
        <v/>
      </c>
      <c r="N385" s="6" t="str">
        <f t="shared" si="58"/>
        <v/>
      </c>
      <c r="O385" s="8"/>
      <c r="P385" s="105"/>
    </row>
    <row r="386" spans="2:16" x14ac:dyDescent="0.3">
      <c r="B386" s="4"/>
      <c r="C386" s="4"/>
      <c r="D386" s="4"/>
      <c r="E386" s="4"/>
      <c r="F386" s="4"/>
      <c r="G386" s="4"/>
      <c r="H386" s="4"/>
      <c r="I386" s="4"/>
      <c r="J386" s="4"/>
      <c r="K386" s="4"/>
      <c r="L386" s="8" t="str">
        <f t="shared" si="59"/>
        <v/>
      </c>
      <c r="M386" s="6" t="str">
        <f t="shared" si="57"/>
        <v/>
      </c>
      <c r="N386" s="6" t="str">
        <f t="shared" si="58"/>
        <v/>
      </c>
      <c r="O386" s="8"/>
      <c r="P386" s="105"/>
    </row>
    <row r="387" spans="2:16" x14ac:dyDescent="0.3">
      <c r="B387" s="4"/>
      <c r="C387" s="4"/>
      <c r="D387" s="4"/>
      <c r="E387" s="4"/>
      <c r="F387" s="4"/>
      <c r="G387" s="4"/>
      <c r="H387" s="4"/>
      <c r="I387" s="4"/>
      <c r="J387" s="4"/>
      <c r="K387" s="4"/>
      <c r="L387" s="8" t="str">
        <f t="shared" si="59"/>
        <v/>
      </c>
      <c r="M387" s="6" t="str">
        <f t="shared" si="57"/>
        <v/>
      </c>
      <c r="N387" s="6" t="str">
        <f t="shared" si="58"/>
        <v/>
      </c>
      <c r="O387" s="8"/>
      <c r="P387" s="105"/>
    </row>
    <row r="388" spans="2:16" x14ac:dyDescent="0.3">
      <c r="B388" s="4"/>
      <c r="C388" s="4"/>
      <c r="D388" s="4"/>
      <c r="E388" s="4"/>
      <c r="F388" s="4"/>
      <c r="G388" s="4"/>
      <c r="H388" s="4"/>
      <c r="I388" s="4"/>
      <c r="J388" s="4"/>
      <c r="K388" s="4"/>
      <c r="L388" s="8" t="str">
        <f t="shared" si="59"/>
        <v/>
      </c>
      <c r="M388" s="6" t="str">
        <f t="shared" ref="M388:M451" si="60">IF(J388="","",J388*L388)</f>
        <v/>
      </c>
      <c r="N388" s="6" t="str">
        <f t="shared" ref="N388:N451" si="61">IF(L388="","",L388*K388)</f>
        <v/>
      </c>
      <c r="O388" s="8"/>
      <c r="P388" s="105"/>
    </row>
    <row r="389" spans="2:16" x14ac:dyDescent="0.3">
      <c r="B389" s="4"/>
      <c r="C389" s="4"/>
      <c r="D389" s="4"/>
      <c r="E389" s="4"/>
      <c r="F389" s="4"/>
      <c r="G389" s="4"/>
      <c r="H389" s="4"/>
      <c r="I389" s="4"/>
      <c r="J389" s="4"/>
      <c r="K389" s="4"/>
      <c r="L389" s="8" t="str">
        <f t="shared" si="59"/>
        <v/>
      </c>
      <c r="M389" s="6" t="str">
        <f t="shared" si="60"/>
        <v/>
      </c>
      <c r="N389" s="6" t="str">
        <f t="shared" si="61"/>
        <v/>
      </c>
      <c r="O389" s="8"/>
      <c r="P389" s="105"/>
    </row>
    <row r="390" spans="2:16" x14ac:dyDescent="0.3">
      <c r="B390" s="4"/>
      <c r="C390" s="4"/>
      <c r="D390" s="4"/>
      <c r="E390" s="4"/>
      <c r="F390" s="4"/>
      <c r="G390" s="4"/>
      <c r="H390" s="4"/>
      <c r="I390" s="4"/>
      <c r="J390" s="4"/>
      <c r="K390" s="4"/>
      <c r="L390" s="8" t="str">
        <f t="shared" si="59"/>
        <v/>
      </c>
      <c r="M390" s="6" t="str">
        <f t="shared" si="60"/>
        <v/>
      </c>
      <c r="N390" s="6" t="str">
        <f t="shared" si="61"/>
        <v/>
      </c>
      <c r="O390" s="8"/>
      <c r="P390" s="105"/>
    </row>
    <row r="391" spans="2:16" x14ac:dyDescent="0.3">
      <c r="B391" s="4"/>
      <c r="C391" s="4"/>
      <c r="D391" s="4"/>
      <c r="E391" s="4"/>
      <c r="F391" s="4"/>
      <c r="G391" s="4"/>
      <c r="H391" s="4"/>
      <c r="I391" s="4"/>
      <c r="J391" s="4"/>
      <c r="K391" s="4"/>
      <c r="L391" s="8" t="str">
        <f t="shared" ref="L391:L454" si="62">IF(H391="","",H391*I391)</f>
        <v/>
      </c>
      <c r="M391" s="6" t="str">
        <f t="shared" si="60"/>
        <v/>
      </c>
      <c r="N391" s="6" t="str">
        <f t="shared" si="61"/>
        <v/>
      </c>
      <c r="O391" s="8"/>
      <c r="P391" s="105"/>
    </row>
    <row r="392" spans="2:16" x14ac:dyDescent="0.3">
      <c r="B392" s="4"/>
      <c r="C392" s="4"/>
      <c r="D392" s="4"/>
      <c r="E392" s="4"/>
      <c r="F392" s="4"/>
      <c r="G392" s="4"/>
      <c r="H392" s="4"/>
      <c r="I392" s="4"/>
      <c r="J392" s="4"/>
      <c r="K392" s="4"/>
      <c r="L392" s="8" t="str">
        <f t="shared" si="62"/>
        <v/>
      </c>
      <c r="M392" s="6" t="str">
        <f t="shared" si="60"/>
        <v/>
      </c>
      <c r="N392" s="6" t="str">
        <f t="shared" si="61"/>
        <v/>
      </c>
      <c r="O392" s="8"/>
      <c r="P392" s="105"/>
    </row>
    <row r="393" spans="2:16" x14ac:dyDescent="0.3">
      <c r="B393" s="4"/>
      <c r="C393" s="4"/>
      <c r="D393" s="4"/>
      <c r="E393" s="4"/>
      <c r="F393" s="4"/>
      <c r="G393" s="4"/>
      <c r="H393" s="4"/>
      <c r="I393" s="4"/>
      <c r="J393" s="4"/>
      <c r="K393" s="4"/>
      <c r="L393" s="8" t="str">
        <f t="shared" si="62"/>
        <v/>
      </c>
      <c r="M393" s="6" t="str">
        <f t="shared" si="60"/>
        <v/>
      </c>
      <c r="N393" s="6" t="str">
        <f t="shared" si="61"/>
        <v/>
      </c>
      <c r="O393" s="8"/>
      <c r="P393" s="105"/>
    </row>
    <row r="394" spans="2:16" x14ac:dyDescent="0.3">
      <c r="B394" s="4"/>
      <c r="C394" s="4"/>
      <c r="D394" s="4"/>
      <c r="E394" s="4"/>
      <c r="F394" s="4"/>
      <c r="G394" s="4"/>
      <c r="H394" s="4"/>
      <c r="I394" s="4"/>
      <c r="J394" s="4"/>
      <c r="K394" s="4"/>
      <c r="L394" s="8" t="str">
        <f t="shared" si="62"/>
        <v/>
      </c>
      <c r="M394" s="6" t="str">
        <f t="shared" si="60"/>
        <v/>
      </c>
      <c r="N394" s="6" t="str">
        <f t="shared" si="61"/>
        <v/>
      </c>
      <c r="O394" s="8"/>
      <c r="P394" s="105"/>
    </row>
    <row r="395" spans="2:16" x14ac:dyDescent="0.3">
      <c r="B395" s="4"/>
      <c r="C395" s="4"/>
      <c r="D395" s="4"/>
      <c r="E395" s="4"/>
      <c r="F395" s="4"/>
      <c r="G395" s="4"/>
      <c r="H395" s="4"/>
      <c r="I395" s="4"/>
      <c r="J395" s="4"/>
      <c r="K395" s="4"/>
      <c r="L395" s="8" t="str">
        <f t="shared" si="62"/>
        <v/>
      </c>
      <c r="M395" s="6" t="str">
        <f t="shared" si="60"/>
        <v/>
      </c>
      <c r="N395" s="6" t="str">
        <f t="shared" si="61"/>
        <v/>
      </c>
      <c r="O395" s="8"/>
      <c r="P395" s="105"/>
    </row>
    <row r="396" spans="2:16" x14ac:dyDescent="0.3">
      <c r="B396" s="4"/>
      <c r="C396" s="4"/>
      <c r="D396" s="4"/>
      <c r="E396" s="4"/>
      <c r="F396" s="4"/>
      <c r="G396" s="4"/>
      <c r="H396" s="4"/>
      <c r="I396" s="4"/>
      <c r="J396" s="4"/>
      <c r="K396" s="4"/>
      <c r="L396" s="8" t="str">
        <f t="shared" si="62"/>
        <v/>
      </c>
      <c r="M396" s="6" t="str">
        <f t="shared" si="60"/>
        <v/>
      </c>
      <c r="N396" s="6" t="str">
        <f t="shared" si="61"/>
        <v/>
      </c>
      <c r="O396" s="8"/>
      <c r="P396" s="105"/>
    </row>
    <row r="397" spans="2:16" x14ac:dyDescent="0.3">
      <c r="B397" s="4"/>
      <c r="C397" s="4"/>
      <c r="D397" s="4"/>
      <c r="E397" s="4"/>
      <c r="F397" s="4"/>
      <c r="G397" s="4"/>
      <c r="H397" s="4"/>
      <c r="I397" s="4"/>
      <c r="J397" s="4"/>
      <c r="K397" s="4"/>
      <c r="L397" s="8" t="str">
        <f t="shared" si="62"/>
        <v/>
      </c>
      <c r="M397" s="6" t="str">
        <f t="shared" si="60"/>
        <v/>
      </c>
      <c r="N397" s="6" t="str">
        <f t="shared" si="61"/>
        <v/>
      </c>
      <c r="O397" s="8"/>
      <c r="P397" s="105"/>
    </row>
    <row r="398" spans="2:16" x14ac:dyDescent="0.3">
      <c r="B398" s="4"/>
      <c r="C398" s="4"/>
      <c r="D398" s="4"/>
      <c r="E398" s="4"/>
      <c r="F398" s="4"/>
      <c r="G398" s="4"/>
      <c r="H398" s="4"/>
      <c r="I398" s="4"/>
      <c r="J398" s="4"/>
      <c r="K398" s="4"/>
      <c r="L398" s="8" t="str">
        <f t="shared" si="62"/>
        <v/>
      </c>
      <c r="M398" s="6" t="str">
        <f t="shared" si="60"/>
        <v/>
      </c>
      <c r="N398" s="6" t="str">
        <f t="shared" si="61"/>
        <v/>
      </c>
      <c r="O398" s="8"/>
      <c r="P398" s="105"/>
    </row>
    <row r="399" spans="2:16" x14ac:dyDescent="0.3">
      <c r="B399" s="4"/>
      <c r="C399" s="4"/>
      <c r="D399" s="4"/>
      <c r="E399" s="4"/>
      <c r="F399" s="4"/>
      <c r="G399" s="4"/>
      <c r="H399" s="4"/>
      <c r="I399" s="4"/>
      <c r="J399" s="4"/>
      <c r="K399" s="4"/>
      <c r="L399" s="8" t="str">
        <f t="shared" si="62"/>
        <v/>
      </c>
      <c r="M399" s="6" t="str">
        <f t="shared" si="60"/>
        <v/>
      </c>
      <c r="N399" s="6" t="str">
        <f t="shared" si="61"/>
        <v/>
      </c>
      <c r="O399" s="8"/>
      <c r="P399" s="105"/>
    </row>
    <row r="400" spans="2:16" x14ac:dyDescent="0.3">
      <c r="B400" s="4"/>
      <c r="C400" s="4"/>
      <c r="D400" s="4"/>
      <c r="E400" s="4"/>
      <c r="F400" s="4"/>
      <c r="G400" s="4"/>
      <c r="H400" s="4"/>
      <c r="I400" s="4"/>
      <c r="J400" s="4"/>
      <c r="K400" s="4"/>
      <c r="L400" s="8" t="str">
        <f t="shared" si="62"/>
        <v/>
      </c>
      <c r="M400" s="6" t="str">
        <f t="shared" si="60"/>
        <v/>
      </c>
      <c r="N400" s="6" t="str">
        <f t="shared" si="61"/>
        <v/>
      </c>
      <c r="O400" s="8"/>
      <c r="P400" s="105"/>
    </row>
    <row r="401" spans="2:16" x14ac:dyDescent="0.3">
      <c r="B401" s="4"/>
      <c r="C401" s="4"/>
      <c r="D401" s="4"/>
      <c r="E401" s="4"/>
      <c r="F401" s="4"/>
      <c r="G401" s="4"/>
      <c r="H401" s="4"/>
      <c r="I401" s="4"/>
      <c r="J401" s="4"/>
      <c r="K401" s="4"/>
      <c r="L401" s="8" t="str">
        <f t="shared" si="62"/>
        <v/>
      </c>
      <c r="M401" s="6" t="str">
        <f t="shared" si="60"/>
        <v/>
      </c>
      <c r="N401" s="6" t="str">
        <f t="shared" si="61"/>
        <v/>
      </c>
      <c r="O401" s="8"/>
      <c r="P401" s="105"/>
    </row>
    <row r="402" spans="2:16" x14ac:dyDescent="0.3">
      <c r="B402" s="4"/>
      <c r="C402" s="4"/>
      <c r="D402" s="4"/>
      <c r="E402" s="4"/>
      <c r="F402" s="4"/>
      <c r="G402" s="4"/>
      <c r="H402" s="4"/>
      <c r="I402" s="4"/>
      <c r="J402" s="4"/>
      <c r="K402" s="4"/>
      <c r="L402" s="8" t="str">
        <f t="shared" si="62"/>
        <v/>
      </c>
      <c r="M402" s="6" t="str">
        <f t="shared" si="60"/>
        <v/>
      </c>
      <c r="N402" s="6" t="str">
        <f t="shared" si="61"/>
        <v/>
      </c>
      <c r="O402" s="8"/>
      <c r="P402" s="105"/>
    </row>
    <row r="403" spans="2:16" x14ac:dyDescent="0.3">
      <c r="B403" s="4"/>
      <c r="C403" s="4"/>
      <c r="D403" s="4"/>
      <c r="E403" s="4"/>
      <c r="F403" s="4"/>
      <c r="G403" s="4"/>
      <c r="H403" s="4"/>
      <c r="I403" s="4"/>
      <c r="J403" s="4"/>
      <c r="K403" s="4"/>
      <c r="L403" s="8" t="str">
        <f t="shared" si="62"/>
        <v/>
      </c>
      <c r="M403" s="6" t="str">
        <f t="shared" si="60"/>
        <v/>
      </c>
      <c r="N403" s="6" t="str">
        <f t="shared" si="61"/>
        <v/>
      </c>
      <c r="O403" s="8"/>
      <c r="P403" s="105"/>
    </row>
    <row r="404" spans="2:16" x14ac:dyDescent="0.3">
      <c r="B404" s="4"/>
      <c r="C404" s="4"/>
      <c r="D404" s="4"/>
      <c r="E404" s="4"/>
      <c r="F404" s="4"/>
      <c r="G404" s="4"/>
      <c r="H404" s="4"/>
      <c r="I404" s="4"/>
      <c r="J404" s="4"/>
      <c r="K404" s="4"/>
      <c r="L404" s="8" t="str">
        <f t="shared" si="62"/>
        <v/>
      </c>
      <c r="M404" s="6" t="str">
        <f t="shared" si="60"/>
        <v/>
      </c>
      <c r="N404" s="6" t="str">
        <f t="shared" si="61"/>
        <v/>
      </c>
      <c r="O404" s="8"/>
      <c r="P404" s="105"/>
    </row>
    <row r="405" spans="2:16" x14ac:dyDescent="0.3">
      <c r="B405" s="4"/>
      <c r="C405" s="4"/>
      <c r="D405" s="4"/>
      <c r="E405" s="4"/>
      <c r="F405" s="4"/>
      <c r="G405" s="4"/>
      <c r="H405" s="4"/>
      <c r="I405" s="4"/>
      <c r="J405" s="4"/>
      <c r="K405" s="4"/>
      <c r="L405" s="8" t="str">
        <f t="shared" si="62"/>
        <v/>
      </c>
      <c r="M405" s="6" t="str">
        <f t="shared" si="60"/>
        <v/>
      </c>
      <c r="N405" s="6" t="str">
        <f t="shared" si="61"/>
        <v/>
      </c>
      <c r="O405" s="8"/>
      <c r="P405" s="105"/>
    </row>
    <row r="406" spans="2:16" x14ac:dyDescent="0.3">
      <c r="B406" s="4"/>
      <c r="C406" s="4"/>
      <c r="D406" s="4"/>
      <c r="E406" s="4"/>
      <c r="F406" s="4"/>
      <c r="G406" s="4"/>
      <c r="H406" s="4"/>
      <c r="I406" s="4"/>
      <c r="J406" s="4"/>
      <c r="K406" s="4"/>
      <c r="L406" s="8" t="str">
        <f t="shared" si="62"/>
        <v/>
      </c>
      <c r="M406" s="6" t="str">
        <f t="shared" si="60"/>
        <v/>
      </c>
      <c r="N406" s="6" t="str">
        <f t="shared" si="61"/>
        <v/>
      </c>
      <c r="O406" s="8"/>
      <c r="P406" s="105"/>
    </row>
    <row r="407" spans="2:16" x14ac:dyDescent="0.3">
      <c r="B407" s="4"/>
      <c r="C407" s="4"/>
      <c r="D407" s="4"/>
      <c r="E407" s="4"/>
      <c r="F407" s="4"/>
      <c r="G407" s="4"/>
      <c r="H407" s="4"/>
      <c r="I407" s="4"/>
      <c r="J407" s="4"/>
      <c r="K407" s="4"/>
      <c r="L407" s="8" t="str">
        <f t="shared" si="62"/>
        <v/>
      </c>
      <c r="M407" s="6" t="str">
        <f t="shared" si="60"/>
        <v/>
      </c>
      <c r="N407" s="6" t="str">
        <f t="shared" si="61"/>
        <v/>
      </c>
      <c r="O407" s="8"/>
      <c r="P407" s="105"/>
    </row>
    <row r="408" spans="2:16" x14ac:dyDescent="0.3">
      <c r="B408" s="4"/>
      <c r="C408" s="4"/>
      <c r="D408" s="4"/>
      <c r="E408" s="4"/>
      <c r="F408" s="4"/>
      <c r="G408" s="4"/>
      <c r="H408" s="4"/>
      <c r="I408" s="4"/>
      <c r="J408" s="4"/>
      <c r="K408" s="4"/>
      <c r="L408" s="8" t="str">
        <f t="shared" si="62"/>
        <v/>
      </c>
      <c r="M408" s="6" t="str">
        <f t="shared" si="60"/>
        <v/>
      </c>
      <c r="N408" s="6" t="str">
        <f t="shared" si="61"/>
        <v/>
      </c>
      <c r="O408" s="8"/>
      <c r="P408" s="105"/>
    </row>
    <row r="409" spans="2:16" x14ac:dyDescent="0.3">
      <c r="B409" s="4"/>
      <c r="C409" s="4"/>
      <c r="D409" s="4"/>
      <c r="E409" s="4"/>
      <c r="F409" s="4"/>
      <c r="G409" s="4"/>
      <c r="H409" s="4"/>
      <c r="I409" s="4"/>
      <c r="J409" s="4"/>
      <c r="K409" s="4"/>
      <c r="L409" s="8" t="str">
        <f t="shared" si="62"/>
        <v/>
      </c>
      <c r="M409" s="6" t="str">
        <f t="shared" si="60"/>
        <v/>
      </c>
      <c r="N409" s="6" t="str">
        <f t="shared" si="61"/>
        <v/>
      </c>
      <c r="O409" s="8"/>
      <c r="P409" s="105"/>
    </row>
    <row r="410" spans="2:16" x14ac:dyDescent="0.3">
      <c r="B410" s="4"/>
      <c r="C410" s="4"/>
      <c r="D410" s="4"/>
      <c r="E410" s="4"/>
      <c r="F410" s="4"/>
      <c r="G410" s="4"/>
      <c r="H410" s="4"/>
      <c r="I410" s="4"/>
      <c r="J410" s="4"/>
      <c r="K410" s="4"/>
      <c r="L410" s="8" t="str">
        <f t="shared" si="62"/>
        <v/>
      </c>
      <c r="M410" s="6" t="str">
        <f t="shared" si="60"/>
        <v/>
      </c>
      <c r="N410" s="6" t="str">
        <f t="shared" si="61"/>
        <v/>
      </c>
      <c r="O410" s="8"/>
      <c r="P410" s="105"/>
    </row>
    <row r="411" spans="2:16" x14ac:dyDescent="0.3">
      <c r="B411" s="4"/>
      <c r="C411" s="4"/>
      <c r="D411" s="4"/>
      <c r="E411" s="4"/>
      <c r="F411" s="4"/>
      <c r="G411" s="4"/>
      <c r="H411" s="4"/>
      <c r="I411" s="4"/>
      <c r="J411" s="4"/>
      <c r="K411" s="4"/>
      <c r="L411" s="8" t="str">
        <f t="shared" si="62"/>
        <v/>
      </c>
      <c r="M411" s="6" t="str">
        <f t="shared" si="60"/>
        <v/>
      </c>
      <c r="N411" s="6" t="str">
        <f t="shared" si="61"/>
        <v/>
      </c>
      <c r="O411" s="8"/>
      <c r="P411" s="105"/>
    </row>
    <row r="412" spans="2:16" x14ac:dyDescent="0.3">
      <c r="B412" s="4"/>
      <c r="C412" s="4"/>
      <c r="D412" s="4"/>
      <c r="E412" s="4"/>
      <c r="F412" s="4"/>
      <c r="G412" s="4"/>
      <c r="H412" s="4"/>
      <c r="I412" s="4"/>
      <c r="J412" s="4"/>
      <c r="K412" s="4"/>
      <c r="L412" s="8" t="str">
        <f t="shared" si="62"/>
        <v/>
      </c>
      <c r="M412" s="6" t="str">
        <f t="shared" si="60"/>
        <v/>
      </c>
      <c r="N412" s="6" t="str">
        <f t="shared" si="61"/>
        <v/>
      </c>
      <c r="O412" s="8"/>
      <c r="P412" s="105"/>
    </row>
    <row r="413" spans="2:16" x14ac:dyDescent="0.3">
      <c r="B413" s="4"/>
      <c r="C413" s="4"/>
      <c r="D413" s="4"/>
      <c r="E413" s="4"/>
      <c r="F413" s="4"/>
      <c r="G413" s="4"/>
      <c r="H413" s="4"/>
      <c r="I413" s="4"/>
      <c r="J413" s="4"/>
      <c r="K413" s="4"/>
      <c r="L413" s="8" t="str">
        <f t="shared" si="62"/>
        <v/>
      </c>
      <c r="M413" s="6" t="str">
        <f t="shared" si="60"/>
        <v/>
      </c>
      <c r="N413" s="6" t="str">
        <f t="shared" si="61"/>
        <v/>
      </c>
      <c r="O413" s="8"/>
      <c r="P413" s="105"/>
    </row>
    <row r="414" spans="2:16" x14ac:dyDescent="0.3">
      <c r="B414" s="4"/>
      <c r="C414" s="4"/>
      <c r="D414" s="4"/>
      <c r="E414" s="4"/>
      <c r="F414" s="4"/>
      <c r="G414" s="4"/>
      <c r="H414" s="4"/>
      <c r="I414" s="4"/>
      <c r="J414" s="4"/>
      <c r="K414" s="4"/>
      <c r="L414" s="8" t="str">
        <f t="shared" si="62"/>
        <v/>
      </c>
      <c r="M414" s="6" t="str">
        <f t="shared" si="60"/>
        <v/>
      </c>
      <c r="N414" s="6" t="str">
        <f t="shared" si="61"/>
        <v/>
      </c>
      <c r="O414" s="8"/>
      <c r="P414" s="105"/>
    </row>
    <row r="415" spans="2:16" x14ac:dyDescent="0.3">
      <c r="B415" s="4"/>
      <c r="C415" s="4"/>
      <c r="D415" s="4"/>
      <c r="E415" s="4"/>
      <c r="F415" s="4"/>
      <c r="G415" s="4"/>
      <c r="H415" s="4"/>
      <c r="I415" s="4"/>
      <c r="J415" s="4"/>
      <c r="K415" s="4"/>
      <c r="L415" s="8" t="str">
        <f t="shared" si="62"/>
        <v/>
      </c>
      <c r="M415" s="6" t="str">
        <f t="shared" si="60"/>
        <v/>
      </c>
      <c r="N415" s="6" t="str">
        <f t="shared" si="61"/>
        <v/>
      </c>
      <c r="O415" s="8"/>
      <c r="P415" s="105"/>
    </row>
    <row r="416" spans="2:16" x14ac:dyDescent="0.3">
      <c r="B416" s="4"/>
      <c r="C416" s="4"/>
      <c r="D416" s="4"/>
      <c r="E416" s="4"/>
      <c r="F416" s="4"/>
      <c r="G416" s="4"/>
      <c r="H416" s="4"/>
      <c r="I416" s="4"/>
      <c r="J416" s="4"/>
      <c r="K416" s="4"/>
      <c r="L416" s="8" t="str">
        <f t="shared" si="62"/>
        <v/>
      </c>
      <c r="M416" s="6" t="str">
        <f t="shared" si="60"/>
        <v/>
      </c>
      <c r="N416" s="6" t="str">
        <f t="shared" si="61"/>
        <v/>
      </c>
      <c r="O416" s="8"/>
      <c r="P416" s="105"/>
    </row>
    <row r="417" spans="2:16" x14ac:dyDescent="0.3">
      <c r="B417" s="4"/>
      <c r="C417" s="4"/>
      <c r="D417" s="4"/>
      <c r="E417" s="4"/>
      <c r="F417" s="4"/>
      <c r="G417" s="4"/>
      <c r="H417" s="4"/>
      <c r="I417" s="4"/>
      <c r="J417" s="4"/>
      <c r="K417" s="4"/>
      <c r="L417" s="8" t="str">
        <f t="shared" si="62"/>
        <v/>
      </c>
      <c r="M417" s="6" t="str">
        <f t="shared" si="60"/>
        <v/>
      </c>
      <c r="N417" s="6" t="str">
        <f t="shared" si="61"/>
        <v/>
      </c>
      <c r="O417" s="8"/>
      <c r="P417" s="105"/>
    </row>
    <row r="418" spans="2:16" x14ac:dyDescent="0.3">
      <c r="B418" s="4"/>
      <c r="C418" s="4"/>
      <c r="D418" s="4"/>
      <c r="E418" s="4"/>
      <c r="F418" s="4"/>
      <c r="G418" s="4"/>
      <c r="H418" s="4"/>
      <c r="I418" s="4"/>
      <c r="J418" s="4"/>
      <c r="K418" s="4"/>
      <c r="L418" s="8" t="str">
        <f t="shared" si="62"/>
        <v/>
      </c>
      <c r="M418" s="6" t="str">
        <f t="shared" si="60"/>
        <v/>
      </c>
      <c r="N418" s="6" t="str">
        <f t="shared" si="61"/>
        <v/>
      </c>
      <c r="O418" s="8"/>
      <c r="P418" s="105"/>
    </row>
    <row r="419" spans="2:16" x14ac:dyDescent="0.3">
      <c r="B419" s="4"/>
      <c r="C419" s="4"/>
      <c r="D419" s="4"/>
      <c r="E419" s="4"/>
      <c r="F419" s="4"/>
      <c r="G419" s="4"/>
      <c r="H419" s="4"/>
      <c r="I419" s="4"/>
      <c r="J419" s="4"/>
      <c r="K419" s="4"/>
      <c r="L419" s="8" t="str">
        <f t="shared" si="62"/>
        <v/>
      </c>
      <c r="M419" s="6" t="str">
        <f t="shared" si="60"/>
        <v/>
      </c>
      <c r="N419" s="6" t="str">
        <f t="shared" si="61"/>
        <v/>
      </c>
      <c r="O419" s="8"/>
      <c r="P419" s="105"/>
    </row>
    <row r="420" spans="2:16" x14ac:dyDescent="0.3">
      <c r="B420" s="4"/>
      <c r="C420" s="4"/>
      <c r="D420" s="4"/>
      <c r="E420" s="4"/>
      <c r="F420" s="4"/>
      <c r="G420" s="4"/>
      <c r="H420" s="4"/>
      <c r="I420" s="4"/>
      <c r="J420" s="4"/>
      <c r="K420" s="4"/>
      <c r="L420" s="8" t="str">
        <f t="shared" si="62"/>
        <v/>
      </c>
      <c r="M420" s="6" t="str">
        <f t="shared" si="60"/>
        <v/>
      </c>
      <c r="N420" s="6" t="str">
        <f t="shared" si="61"/>
        <v/>
      </c>
      <c r="O420" s="8"/>
      <c r="P420" s="105"/>
    </row>
    <row r="421" spans="2:16" x14ac:dyDescent="0.3">
      <c r="B421" s="4"/>
      <c r="C421" s="4"/>
      <c r="D421" s="4"/>
      <c r="E421" s="4"/>
      <c r="F421" s="4"/>
      <c r="G421" s="4"/>
      <c r="H421" s="4"/>
      <c r="I421" s="4"/>
      <c r="J421" s="4"/>
      <c r="K421" s="4"/>
      <c r="L421" s="8" t="str">
        <f t="shared" si="62"/>
        <v/>
      </c>
      <c r="M421" s="6" t="str">
        <f t="shared" si="60"/>
        <v/>
      </c>
      <c r="N421" s="6" t="str">
        <f t="shared" si="61"/>
        <v/>
      </c>
      <c r="O421" s="8"/>
      <c r="P421" s="105"/>
    </row>
    <row r="422" spans="2:16" x14ac:dyDescent="0.3">
      <c r="B422" s="4"/>
      <c r="C422" s="4"/>
      <c r="D422" s="4"/>
      <c r="E422" s="4"/>
      <c r="F422" s="4"/>
      <c r="G422" s="4"/>
      <c r="H422" s="4"/>
      <c r="I422" s="4"/>
      <c r="J422" s="4"/>
      <c r="K422" s="4"/>
      <c r="L422" s="8" t="str">
        <f t="shared" si="62"/>
        <v/>
      </c>
      <c r="M422" s="6" t="str">
        <f t="shared" si="60"/>
        <v/>
      </c>
      <c r="N422" s="6" t="str">
        <f t="shared" si="61"/>
        <v/>
      </c>
      <c r="O422" s="8"/>
      <c r="P422" s="105"/>
    </row>
    <row r="423" spans="2:16" x14ac:dyDescent="0.3">
      <c r="B423" s="4"/>
      <c r="C423" s="4"/>
      <c r="D423" s="4"/>
      <c r="E423" s="4"/>
      <c r="F423" s="4"/>
      <c r="G423" s="4"/>
      <c r="H423" s="4"/>
      <c r="I423" s="4"/>
      <c r="J423" s="4"/>
      <c r="K423" s="4"/>
      <c r="L423" s="8" t="str">
        <f t="shared" si="62"/>
        <v/>
      </c>
      <c r="M423" s="6" t="str">
        <f t="shared" si="60"/>
        <v/>
      </c>
      <c r="N423" s="6" t="str">
        <f t="shared" si="61"/>
        <v/>
      </c>
      <c r="O423" s="8"/>
      <c r="P423" s="105"/>
    </row>
    <row r="424" spans="2:16" x14ac:dyDescent="0.3">
      <c r="B424" s="4"/>
      <c r="C424" s="4"/>
      <c r="D424" s="4"/>
      <c r="E424" s="4"/>
      <c r="F424" s="4"/>
      <c r="G424" s="4"/>
      <c r="H424" s="4"/>
      <c r="I424" s="4"/>
      <c r="J424" s="4"/>
      <c r="K424" s="4"/>
      <c r="L424" s="8" t="str">
        <f t="shared" si="62"/>
        <v/>
      </c>
      <c r="M424" s="6" t="str">
        <f t="shared" si="60"/>
        <v/>
      </c>
      <c r="N424" s="6" t="str">
        <f t="shared" si="61"/>
        <v/>
      </c>
      <c r="O424" s="8"/>
      <c r="P424" s="105"/>
    </row>
    <row r="425" spans="2:16" x14ac:dyDescent="0.3">
      <c r="B425" s="4"/>
      <c r="C425" s="4"/>
      <c r="D425" s="4"/>
      <c r="E425" s="4"/>
      <c r="F425" s="4"/>
      <c r="G425" s="4"/>
      <c r="H425" s="4"/>
      <c r="I425" s="4"/>
      <c r="J425" s="4"/>
      <c r="K425" s="4"/>
      <c r="L425" s="8" t="str">
        <f t="shared" si="62"/>
        <v/>
      </c>
      <c r="M425" s="6" t="str">
        <f t="shared" si="60"/>
        <v/>
      </c>
      <c r="N425" s="6" t="str">
        <f t="shared" si="61"/>
        <v/>
      </c>
      <c r="O425" s="8"/>
      <c r="P425" s="105"/>
    </row>
    <row r="426" spans="2:16" x14ac:dyDescent="0.3">
      <c r="B426" s="4"/>
      <c r="C426" s="4"/>
      <c r="D426" s="4"/>
      <c r="E426" s="4"/>
      <c r="F426" s="4"/>
      <c r="G426" s="4"/>
      <c r="H426" s="4"/>
      <c r="I426" s="4"/>
      <c r="J426" s="4"/>
      <c r="K426" s="4"/>
      <c r="L426" s="8" t="str">
        <f t="shared" si="62"/>
        <v/>
      </c>
      <c r="M426" s="6" t="str">
        <f t="shared" si="60"/>
        <v/>
      </c>
      <c r="N426" s="6" t="str">
        <f t="shared" si="61"/>
        <v/>
      </c>
      <c r="O426" s="8"/>
      <c r="P426" s="105"/>
    </row>
    <row r="427" spans="2:16" x14ac:dyDescent="0.3">
      <c r="B427" s="4"/>
      <c r="C427" s="4"/>
      <c r="D427" s="4"/>
      <c r="E427" s="4"/>
      <c r="F427" s="4"/>
      <c r="G427" s="4"/>
      <c r="H427" s="4"/>
      <c r="I427" s="4"/>
      <c r="J427" s="4"/>
      <c r="K427" s="4"/>
      <c r="L427" s="8" t="str">
        <f t="shared" si="62"/>
        <v/>
      </c>
      <c r="M427" s="6" t="str">
        <f t="shared" si="60"/>
        <v/>
      </c>
      <c r="N427" s="6" t="str">
        <f t="shared" si="61"/>
        <v/>
      </c>
      <c r="O427" s="8"/>
      <c r="P427" s="105"/>
    </row>
    <row r="428" spans="2:16" x14ac:dyDescent="0.3">
      <c r="B428" s="4"/>
      <c r="C428" s="4"/>
      <c r="D428" s="4"/>
      <c r="E428" s="4"/>
      <c r="F428" s="4"/>
      <c r="G428" s="4"/>
      <c r="H428" s="4"/>
      <c r="I428" s="4"/>
      <c r="J428" s="4"/>
      <c r="K428" s="4"/>
      <c r="L428" s="8" t="str">
        <f t="shared" si="62"/>
        <v/>
      </c>
      <c r="M428" s="6" t="str">
        <f t="shared" si="60"/>
        <v/>
      </c>
      <c r="N428" s="6" t="str">
        <f t="shared" si="61"/>
        <v/>
      </c>
      <c r="O428" s="8"/>
      <c r="P428" s="105"/>
    </row>
    <row r="429" spans="2:16" x14ac:dyDescent="0.3">
      <c r="B429" s="4"/>
      <c r="C429" s="4"/>
      <c r="D429" s="4"/>
      <c r="E429" s="4"/>
      <c r="F429" s="4"/>
      <c r="G429" s="4"/>
      <c r="H429" s="4"/>
      <c r="I429" s="4"/>
      <c r="J429" s="4"/>
      <c r="K429" s="4"/>
      <c r="L429" s="8" t="str">
        <f t="shared" si="62"/>
        <v/>
      </c>
      <c r="M429" s="6" t="str">
        <f t="shared" si="60"/>
        <v/>
      </c>
      <c r="N429" s="6" t="str">
        <f t="shared" si="61"/>
        <v/>
      </c>
      <c r="O429" s="8"/>
      <c r="P429" s="105"/>
    </row>
    <row r="430" spans="2:16" x14ac:dyDescent="0.3">
      <c r="B430" s="4"/>
      <c r="C430" s="4"/>
      <c r="D430" s="4"/>
      <c r="E430" s="4"/>
      <c r="F430" s="4"/>
      <c r="G430" s="4"/>
      <c r="H430" s="4"/>
      <c r="I430" s="4"/>
      <c r="J430" s="4"/>
      <c r="K430" s="4"/>
      <c r="L430" s="8" t="str">
        <f t="shared" si="62"/>
        <v/>
      </c>
      <c r="M430" s="6" t="str">
        <f t="shared" si="60"/>
        <v/>
      </c>
      <c r="N430" s="6" t="str">
        <f t="shared" si="61"/>
        <v/>
      </c>
      <c r="O430" s="8"/>
      <c r="P430" s="105"/>
    </row>
    <row r="431" spans="2:16" x14ac:dyDescent="0.3">
      <c r="B431" s="4"/>
      <c r="C431" s="4"/>
      <c r="D431" s="4"/>
      <c r="E431" s="4"/>
      <c r="F431" s="4"/>
      <c r="G431" s="4"/>
      <c r="H431" s="4"/>
      <c r="I431" s="4"/>
      <c r="J431" s="4"/>
      <c r="K431" s="4"/>
      <c r="L431" s="8" t="str">
        <f t="shared" si="62"/>
        <v/>
      </c>
      <c r="M431" s="6" t="str">
        <f t="shared" si="60"/>
        <v/>
      </c>
      <c r="N431" s="6" t="str">
        <f t="shared" si="61"/>
        <v/>
      </c>
      <c r="O431" s="8"/>
      <c r="P431" s="105"/>
    </row>
    <row r="432" spans="2:16" x14ac:dyDescent="0.3">
      <c r="B432" s="4"/>
      <c r="C432" s="4"/>
      <c r="D432" s="4"/>
      <c r="E432" s="4"/>
      <c r="F432" s="4"/>
      <c r="G432" s="4"/>
      <c r="H432" s="4"/>
      <c r="I432" s="4"/>
      <c r="J432" s="4"/>
      <c r="K432" s="4"/>
      <c r="L432" s="8" t="str">
        <f t="shared" si="62"/>
        <v/>
      </c>
      <c r="M432" s="6" t="str">
        <f t="shared" si="60"/>
        <v/>
      </c>
      <c r="N432" s="6" t="str">
        <f t="shared" si="61"/>
        <v/>
      </c>
      <c r="O432" s="8"/>
      <c r="P432" s="105"/>
    </row>
    <row r="433" spans="2:16" x14ac:dyDescent="0.3">
      <c r="B433" s="4"/>
      <c r="C433" s="4"/>
      <c r="D433" s="4"/>
      <c r="E433" s="4"/>
      <c r="F433" s="4"/>
      <c r="G433" s="4"/>
      <c r="H433" s="4"/>
      <c r="I433" s="4"/>
      <c r="J433" s="4"/>
      <c r="K433" s="4"/>
      <c r="L433" s="8" t="str">
        <f t="shared" si="62"/>
        <v/>
      </c>
      <c r="M433" s="6" t="str">
        <f t="shared" si="60"/>
        <v/>
      </c>
      <c r="N433" s="6" t="str">
        <f t="shared" si="61"/>
        <v/>
      </c>
      <c r="O433" s="8"/>
      <c r="P433" s="105"/>
    </row>
    <row r="434" spans="2:16" x14ac:dyDescent="0.3">
      <c r="B434" s="4"/>
      <c r="C434" s="4"/>
      <c r="D434" s="4"/>
      <c r="E434" s="4"/>
      <c r="F434" s="4"/>
      <c r="G434" s="4"/>
      <c r="H434" s="4"/>
      <c r="I434" s="4"/>
      <c r="J434" s="4"/>
      <c r="K434" s="4"/>
      <c r="L434" s="8" t="str">
        <f t="shared" si="62"/>
        <v/>
      </c>
      <c r="M434" s="6" t="str">
        <f t="shared" si="60"/>
        <v/>
      </c>
      <c r="N434" s="6" t="str">
        <f t="shared" si="61"/>
        <v/>
      </c>
      <c r="O434" s="8"/>
      <c r="P434" s="105"/>
    </row>
    <row r="435" spans="2:16" x14ac:dyDescent="0.3">
      <c r="B435" s="4"/>
      <c r="C435" s="4"/>
      <c r="D435" s="4"/>
      <c r="E435" s="4"/>
      <c r="F435" s="4"/>
      <c r="G435" s="4"/>
      <c r="H435" s="4"/>
      <c r="I435" s="4"/>
      <c r="J435" s="4"/>
      <c r="K435" s="4"/>
      <c r="L435" s="8" t="str">
        <f t="shared" si="62"/>
        <v/>
      </c>
      <c r="M435" s="6" t="str">
        <f t="shared" si="60"/>
        <v/>
      </c>
      <c r="N435" s="6" t="str">
        <f t="shared" si="61"/>
        <v/>
      </c>
      <c r="O435" s="8"/>
      <c r="P435" s="105"/>
    </row>
    <row r="436" spans="2:16" x14ac:dyDescent="0.3">
      <c r="B436" s="4"/>
      <c r="C436" s="4"/>
      <c r="D436" s="4"/>
      <c r="E436" s="4"/>
      <c r="F436" s="4"/>
      <c r="G436" s="4"/>
      <c r="H436" s="4"/>
      <c r="I436" s="4"/>
      <c r="J436" s="4"/>
      <c r="K436" s="4"/>
      <c r="L436" s="8" t="str">
        <f t="shared" si="62"/>
        <v/>
      </c>
      <c r="M436" s="6" t="str">
        <f t="shared" si="60"/>
        <v/>
      </c>
      <c r="N436" s="6" t="str">
        <f t="shared" si="61"/>
        <v/>
      </c>
      <c r="O436" s="8"/>
      <c r="P436" s="105"/>
    </row>
    <row r="437" spans="2:16" x14ac:dyDescent="0.3">
      <c r="B437" s="4"/>
      <c r="C437" s="4"/>
      <c r="D437" s="4"/>
      <c r="E437" s="4"/>
      <c r="F437" s="4"/>
      <c r="G437" s="4"/>
      <c r="H437" s="4"/>
      <c r="I437" s="4"/>
      <c r="J437" s="4"/>
      <c r="K437" s="4"/>
      <c r="L437" s="8" t="str">
        <f t="shared" si="62"/>
        <v/>
      </c>
      <c r="M437" s="6" t="str">
        <f t="shared" si="60"/>
        <v/>
      </c>
      <c r="N437" s="6" t="str">
        <f t="shared" si="61"/>
        <v/>
      </c>
      <c r="O437" s="8"/>
      <c r="P437" s="105"/>
    </row>
    <row r="438" spans="2:16" x14ac:dyDescent="0.3">
      <c r="B438" s="4"/>
      <c r="C438" s="4"/>
      <c r="D438" s="4"/>
      <c r="E438" s="4"/>
      <c r="F438" s="4"/>
      <c r="G438" s="4"/>
      <c r="H438" s="4"/>
      <c r="I438" s="4"/>
      <c r="J438" s="4"/>
      <c r="K438" s="4"/>
      <c r="L438" s="8" t="str">
        <f t="shared" si="62"/>
        <v/>
      </c>
      <c r="M438" s="6" t="str">
        <f t="shared" si="60"/>
        <v/>
      </c>
      <c r="N438" s="6" t="str">
        <f t="shared" si="61"/>
        <v/>
      </c>
      <c r="O438" s="8"/>
      <c r="P438" s="105"/>
    </row>
    <row r="439" spans="2:16" x14ac:dyDescent="0.3">
      <c r="B439" s="4"/>
      <c r="C439" s="4"/>
      <c r="D439" s="4"/>
      <c r="E439" s="4"/>
      <c r="F439" s="4"/>
      <c r="G439" s="4"/>
      <c r="H439" s="4"/>
      <c r="I439" s="4"/>
      <c r="J439" s="4"/>
      <c r="K439" s="4"/>
      <c r="L439" s="8" t="str">
        <f t="shared" si="62"/>
        <v/>
      </c>
      <c r="M439" s="6" t="str">
        <f t="shared" si="60"/>
        <v/>
      </c>
      <c r="N439" s="6" t="str">
        <f t="shared" si="61"/>
        <v/>
      </c>
      <c r="O439" s="8"/>
      <c r="P439" s="105"/>
    </row>
    <row r="440" spans="2:16" x14ac:dyDescent="0.3">
      <c r="B440" s="4"/>
      <c r="C440" s="4"/>
      <c r="D440" s="4"/>
      <c r="E440" s="4"/>
      <c r="F440" s="4"/>
      <c r="G440" s="4"/>
      <c r="H440" s="4"/>
      <c r="I440" s="4"/>
      <c r="J440" s="4"/>
      <c r="K440" s="4"/>
      <c r="L440" s="8" t="str">
        <f t="shared" si="62"/>
        <v/>
      </c>
      <c r="M440" s="6" t="str">
        <f t="shared" si="60"/>
        <v/>
      </c>
      <c r="N440" s="6" t="str">
        <f t="shared" si="61"/>
        <v/>
      </c>
      <c r="O440" s="8"/>
      <c r="P440" s="105"/>
    </row>
    <row r="441" spans="2:16" x14ac:dyDescent="0.3">
      <c r="B441" s="4"/>
      <c r="C441" s="4"/>
      <c r="D441" s="4"/>
      <c r="E441" s="4"/>
      <c r="F441" s="4"/>
      <c r="G441" s="4"/>
      <c r="H441" s="4"/>
      <c r="I441" s="4"/>
      <c r="J441" s="4"/>
      <c r="K441" s="4"/>
      <c r="L441" s="8" t="str">
        <f t="shared" si="62"/>
        <v/>
      </c>
      <c r="M441" s="6" t="str">
        <f t="shared" si="60"/>
        <v/>
      </c>
      <c r="N441" s="6" t="str">
        <f t="shared" si="61"/>
        <v/>
      </c>
      <c r="O441" s="8"/>
      <c r="P441" s="105"/>
    </row>
    <row r="442" spans="2:16" x14ac:dyDescent="0.3">
      <c r="B442" s="4"/>
      <c r="C442" s="4"/>
      <c r="D442" s="4"/>
      <c r="E442" s="4"/>
      <c r="F442" s="4"/>
      <c r="G442" s="4"/>
      <c r="H442" s="4"/>
      <c r="I442" s="4"/>
      <c r="J442" s="4"/>
      <c r="K442" s="4"/>
      <c r="L442" s="8" t="str">
        <f t="shared" si="62"/>
        <v/>
      </c>
      <c r="M442" s="6" t="str">
        <f t="shared" si="60"/>
        <v/>
      </c>
      <c r="N442" s="6" t="str">
        <f t="shared" si="61"/>
        <v/>
      </c>
      <c r="O442" s="8"/>
      <c r="P442" s="105"/>
    </row>
    <row r="443" spans="2:16" x14ac:dyDescent="0.3">
      <c r="B443" s="4"/>
      <c r="C443" s="4"/>
      <c r="D443" s="4"/>
      <c r="E443" s="4"/>
      <c r="F443" s="4"/>
      <c r="G443" s="4"/>
      <c r="H443" s="4"/>
      <c r="I443" s="4"/>
      <c r="J443" s="4"/>
      <c r="K443" s="4"/>
      <c r="L443" s="8" t="str">
        <f t="shared" si="62"/>
        <v/>
      </c>
      <c r="M443" s="6" t="str">
        <f t="shared" si="60"/>
        <v/>
      </c>
      <c r="N443" s="6" t="str">
        <f t="shared" si="61"/>
        <v/>
      </c>
      <c r="O443" s="8"/>
      <c r="P443" s="105"/>
    </row>
    <row r="444" spans="2:16" x14ac:dyDescent="0.3">
      <c r="B444" s="4"/>
      <c r="C444" s="4"/>
      <c r="D444" s="4"/>
      <c r="E444" s="4"/>
      <c r="F444" s="4"/>
      <c r="G444" s="4"/>
      <c r="H444" s="4"/>
      <c r="I444" s="4"/>
      <c r="J444" s="4"/>
      <c r="K444" s="4"/>
      <c r="L444" s="8" t="str">
        <f t="shared" si="62"/>
        <v/>
      </c>
      <c r="M444" s="6" t="str">
        <f t="shared" si="60"/>
        <v/>
      </c>
      <c r="N444" s="6" t="str">
        <f t="shared" si="61"/>
        <v/>
      </c>
      <c r="O444" s="8"/>
      <c r="P444" s="105"/>
    </row>
    <row r="445" spans="2:16" x14ac:dyDescent="0.3">
      <c r="B445" s="4"/>
      <c r="C445" s="4"/>
      <c r="D445" s="4"/>
      <c r="E445" s="4"/>
      <c r="F445" s="4"/>
      <c r="G445" s="4"/>
      <c r="H445" s="4"/>
      <c r="I445" s="4"/>
      <c r="J445" s="4"/>
      <c r="K445" s="4"/>
      <c r="L445" s="8" t="str">
        <f t="shared" si="62"/>
        <v/>
      </c>
      <c r="M445" s="6" t="str">
        <f t="shared" si="60"/>
        <v/>
      </c>
      <c r="N445" s="6" t="str">
        <f t="shared" si="61"/>
        <v/>
      </c>
      <c r="O445" s="8"/>
      <c r="P445" s="105"/>
    </row>
    <row r="446" spans="2:16" x14ac:dyDescent="0.3">
      <c r="B446" s="4"/>
      <c r="C446" s="4"/>
      <c r="D446" s="4"/>
      <c r="E446" s="4"/>
      <c r="F446" s="4"/>
      <c r="G446" s="4"/>
      <c r="H446" s="4"/>
      <c r="I446" s="4"/>
      <c r="J446" s="4"/>
      <c r="K446" s="4"/>
      <c r="L446" s="8" t="str">
        <f t="shared" si="62"/>
        <v/>
      </c>
      <c r="M446" s="6" t="str">
        <f t="shared" si="60"/>
        <v/>
      </c>
      <c r="N446" s="6" t="str">
        <f t="shared" si="61"/>
        <v/>
      </c>
      <c r="O446" s="8"/>
      <c r="P446" s="105"/>
    </row>
    <row r="447" spans="2:16" x14ac:dyDescent="0.3">
      <c r="B447" s="4"/>
      <c r="C447" s="4"/>
      <c r="D447" s="4"/>
      <c r="E447" s="4"/>
      <c r="F447" s="4"/>
      <c r="G447" s="4"/>
      <c r="H447" s="4"/>
      <c r="I447" s="4"/>
      <c r="J447" s="4"/>
      <c r="K447" s="4"/>
      <c r="L447" s="8" t="str">
        <f t="shared" si="62"/>
        <v/>
      </c>
      <c r="M447" s="6" t="str">
        <f t="shared" si="60"/>
        <v/>
      </c>
      <c r="N447" s="6" t="str">
        <f t="shared" si="61"/>
        <v/>
      </c>
      <c r="O447" s="8"/>
      <c r="P447" s="105"/>
    </row>
    <row r="448" spans="2:16" x14ac:dyDescent="0.3">
      <c r="B448" s="4"/>
      <c r="C448" s="4"/>
      <c r="D448" s="4"/>
      <c r="E448" s="4"/>
      <c r="F448" s="4"/>
      <c r="G448" s="4"/>
      <c r="H448" s="4"/>
      <c r="I448" s="4"/>
      <c r="J448" s="4"/>
      <c r="K448" s="4"/>
      <c r="L448" s="8" t="str">
        <f t="shared" si="62"/>
        <v/>
      </c>
      <c r="M448" s="6" t="str">
        <f t="shared" si="60"/>
        <v/>
      </c>
      <c r="N448" s="6" t="str">
        <f t="shared" si="61"/>
        <v/>
      </c>
      <c r="O448" s="8"/>
      <c r="P448" s="105"/>
    </row>
    <row r="449" spans="2:16" x14ac:dyDescent="0.3">
      <c r="B449" s="4"/>
      <c r="C449" s="4"/>
      <c r="D449" s="4"/>
      <c r="E449" s="4"/>
      <c r="F449" s="4"/>
      <c r="G449" s="4"/>
      <c r="H449" s="4"/>
      <c r="I449" s="4"/>
      <c r="J449" s="4"/>
      <c r="K449" s="4"/>
      <c r="L449" s="8" t="str">
        <f t="shared" si="62"/>
        <v/>
      </c>
      <c r="M449" s="6" t="str">
        <f t="shared" si="60"/>
        <v/>
      </c>
      <c r="N449" s="6" t="str">
        <f t="shared" si="61"/>
        <v/>
      </c>
      <c r="O449" s="8"/>
      <c r="P449" s="105"/>
    </row>
    <row r="450" spans="2:16" x14ac:dyDescent="0.3">
      <c r="B450" s="4"/>
      <c r="C450" s="4"/>
      <c r="D450" s="4"/>
      <c r="E450" s="4"/>
      <c r="F450" s="4"/>
      <c r="G450" s="4"/>
      <c r="H450" s="4"/>
      <c r="I450" s="4"/>
      <c r="J450" s="4"/>
      <c r="K450" s="4"/>
      <c r="L450" s="8" t="str">
        <f t="shared" si="62"/>
        <v/>
      </c>
      <c r="M450" s="6" t="str">
        <f t="shared" si="60"/>
        <v/>
      </c>
      <c r="N450" s="6" t="str">
        <f t="shared" si="61"/>
        <v/>
      </c>
      <c r="O450" s="8"/>
      <c r="P450" s="105"/>
    </row>
    <row r="451" spans="2:16" x14ac:dyDescent="0.3">
      <c r="B451" s="4"/>
      <c r="C451" s="4"/>
      <c r="D451" s="4"/>
      <c r="E451" s="4"/>
      <c r="F451" s="4"/>
      <c r="G451" s="4"/>
      <c r="H451" s="4"/>
      <c r="I451" s="4"/>
      <c r="J451" s="4"/>
      <c r="K451" s="4"/>
      <c r="L451" s="8" t="str">
        <f t="shared" si="62"/>
        <v/>
      </c>
      <c r="M451" s="6" t="str">
        <f t="shared" si="60"/>
        <v/>
      </c>
      <c r="N451" s="6" t="str">
        <f t="shared" si="61"/>
        <v/>
      </c>
      <c r="O451" s="8"/>
      <c r="P451" s="105"/>
    </row>
    <row r="452" spans="2:16" x14ac:dyDescent="0.3">
      <c r="B452" s="4"/>
      <c r="C452" s="4"/>
      <c r="D452" s="4"/>
      <c r="E452" s="4"/>
      <c r="F452" s="4"/>
      <c r="G452" s="4"/>
      <c r="H452" s="4"/>
      <c r="I452" s="4"/>
      <c r="J452" s="4"/>
      <c r="K452" s="4"/>
      <c r="L452" s="8" t="str">
        <f t="shared" si="62"/>
        <v/>
      </c>
      <c r="M452" s="6" t="str">
        <f t="shared" ref="M452:M515" si="63">IF(J452="","",J452*L452)</f>
        <v/>
      </c>
      <c r="N452" s="6" t="str">
        <f t="shared" ref="N452:N515" si="64">IF(L452="","",L452*K452)</f>
        <v/>
      </c>
      <c r="O452" s="8"/>
      <c r="P452" s="105"/>
    </row>
    <row r="453" spans="2:16" x14ac:dyDescent="0.3">
      <c r="B453" s="4"/>
      <c r="C453" s="4"/>
      <c r="D453" s="4"/>
      <c r="E453" s="4"/>
      <c r="F453" s="4"/>
      <c r="G453" s="4"/>
      <c r="H453" s="4"/>
      <c r="I453" s="4"/>
      <c r="J453" s="4"/>
      <c r="K453" s="4"/>
      <c r="L453" s="8" t="str">
        <f t="shared" si="62"/>
        <v/>
      </c>
      <c r="M453" s="6" t="str">
        <f t="shared" si="63"/>
        <v/>
      </c>
      <c r="N453" s="6" t="str">
        <f t="shared" si="64"/>
        <v/>
      </c>
      <c r="O453" s="8"/>
      <c r="P453" s="105"/>
    </row>
    <row r="454" spans="2:16" x14ac:dyDescent="0.3">
      <c r="B454" s="4"/>
      <c r="C454" s="4"/>
      <c r="D454" s="4"/>
      <c r="E454" s="4"/>
      <c r="F454" s="4"/>
      <c r="G454" s="4"/>
      <c r="H454" s="4"/>
      <c r="I454" s="4"/>
      <c r="J454" s="4"/>
      <c r="K454" s="4"/>
      <c r="L454" s="8" t="str">
        <f t="shared" si="62"/>
        <v/>
      </c>
      <c r="M454" s="6" t="str">
        <f t="shared" si="63"/>
        <v/>
      </c>
      <c r="N454" s="6" t="str">
        <f t="shared" si="64"/>
        <v/>
      </c>
      <c r="O454" s="8"/>
      <c r="P454" s="105"/>
    </row>
    <row r="455" spans="2:16" x14ac:dyDescent="0.3">
      <c r="B455" s="4"/>
      <c r="C455" s="4"/>
      <c r="D455" s="4"/>
      <c r="E455" s="4"/>
      <c r="F455" s="4"/>
      <c r="G455" s="4"/>
      <c r="H455" s="4"/>
      <c r="I455" s="4"/>
      <c r="J455" s="4"/>
      <c r="K455" s="4"/>
      <c r="L455" s="8" t="str">
        <f t="shared" ref="L455:L518" si="65">IF(H455="","",H455*I455)</f>
        <v/>
      </c>
      <c r="M455" s="6" t="str">
        <f t="shared" si="63"/>
        <v/>
      </c>
      <c r="N455" s="6" t="str">
        <f t="shared" si="64"/>
        <v/>
      </c>
      <c r="O455" s="8"/>
      <c r="P455" s="105"/>
    </row>
    <row r="456" spans="2:16" x14ac:dyDescent="0.3">
      <c r="B456" s="4"/>
      <c r="C456" s="4"/>
      <c r="D456" s="4"/>
      <c r="E456" s="4"/>
      <c r="F456" s="4"/>
      <c r="G456" s="4"/>
      <c r="H456" s="4"/>
      <c r="I456" s="4"/>
      <c r="J456" s="4"/>
      <c r="K456" s="4"/>
      <c r="L456" s="8" t="str">
        <f t="shared" si="65"/>
        <v/>
      </c>
      <c r="M456" s="6" t="str">
        <f t="shared" si="63"/>
        <v/>
      </c>
      <c r="N456" s="6" t="str">
        <f t="shared" si="64"/>
        <v/>
      </c>
      <c r="O456" s="8"/>
      <c r="P456" s="105"/>
    </row>
    <row r="457" spans="2:16" x14ac:dyDescent="0.3">
      <c r="B457" s="4"/>
      <c r="C457" s="4"/>
      <c r="D457" s="4"/>
      <c r="E457" s="4"/>
      <c r="F457" s="4"/>
      <c r="G457" s="4"/>
      <c r="H457" s="4"/>
      <c r="I457" s="4"/>
      <c r="J457" s="4"/>
      <c r="K457" s="4"/>
      <c r="L457" s="8" t="str">
        <f t="shared" si="65"/>
        <v/>
      </c>
      <c r="M457" s="6" t="str">
        <f t="shared" si="63"/>
        <v/>
      </c>
      <c r="N457" s="6" t="str">
        <f t="shared" si="64"/>
        <v/>
      </c>
      <c r="O457" s="8"/>
      <c r="P457" s="105"/>
    </row>
    <row r="458" spans="2:16" x14ac:dyDescent="0.3">
      <c r="B458" s="4"/>
      <c r="C458" s="4"/>
      <c r="D458" s="4"/>
      <c r="E458" s="4"/>
      <c r="F458" s="4"/>
      <c r="G458" s="4"/>
      <c r="H458" s="4"/>
      <c r="I458" s="4"/>
      <c r="J458" s="4"/>
      <c r="K458" s="4"/>
      <c r="L458" s="8" t="str">
        <f t="shared" si="65"/>
        <v/>
      </c>
      <c r="M458" s="6" t="str">
        <f t="shared" si="63"/>
        <v/>
      </c>
      <c r="N458" s="6" t="str">
        <f t="shared" si="64"/>
        <v/>
      </c>
      <c r="O458" s="8"/>
      <c r="P458" s="105"/>
    </row>
    <row r="459" spans="2:16" x14ac:dyDescent="0.3">
      <c r="B459" s="4"/>
      <c r="C459" s="4"/>
      <c r="D459" s="4"/>
      <c r="E459" s="4"/>
      <c r="F459" s="4"/>
      <c r="G459" s="4"/>
      <c r="H459" s="4"/>
      <c r="I459" s="4"/>
      <c r="J459" s="4"/>
      <c r="K459" s="4"/>
      <c r="L459" s="8" t="str">
        <f t="shared" si="65"/>
        <v/>
      </c>
      <c r="M459" s="6" t="str">
        <f t="shared" si="63"/>
        <v/>
      </c>
      <c r="N459" s="6" t="str">
        <f t="shared" si="64"/>
        <v/>
      </c>
      <c r="O459" s="8"/>
      <c r="P459" s="105"/>
    </row>
    <row r="460" spans="2:16" x14ac:dyDescent="0.3">
      <c r="B460" s="4"/>
      <c r="C460" s="4"/>
      <c r="D460" s="4"/>
      <c r="E460" s="4"/>
      <c r="F460" s="4"/>
      <c r="G460" s="4"/>
      <c r="H460" s="4"/>
      <c r="I460" s="4"/>
      <c r="J460" s="4"/>
      <c r="K460" s="4"/>
      <c r="L460" s="8" t="str">
        <f t="shared" si="65"/>
        <v/>
      </c>
      <c r="M460" s="6" t="str">
        <f t="shared" si="63"/>
        <v/>
      </c>
      <c r="N460" s="6" t="str">
        <f t="shared" si="64"/>
        <v/>
      </c>
      <c r="O460" s="8"/>
      <c r="P460" s="105"/>
    </row>
    <row r="461" spans="2:16" x14ac:dyDescent="0.3">
      <c r="B461" s="4"/>
      <c r="C461" s="4"/>
      <c r="D461" s="4"/>
      <c r="E461" s="4"/>
      <c r="F461" s="4"/>
      <c r="G461" s="4"/>
      <c r="H461" s="4"/>
      <c r="I461" s="4"/>
      <c r="J461" s="4"/>
      <c r="K461" s="4"/>
      <c r="L461" s="8" t="str">
        <f t="shared" si="65"/>
        <v/>
      </c>
      <c r="M461" s="6" t="str">
        <f t="shared" si="63"/>
        <v/>
      </c>
      <c r="N461" s="6" t="str">
        <f t="shared" si="64"/>
        <v/>
      </c>
      <c r="O461" s="8"/>
      <c r="P461" s="105"/>
    </row>
    <row r="462" spans="2:16" x14ac:dyDescent="0.3">
      <c r="B462" s="4"/>
      <c r="C462" s="4"/>
      <c r="D462" s="4"/>
      <c r="E462" s="4"/>
      <c r="F462" s="4"/>
      <c r="G462" s="4"/>
      <c r="H462" s="4"/>
      <c r="I462" s="4"/>
      <c r="J462" s="4"/>
      <c r="K462" s="4"/>
      <c r="L462" s="8" t="str">
        <f t="shared" si="65"/>
        <v/>
      </c>
      <c r="M462" s="6" t="str">
        <f t="shared" si="63"/>
        <v/>
      </c>
      <c r="N462" s="6" t="str">
        <f t="shared" si="64"/>
        <v/>
      </c>
      <c r="O462" s="8"/>
      <c r="P462" s="105"/>
    </row>
    <row r="463" spans="2:16" x14ac:dyDescent="0.3">
      <c r="B463" s="4"/>
      <c r="C463" s="4"/>
      <c r="D463" s="4"/>
      <c r="E463" s="4"/>
      <c r="F463" s="4"/>
      <c r="G463" s="4"/>
      <c r="H463" s="4"/>
      <c r="I463" s="4"/>
      <c r="J463" s="4"/>
      <c r="K463" s="4"/>
      <c r="L463" s="8" t="str">
        <f t="shared" si="65"/>
        <v/>
      </c>
      <c r="M463" s="6" t="str">
        <f t="shared" si="63"/>
        <v/>
      </c>
      <c r="N463" s="6" t="str">
        <f t="shared" si="64"/>
        <v/>
      </c>
      <c r="O463" s="8"/>
      <c r="P463" s="105"/>
    </row>
    <row r="464" spans="2:16" x14ac:dyDescent="0.3">
      <c r="B464" s="4"/>
      <c r="C464" s="4"/>
      <c r="D464" s="4"/>
      <c r="E464" s="4"/>
      <c r="F464" s="4"/>
      <c r="G464" s="4"/>
      <c r="H464" s="4"/>
      <c r="I464" s="4"/>
      <c r="J464" s="4"/>
      <c r="K464" s="4"/>
      <c r="L464" s="8" t="str">
        <f t="shared" si="65"/>
        <v/>
      </c>
      <c r="M464" s="6" t="str">
        <f t="shared" si="63"/>
        <v/>
      </c>
      <c r="N464" s="6" t="str">
        <f t="shared" si="64"/>
        <v/>
      </c>
      <c r="O464" s="8"/>
      <c r="P464" s="105"/>
    </row>
    <row r="465" spans="2:16" x14ac:dyDescent="0.3">
      <c r="B465" s="4"/>
      <c r="C465" s="4"/>
      <c r="D465" s="4"/>
      <c r="E465" s="4"/>
      <c r="F465" s="4"/>
      <c r="G465" s="4"/>
      <c r="H465" s="4"/>
      <c r="I465" s="4"/>
      <c r="J465" s="4"/>
      <c r="K465" s="4"/>
      <c r="L465" s="8" t="str">
        <f t="shared" si="65"/>
        <v/>
      </c>
      <c r="M465" s="6" t="str">
        <f t="shared" si="63"/>
        <v/>
      </c>
      <c r="N465" s="6" t="str">
        <f t="shared" si="64"/>
        <v/>
      </c>
      <c r="O465" s="8"/>
      <c r="P465" s="105"/>
    </row>
    <row r="466" spans="2:16" x14ac:dyDescent="0.3">
      <c r="B466" s="4"/>
      <c r="C466" s="4"/>
      <c r="D466" s="4"/>
      <c r="E466" s="4"/>
      <c r="F466" s="4"/>
      <c r="G466" s="4"/>
      <c r="H466" s="4"/>
      <c r="I466" s="4"/>
      <c r="J466" s="4"/>
      <c r="K466" s="4"/>
      <c r="L466" s="8" t="str">
        <f t="shared" si="65"/>
        <v/>
      </c>
      <c r="M466" s="6" t="str">
        <f t="shared" si="63"/>
        <v/>
      </c>
      <c r="N466" s="6" t="str">
        <f t="shared" si="64"/>
        <v/>
      </c>
      <c r="O466" s="8"/>
      <c r="P466" s="105"/>
    </row>
    <row r="467" spans="2:16" x14ac:dyDescent="0.3">
      <c r="B467" s="4"/>
      <c r="C467" s="4"/>
      <c r="D467" s="4"/>
      <c r="E467" s="4"/>
      <c r="F467" s="4"/>
      <c r="G467" s="4"/>
      <c r="H467" s="4"/>
      <c r="I467" s="4"/>
      <c r="J467" s="4"/>
      <c r="K467" s="4"/>
      <c r="L467" s="8" t="str">
        <f t="shared" si="65"/>
        <v/>
      </c>
      <c r="M467" s="6" t="str">
        <f t="shared" si="63"/>
        <v/>
      </c>
      <c r="N467" s="6" t="str">
        <f t="shared" si="64"/>
        <v/>
      </c>
      <c r="O467" s="8"/>
      <c r="P467" s="105"/>
    </row>
    <row r="468" spans="2:16" x14ac:dyDescent="0.3">
      <c r="B468" s="4"/>
      <c r="C468" s="4"/>
      <c r="D468" s="4"/>
      <c r="E468" s="4"/>
      <c r="F468" s="4"/>
      <c r="G468" s="4"/>
      <c r="H468" s="4"/>
      <c r="I468" s="4"/>
      <c r="J468" s="4"/>
      <c r="K468" s="4"/>
      <c r="L468" s="8" t="str">
        <f t="shared" si="65"/>
        <v/>
      </c>
      <c r="M468" s="6" t="str">
        <f t="shared" si="63"/>
        <v/>
      </c>
      <c r="N468" s="6" t="str">
        <f t="shared" si="64"/>
        <v/>
      </c>
      <c r="O468" s="8"/>
      <c r="P468" s="105"/>
    </row>
    <row r="469" spans="2:16" x14ac:dyDescent="0.3">
      <c r="B469" s="4"/>
      <c r="C469" s="4"/>
      <c r="D469" s="4"/>
      <c r="E469" s="4"/>
      <c r="F469" s="4"/>
      <c r="G469" s="4"/>
      <c r="H469" s="4"/>
      <c r="I469" s="4"/>
      <c r="J469" s="4"/>
      <c r="K469" s="4"/>
      <c r="L469" s="8" t="str">
        <f t="shared" si="65"/>
        <v/>
      </c>
      <c r="M469" s="6" t="str">
        <f t="shared" si="63"/>
        <v/>
      </c>
      <c r="N469" s="6" t="str">
        <f t="shared" si="64"/>
        <v/>
      </c>
      <c r="O469" s="8"/>
      <c r="P469" s="105"/>
    </row>
    <row r="470" spans="2:16" x14ac:dyDescent="0.3">
      <c r="B470" s="4"/>
      <c r="C470" s="4"/>
      <c r="D470" s="4"/>
      <c r="E470" s="4"/>
      <c r="F470" s="4"/>
      <c r="G470" s="4"/>
      <c r="H470" s="4"/>
      <c r="I470" s="4"/>
      <c r="J470" s="4"/>
      <c r="K470" s="4"/>
      <c r="L470" s="8" t="str">
        <f t="shared" si="65"/>
        <v/>
      </c>
      <c r="M470" s="6" t="str">
        <f t="shared" si="63"/>
        <v/>
      </c>
      <c r="N470" s="6" t="str">
        <f t="shared" si="64"/>
        <v/>
      </c>
      <c r="O470" s="8"/>
      <c r="P470" s="105"/>
    </row>
    <row r="471" spans="2:16" x14ac:dyDescent="0.3">
      <c r="B471" s="4"/>
      <c r="C471" s="4"/>
      <c r="D471" s="4"/>
      <c r="E471" s="4"/>
      <c r="F471" s="4"/>
      <c r="G471" s="4"/>
      <c r="H471" s="4"/>
      <c r="I471" s="4"/>
      <c r="J471" s="4"/>
      <c r="K471" s="4"/>
      <c r="L471" s="8" t="str">
        <f t="shared" si="65"/>
        <v/>
      </c>
      <c r="M471" s="6" t="str">
        <f t="shared" si="63"/>
        <v/>
      </c>
      <c r="N471" s="6" t="str">
        <f t="shared" si="64"/>
        <v/>
      </c>
      <c r="O471" s="8"/>
      <c r="P471" s="105"/>
    </row>
    <row r="472" spans="2:16" x14ac:dyDescent="0.3">
      <c r="B472" s="4"/>
      <c r="C472" s="4"/>
      <c r="D472" s="4"/>
      <c r="E472" s="4"/>
      <c r="F472" s="4"/>
      <c r="G472" s="4"/>
      <c r="H472" s="4"/>
      <c r="I472" s="4"/>
      <c r="J472" s="4"/>
      <c r="K472" s="4"/>
      <c r="L472" s="8" t="str">
        <f t="shared" si="65"/>
        <v/>
      </c>
      <c r="M472" s="6" t="str">
        <f t="shared" si="63"/>
        <v/>
      </c>
      <c r="N472" s="6" t="str">
        <f t="shared" si="64"/>
        <v/>
      </c>
      <c r="O472" s="8"/>
      <c r="P472" s="105"/>
    </row>
    <row r="473" spans="2:16" x14ac:dyDescent="0.3">
      <c r="B473" s="4"/>
      <c r="C473" s="4"/>
      <c r="D473" s="4"/>
      <c r="E473" s="4"/>
      <c r="F473" s="4"/>
      <c r="G473" s="4"/>
      <c r="H473" s="4"/>
      <c r="I473" s="4"/>
      <c r="J473" s="4"/>
      <c r="K473" s="4"/>
      <c r="L473" s="8" t="str">
        <f t="shared" si="65"/>
        <v/>
      </c>
      <c r="M473" s="6" t="str">
        <f t="shared" si="63"/>
        <v/>
      </c>
      <c r="N473" s="6" t="str">
        <f t="shared" si="64"/>
        <v/>
      </c>
      <c r="O473" s="8"/>
      <c r="P473" s="105"/>
    </row>
    <row r="474" spans="2:16" x14ac:dyDescent="0.3">
      <c r="B474" s="4"/>
      <c r="C474" s="4"/>
      <c r="D474" s="4"/>
      <c r="E474" s="4"/>
      <c r="F474" s="4"/>
      <c r="G474" s="4"/>
      <c r="H474" s="4"/>
      <c r="I474" s="4"/>
      <c r="J474" s="4"/>
      <c r="K474" s="4"/>
      <c r="L474" s="8" t="str">
        <f t="shared" si="65"/>
        <v/>
      </c>
      <c r="M474" s="6" t="str">
        <f t="shared" si="63"/>
        <v/>
      </c>
      <c r="N474" s="6" t="str">
        <f t="shared" si="64"/>
        <v/>
      </c>
      <c r="O474" s="8"/>
      <c r="P474" s="105"/>
    </row>
    <row r="475" spans="2:16" x14ac:dyDescent="0.3">
      <c r="B475" s="4"/>
      <c r="C475" s="4"/>
      <c r="D475" s="4"/>
      <c r="E475" s="4"/>
      <c r="F475" s="4"/>
      <c r="G475" s="4"/>
      <c r="H475" s="4"/>
      <c r="I475" s="4"/>
      <c r="J475" s="4"/>
      <c r="K475" s="4"/>
      <c r="L475" s="8" t="str">
        <f t="shared" si="65"/>
        <v/>
      </c>
      <c r="M475" s="6" t="str">
        <f t="shared" si="63"/>
        <v/>
      </c>
      <c r="N475" s="6" t="str">
        <f t="shared" si="64"/>
        <v/>
      </c>
      <c r="O475" s="8"/>
      <c r="P475" s="105"/>
    </row>
    <row r="476" spans="2:16" x14ac:dyDescent="0.3">
      <c r="B476" s="4"/>
      <c r="C476" s="4"/>
      <c r="D476" s="4"/>
      <c r="E476" s="4"/>
      <c r="F476" s="4"/>
      <c r="G476" s="4"/>
      <c r="H476" s="4"/>
      <c r="I476" s="4"/>
      <c r="J476" s="4"/>
      <c r="K476" s="4"/>
      <c r="L476" s="8" t="str">
        <f t="shared" si="65"/>
        <v/>
      </c>
      <c r="M476" s="6" t="str">
        <f t="shared" si="63"/>
        <v/>
      </c>
      <c r="N476" s="6" t="str">
        <f t="shared" si="64"/>
        <v/>
      </c>
      <c r="O476" s="8"/>
      <c r="P476" s="105"/>
    </row>
    <row r="477" spans="2:16" x14ac:dyDescent="0.3">
      <c r="B477" s="4"/>
      <c r="C477" s="4"/>
      <c r="D477" s="4"/>
      <c r="E477" s="4"/>
      <c r="F477" s="4"/>
      <c r="G477" s="4"/>
      <c r="H477" s="4"/>
      <c r="I477" s="4"/>
      <c r="J477" s="4"/>
      <c r="K477" s="4"/>
      <c r="L477" s="8" t="str">
        <f t="shared" si="65"/>
        <v/>
      </c>
      <c r="M477" s="6" t="str">
        <f t="shared" si="63"/>
        <v/>
      </c>
      <c r="N477" s="6" t="str">
        <f t="shared" si="64"/>
        <v/>
      </c>
      <c r="O477" s="8"/>
      <c r="P477" s="105"/>
    </row>
    <row r="478" spans="2:16" x14ac:dyDescent="0.3">
      <c r="B478" s="4"/>
      <c r="C478" s="4"/>
      <c r="D478" s="4"/>
      <c r="E478" s="4"/>
      <c r="F478" s="4"/>
      <c r="G478" s="4"/>
      <c r="H478" s="4"/>
      <c r="I478" s="4"/>
      <c r="J478" s="4"/>
      <c r="K478" s="4"/>
      <c r="L478" s="8" t="str">
        <f t="shared" si="65"/>
        <v/>
      </c>
      <c r="M478" s="6" t="str">
        <f t="shared" si="63"/>
        <v/>
      </c>
      <c r="N478" s="6" t="str">
        <f t="shared" si="64"/>
        <v/>
      </c>
      <c r="O478" s="8"/>
      <c r="P478" s="105"/>
    </row>
    <row r="479" spans="2:16" x14ac:dyDescent="0.3">
      <c r="B479" s="4"/>
      <c r="C479" s="4"/>
      <c r="D479" s="4"/>
      <c r="E479" s="4"/>
      <c r="F479" s="4"/>
      <c r="G479" s="4"/>
      <c r="H479" s="4"/>
      <c r="I479" s="4"/>
      <c r="J479" s="4"/>
      <c r="K479" s="4"/>
      <c r="L479" s="8" t="str">
        <f t="shared" si="65"/>
        <v/>
      </c>
      <c r="M479" s="6" t="str">
        <f t="shared" si="63"/>
        <v/>
      </c>
      <c r="N479" s="6" t="str">
        <f t="shared" si="64"/>
        <v/>
      </c>
      <c r="O479" s="8"/>
      <c r="P479" s="105"/>
    </row>
    <row r="480" spans="2:16" x14ac:dyDescent="0.3">
      <c r="B480" s="4"/>
      <c r="C480" s="4"/>
      <c r="D480" s="4"/>
      <c r="E480" s="4"/>
      <c r="F480" s="4"/>
      <c r="G480" s="4"/>
      <c r="H480" s="4"/>
      <c r="I480" s="4"/>
      <c r="J480" s="4"/>
      <c r="K480" s="4"/>
      <c r="L480" s="8" t="str">
        <f t="shared" si="65"/>
        <v/>
      </c>
      <c r="M480" s="6" t="str">
        <f t="shared" si="63"/>
        <v/>
      </c>
      <c r="N480" s="6" t="str">
        <f t="shared" si="64"/>
        <v/>
      </c>
      <c r="O480" s="8"/>
      <c r="P480" s="105"/>
    </row>
    <row r="481" spans="2:16" x14ac:dyDescent="0.3">
      <c r="B481" s="4"/>
      <c r="C481" s="4"/>
      <c r="D481" s="4"/>
      <c r="E481" s="4"/>
      <c r="F481" s="4"/>
      <c r="G481" s="4"/>
      <c r="H481" s="4"/>
      <c r="I481" s="4"/>
      <c r="J481" s="4"/>
      <c r="K481" s="4"/>
      <c r="L481" s="8" t="str">
        <f t="shared" si="65"/>
        <v/>
      </c>
      <c r="M481" s="6" t="str">
        <f t="shared" si="63"/>
        <v/>
      </c>
      <c r="N481" s="6" t="str">
        <f t="shared" si="64"/>
        <v/>
      </c>
      <c r="O481" s="8"/>
      <c r="P481" s="105"/>
    </row>
    <row r="482" spans="2:16" x14ac:dyDescent="0.3">
      <c r="B482" s="4"/>
      <c r="C482" s="4"/>
      <c r="D482" s="4"/>
      <c r="E482" s="4"/>
      <c r="F482" s="4"/>
      <c r="G482" s="4"/>
      <c r="H482" s="4"/>
      <c r="I482" s="4"/>
      <c r="J482" s="4"/>
      <c r="K482" s="4"/>
      <c r="L482" s="8" t="str">
        <f t="shared" si="65"/>
        <v/>
      </c>
      <c r="M482" s="6" t="str">
        <f t="shared" si="63"/>
        <v/>
      </c>
      <c r="N482" s="6" t="str">
        <f t="shared" si="64"/>
        <v/>
      </c>
      <c r="O482" s="8"/>
      <c r="P482" s="105"/>
    </row>
    <row r="483" spans="2:16" x14ac:dyDescent="0.3">
      <c r="B483" s="4"/>
      <c r="C483" s="4"/>
      <c r="D483" s="4"/>
      <c r="E483" s="4"/>
      <c r="F483" s="4"/>
      <c r="G483" s="4"/>
      <c r="H483" s="4"/>
      <c r="I483" s="4"/>
      <c r="J483" s="4"/>
      <c r="K483" s="4"/>
      <c r="L483" s="8" t="str">
        <f t="shared" si="65"/>
        <v/>
      </c>
      <c r="M483" s="6" t="str">
        <f t="shared" si="63"/>
        <v/>
      </c>
      <c r="N483" s="6" t="str">
        <f t="shared" si="64"/>
        <v/>
      </c>
      <c r="O483" s="8"/>
      <c r="P483" s="105"/>
    </row>
    <row r="484" spans="2:16" x14ac:dyDescent="0.3">
      <c r="B484" s="4"/>
      <c r="C484" s="4"/>
      <c r="D484" s="4"/>
      <c r="E484" s="4"/>
      <c r="F484" s="4"/>
      <c r="G484" s="4"/>
      <c r="H484" s="4"/>
      <c r="I484" s="4"/>
      <c r="J484" s="4"/>
      <c r="K484" s="4"/>
      <c r="L484" s="8" t="str">
        <f t="shared" si="65"/>
        <v/>
      </c>
      <c r="M484" s="6" t="str">
        <f t="shared" si="63"/>
        <v/>
      </c>
      <c r="N484" s="6" t="str">
        <f t="shared" si="64"/>
        <v/>
      </c>
      <c r="O484" s="8"/>
      <c r="P484" s="105"/>
    </row>
    <row r="485" spans="2:16" x14ac:dyDescent="0.3">
      <c r="B485" s="4"/>
      <c r="C485" s="4"/>
      <c r="D485" s="4"/>
      <c r="E485" s="4"/>
      <c r="F485" s="4"/>
      <c r="G485" s="4"/>
      <c r="H485" s="4"/>
      <c r="I485" s="4"/>
      <c r="J485" s="4"/>
      <c r="K485" s="4"/>
      <c r="L485" s="8" t="str">
        <f t="shared" si="65"/>
        <v/>
      </c>
      <c r="M485" s="6" t="str">
        <f t="shared" si="63"/>
        <v/>
      </c>
      <c r="N485" s="6" t="str">
        <f t="shared" si="64"/>
        <v/>
      </c>
      <c r="O485" s="8"/>
      <c r="P485" s="105"/>
    </row>
    <row r="486" spans="2:16" x14ac:dyDescent="0.3">
      <c r="B486" s="4"/>
      <c r="C486" s="4"/>
      <c r="D486" s="4"/>
      <c r="E486" s="4"/>
      <c r="F486" s="4"/>
      <c r="G486" s="4"/>
      <c r="H486" s="4"/>
      <c r="I486" s="4"/>
      <c r="J486" s="4"/>
      <c r="K486" s="4"/>
      <c r="L486" s="8" t="str">
        <f t="shared" si="65"/>
        <v/>
      </c>
      <c r="M486" s="6" t="str">
        <f t="shared" si="63"/>
        <v/>
      </c>
      <c r="N486" s="6" t="str">
        <f t="shared" si="64"/>
        <v/>
      </c>
      <c r="O486" s="8"/>
      <c r="P486" s="105"/>
    </row>
    <row r="487" spans="2:16" x14ac:dyDescent="0.3">
      <c r="B487" s="4"/>
      <c r="C487" s="4"/>
      <c r="D487" s="4"/>
      <c r="E487" s="4"/>
      <c r="F487" s="4"/>
      <c r="G487" s="4"/>
      <c r="H487" s="4"/>
      <c r="I487" s="4"/>
      <c r="J487" s="4"/>
      <c r="K487" s="4"/>
      <c r="L487" s="8" t="str">
        <f t="shared" si="65"/>
        <v/>
      </c>
      <c r="M487" s="6" t="str">
        <f t="shared" si="63"/>
        <v/>
      </c>
      <c r="N487" s="6" t="str">
        <f t="shared" si="64"/>
        <v/>
      </c>
      <c r="O487" s="8"/>
      <c r="P487" s="105"/>
    </row>
    <row r="488" spans="2:16" x14ac:dyDescent="0.3">
      <c r="B488" s="4"/>
      <c r="C488" s="4"/>
      <c r="D488" s="4"/>
      <c r="E488" s="4"/>
      <c r="F488" s="4"/>
      <c r="G488" s="4"/>
      <c r="H488" s="4"/>
      <c r="I488" s="4"/>
      <c r="J488" s="4"/>
      <c r="K488" s="4"/>
      <c r="L488" s="8" t="str">
        <f t="shared" si="65"/>
        <v/>
      </c>
      <c r="M488" s="6" t="str">
        <f t="shared" si="63"/>
        <v/>
      </c>
      <c r="N488" s="6" t="str">
        <f t="shared" si="64"/>
        <v/>
      </c>
      <c r="O488" s="8"/>
      <c r="P488" s="105"/>
    </row>
    <row r="489" spans="2:16" x14ac:dyDescent="0.3">
      <c r="B489" s="4"/>
      <c r="C489" s="4"/>
      <c r="D489" s="4"/>
      <c r="E489" s="4"/>
      <c r="F489" s="4"/>
      <c r="G489" s="4"/>
      <c r="H489" s="4"/>
      <c r="I489" s="4"/>
      <c r="J489" s="4"/>
      <c r="K489" s="4"/>
      <c r="L489" s="8" t="str">
        <f t="shared" si="65"/>
        <v/>
      </c>
      <c r="M489" s="6" t="str">
        <f t="shared" si="63"/>
        <v/>
      </c>
      <c r="N489" s="6" t="str">
        <f t="shared" si="64"/>
        <v/>
      </c>
      <c r="O489" s="8"/>
      <c r="P489" s="105"/>
    </row>
    <row r="490" spans="2:16" x14ac:dyDescent="0.3">
      <c r="B490" s="4"/>
      <c r="C490" s="4"/>
      <c r="D490" s="4"/>
      <c r="E490" s="4"/>
      <c r="F490" s="4"/>
      <c r="G490" s="4"/>
      <c r="H490" s="4"/>
      <c r="I490" s="4"/>
      <c r="J490" s="4"/>
      <c r="K490" s="4"/>
      <c r="L490" s="8" t="str">
        <f t="shared" si="65"/>
        <v/>
      </c>
      <c r="M490" s="6" t="str">
        <f t="shared" si="63"/>
        <v/>
      </c>
      <c r="N490" s="6" t="str">
        <f t="shared" si="64"/>
        <v/>
      </c>
      <c r="O490" s="8"/>
      <c r="P490" s="105"/>
    </row>
    <row r="491" spans="2:16" x14ac:dyDescent="0.3">
      <c r="B491" s="4"/>
      <c r="C491" s="4"/>
      <c r="D491" s="4"/>
      <c r="E491" s="4"/>
      <c r="F491" s="4"/>
      <c r="G491" s="4"/>
      <c r="H491" s="4"/>
      <c r="I491" s="4"/>
      <c r="J491" s="4"/>
      <c r="K491" s="4"/>
      <c r="L491" s="8" t="str">
        <f t="shared" si="65"/>
        <v/>
      </c>
      <c r="M491" s="6" t="str">
        <f t="shared" si="63"/>
        <v/>
      </c>
      <c r="N491" s="6" t="str">
        <f t="shared" si="64"/>
        <v/>
      </c>
      <c r="O491" s="8"/>
      <c r="P491" s="105"/>
    </row>
    <row r="492" spans="2:16" x14ac:dyDescent="0.3">
      <c r="B492" s="4"/>
      <c r="C492" s="4"/>
      <c r="D492" s="4"/>
      <c r="E492" s="4"/>
      <c r="F492" s="4"/>
      <c r="G492" s="4"/>
      <c r="H492" s="4"/>
      <c r="I492" s="4"/>
      <c r="J492" s="4"/>
      <c r="K492" s="4"/>
      <c r="L492" s="8" t="str">
        <f t="shared" si="65"/>
        <v/>
      </c>
      <c r="M492" s="6" t="str">
        <f t="shared" si="63"/>
        <v/>
      </c>
      <c r="N492" s="6" t="str">
        <f t="shared" si="64"/>
        <v/>
      </c>
      <c r="O492" s="8"/>
      <c r="P492" s="105"/>
    </row>
    <row r="493" spans="2:16" x14ac:dyDescent="0.3">
      <c r="B493" s="4"/>
      <c r="C493" s="4"/>
      <c r="D493" s="4"/>
      <c r="E493" s="4"/>
      <c r="F493" s="4"/>
      <c r="G493" s="4"/>
      <c r="H493" s="4"/>
      <c r="I493" s="4"/>
      <c r="J493" s="4"/>
      <c r="K493" s="4"/>
      <c r="L493" s="8" t="str">
        <f t="shared" si="65"/>
        <v/>
      </c>
      <c r="M493" s="6" t="str">
        <f t="shared" si="63"/>
        <v/>
      </c>
      <c r="N493" s="6" t="str">
        <f t="shared" si="64"/>
        <v/>
      </c>
      <c r="O493" s="8"/>
      <c r="P493" s="105"/>
    </row>
    <row r="494" spans="2:16" x14ac:dyDescent="0.3">
      <c r="B494" s="4"/>
      <c r="C494" s="4"/>
      <c r="D494" s="4"/>
      <c r="E494" s="4"/>
      <c r="F494" s="4"/>
      <c r="G494" s="4"/>
      <c r="H494" s="4"/>
      <c r="I494" s="4"/>
      <c r="J494" s="4"/>
      <c r="K494" s="4"/>
      <c r="L494" s="8" t="str">
        <f t="shared" si="65"/>
        <v/>
      </c>
      <c r="M494" s="6" t="str">
        <f t="shared" si="63"/>
        <v/>
      </c>
      <c r="N494" s="6" t="str">
        <f t="shared" si="64"/>
        <v/>
      </c>
      <c r="O494" s="8"/>
      <c r="P494" s="105"/>
    </row>
    <row r="495" spans="2:16" x14ac:dyDescent="0.3">
      <c r="B495" s="4"/>
      <c r="C495" s="4"/>
      <c r="D495" s="4"/>
      <c r="E495" s="4"/>
      <c r="F495" s="4"/>
      <c r="G495" s="4"/>
      <c r="H495" s="4"/>
      <c r="I495" s="4"/>
      <c r="J495" s="4"/>
      <c r="K495" s="4"/>
      <c r="L495" s="8" t="str">
        <f t="shared" si="65"/>
        <v/>
      </c>
      <c r="M495" s="6" t="str">
        <f t="shared" si="63"/>
        <v/>
      </c>
      <c r="N495" s="6" t="str">
        <f t="shared" si="64"/>
        <v/>
      </c>
      <c r="O495" s="8"/>
      <c r="P495" s="105"/>
    </row>
    <row r="496" spans="2:16" x14ac:dyDescent="0.3">
      <c r="B496" s="4"/>
      <c r="C496" s="4"/>
      <c r="D496" s="4"/>
      <c r="E496" s="4"/>
      <c r="F496" s="4"/>
      <c r="G496" s="4"/>
      <c r="H496" s="4"/>
      <c r="I496" s="4"/>
      <c r="J496" s="4"/>
      <c r="K496" s="4"/>
      <c r="L496" s="8" t="str">
        <f t="shared" si="65"/>
        <v/>
      </c>
      <c r="M496" s="6" t="str">
        <f t="shared" si="63"/>
        <v/>
      </c>
      <c r="N496" s="6" t="str">
        <f t="shared" si="64"/>
        <v/>
      </c>
      <c r="O496" s="8"/>
      <c r="P496" s="105"/>
    </row>
    <row r="497" spans="2:16" x14ac:dyDescent="0.3">
      <c r="B497" s="4"/>
      <c r="C497" s="4"/>
      <c r="D497" s="4"/>
      <c r="E497" s="4"/>
      <c r="F497" s="4"/>
      <c r="G497" s="4"/>
      <c r="H497" s="4"/>
      <c r="I497" s="4"/>
      <c r="J497" s="4"/>
      <c r="K497" s="4"/>
      <c r="L497" s="8" t="str">
        <f t="shared" si="65"/>
        <v/>
      </c>
      <c r="M497" s="6" t="str">
        <f t="shared" si="63"/>
        <v/>
      </c>
      <c r="N497" s="6" t="str">
        <f t="shared" si="64"/>
        <v/>
      </c>
      <c r="O497" s="8"/>
      <c r="P497" s="105"/>
    </row>
    <row r="498" spans="2:16" x14ac:dyDescent="0.3">
      <c r="B498" s="4"/>
      <c r="C498" s="4"/>
      <c r="D498" s="4"/>
      <c r="E498" s="4"/>
      <c r="F498" s="4"/>
      <c r="G498" s="4"/>
      <c r="H498" s="4"/>
      <c r="I498" s="4"/>
      <c r="J498" s="4"/>
      <c r="K498" s="4"/>
      <c r="L498" s="8" t="str">
        <f t="shared" si="65"/>
        <v/>
      </c>
      <c r="M498" s="6" t="str">
        <f t="shared" si="63"/>
        <v/>
      </c>
      <c r="N498" s="6" t="str">
        <f t="shared" si="64"/>
        <v/>
      </c>
      <c r="O498" s="8"/>
      <c r="P498" s="105"/>
    </row>
    <row r="499" spans="2:16" x14ac:dyDescent="0.3">
      <c r="B499" s="4"/>
      <c r="C499" s="4"/>
      <c r="D499" s="4"/>
      <c r="E499" s="4"/>
      <c r="F499" s="4"/>
      <c r="G499" s="4"/>
      <c r="H499" s="4"/>
      <c r="I499" s="4"/>
      <c r="J499" s="4"/>
      <c r="K499" s="4"/>
      <c r="L499" s="8" t="str">
        <f t="shared" si="65"/>
        <v/>
      </c>
      <c r="M499" s="6" t="str">
        <f t="shared" si="63"/>
        <v/>
      </c>
      <c r="N499" s="6" t="str">
        <f t="shared" si="64"/>
        <v/>
      </c>
      <c r="O499" s="8"/>
      <c r="P499" s="105"/>
    </row>
    <row r="500" spans="2:16" x14ac:dyDescent="0.3">
      <c r="B500" s="4"/>
      <c r="C500" s="4"/>
      <c r="D500" s="4"/>
      <c r="E500" s="4"/>
      <c r="F500" s="4"/>
      <c r="G500" s="4"/>
      <c r="H500" s="4"/>
      <c r="I500" s="4"/>
      <c r="J500" s="4"/>
      <c r="K500" s="4"/>
      <c r="L500" s="8" t="str">
        <f t="shared" si="65"/>
        <v/>
      </c>
      <c r="M500" s="6" t="str">
        <f t="shared" si="63"/>
        <v/>
      </c>
      <c r="N500" s="6" t="str">
        <f t="shared" si="64"/>
        <v/>
      </c>
      <c r="O500" s="8"/>
      <c r="P500" s="105"/>
    </row>
    <row r="501" spans="2:16" x14ac:dyDescent="0.3">
      <c r="B501" s="4"/>
      <c r="C501" s="4"/>
      <c r="D501" s="4"/>
      <c r="E501" s="4"/>
      <c r="F501" s="4"/>
      <c r="G501" s="4"/>
      <c r="H501" s="4"/>
      <c r="I501" s="4"/>
      <c r="J501" s="4"/>
      <c r="K501" s="4"/>
      <c r="L501" s="8" t="str">
        <f t="shared" si="65"/>
        <v/>
      </c>
      <c r="M501" s="6" t="str">
        <f t="shared" si="63"/>
        <v/>
      </c>
      <c r="N501" s="6" t="str">
        <f t="shared" si="64"/>
        <v/>
      </c>
      <c r="O501" s="8"/>
      <c r="P501" s="105"/>
    </row>
    <row r="502" spans="2:16" x14ac:dyDescent="0.3">
      <c r="B502" s="4"/>
      <c r="C502" s="4"/>
      <c r="D502" s="4"/>
      <c r="E502" s="4"/>
      <c r="F502" s="4"/>
      <c r="G502" s="4"/>
      <c r="H502" s="4"/>
      <c r="I502" s="4"/>
      <c r="J502" s="4"/>
      <c r="K502" s="4"/>
      <c r="L502" s="8" t="str">
        <f t="shared" si="65"/>
        <v/>
      </c>
      <c r="M502" s="6" t="str">
        <f t="shared" si="63"/>
        <v/>
      </c>
      <c r="N502" s="6" t="str">
        <f t="shared" si="64"/>
        <v/>
      </c>
      <c r="O502" s="8"/>
      <c r="P502" s="105"/>
    </row>
    <row r="503" spans="2:16" x14ac:dyDescent="0.3">
      <c r="B503" s="4"/>
      <c r="C503" s="4"/>
      <c r="D503" s="4"/>
      <c r="E503" s="4"/>
      <c r="F503" s="4"/>
      <c r="G503" s="4"/>
      <c r="H503" s="4"/>
      <c r="I503" s="4"/>
      <c r="J503" s="4"/>
      <c r="K503" s="4"/>
      <c r="L503" s="8" t="str">
        <f t="shared" si="65"/>
        <v/>
      </c>
      <c r="M503" s="6" t="str">
        <f t="shared" si="63"/>
        <v/>
      </c>
      <c r="N503" s="6" t="str">
        <f t="shared" si="64"/>
        <v/>
      </c>
      <c r="O503" s="8"/>
      <c r="P503" s="105"/>
    </row>
    <row r="504" spans="2:16" x14ac:dyDescent="0.3">
      <c r="B504" s="4"/>
      <c r="C504" s="4"/>
      <c r="D504" s="4"/>
      <c r="E504" s="4"/>
      <c r="F504" s="4"/>
      <c r="G504" s="4"/>
      <c r="H504" s="4"/>
      <c r="I504" s="4"/>
      <c r="J504" s="4"/>
      <c r="K504" s="4"/>
      <c r="L504" s="8" t="str">
        <f t="shared" si="65"/>
        <v/>
      </c>
      <c r="M504" s="6" t="str">
        <f t="shared" si="63"/>
        <v/>
      </c>
      <c r="N504" s="6" t="str">
        <f t="shared" si="64"/>
        <v/>
      </c>
      <c r="O504" s="8"/>
      <c r="P504" s="105"/>
    </row>
    <row r="505" spans="2:16" x14ac:dyDescent="0.3">
      <c r="B505" s="4"/>
      <c r="C505" s="4"/>
      <c r="D505" s="4"/>
      <c r="E505" s="4"/>
      <c r="F505" s="4"/>
      <c r="G505" s="4"/>
      <c r="H505" s="4"/>
      <c r="I505" s="4"/>
      <c r="J505" s="4"/>
      <c r="K505" s="4"/>
      <c r="L505" s="8" t="str">
        <f t="shared" si="65"/>
        <v/>
      </c>
      <c r="M505" s="6" t="str">
        <f t="shared" si="63"/>
        <v/>
      </c>
      <c r="N505" s="6" t="str">
        <f t="shared" si="64"/>
        <v/>
      </c>
      <c r="O505" s="8"/>
      <c r="P505" s="105"/>
    </row>
    <row r="506" spans="2:16" x14ac:dyDescent="0.3">
      <c r="B506" s="4"/>
      <c r="C506" s="4"/>
      <c r="D506" s="4"/>
      <c r="E506" s="4"/>
      <c r="F506" s="4"/>
      <c r="G506" s="4"/>
      <c r="H506" s="4"/>
      <c r="I506" s="4"/>
      <c r="J506" s="4"/>
      <c r="K506" s="4"/>
      <c r="L506" s="8" t="str">
        <f t="shared" si="65"/>
        <v/>
      </c>
      <c r="M506" s="6" t="str">
        <f t="shared" si="63"/>
        <v/>
      </c>
      <c r="N506" s="6" t="str">
        <f t="shared" si="64"/>
        <v/>
      </c>
      <c r="O506" s="8"/>
      <c r="P506" s="105"/>
    </row>
    <row r="507" spans="2:16" x14ac:dyDescent="0.3">
      <c r="B507" s="4"/>
      <c r="C507" s="4"/>
      <c r="D507" s="4"/>
      <c r="E507" s="4"/>
      <c r="F507" s="4"/>
      <c r="G507" s="4"/>
      <c r="H507" s="4"/>
      <c r="I507" s="4"/>
      <c r="J507" s="4"/>
      <c r="K507" s="4"/>
      <c r="L507" s="8" t="str">
        <f t="shared" si="65"/>
        <v/>
      </c>
      <c r="M507" s="6" t="str">
        <f t="shared" si="63"/>
        <v/>
      </c>
      <c r="N507" s="6" t="str">
        <f t="shared" si="64"/>
        <v/>
      </c>
      <c r="O507" s="8"/>
      <c r="P507" s="105"/>
    </row>
    <row r="508" spans="2:16" x14ac:dyDescent="0.3">
      <c r="B508" s="4"/>
      <c r="C508" s="4"/>
      <c r="D508" s="4"/>
      <c r="E508" s="4"/>
      <c r="F508" s="4"/>
      <c r="G508" s="4"/>
      <c r="H508" s="4"/>
      <c r="I508" s="4"/>
      <c r="J508" s="4"/>
      <c r="K508" s="4"/>
      <c r="L508" s="8" t="str">
        <f t="shared" si="65"/>
        <v/>
      </c>
      <c r="M508" s="6" t="str">
        <f t="shared" si="63"/>
        <v/>
      </c>
      <c r="N508" s="6" t="str">
        <f t="shared" si="64"/>
        <v/>
      </c>
      <c r="O508" s="8"/>
      <c r="P508" s="105"/>
    </row>
    <row r="509" spans="2:16" x14ac:dyDescent="0.3">
      <c r="B509" s="4"/>
      <c r="C509" s="4"/>
      <c r="D509" s="4"/>
      <c r="E509" s="4"/>
      <c r="F509" s="4"/>
      <c r="G509" s="4"/>
      <c r="H509" s="4"/>
      <c r="I509" s="4"/>
      <c r="J509" s="4"/>
      <c r="K509" s="4"/>
      <c r="L509" s="8" t="str">
        <f t="shared" si="65"/>
        <v/>
      </c>
      <c r="M509" s="6" t="str">
        <f t="shared" si="63"/>
        <v/>
      </c>
      <c r="N509" s="6" t="str">
        <f t="shared" si="64"/>
        <v/>
      </c>
      <c r="O509" s="8"/>
      <c r="P509" s="105"/>
    </row>
    <row r="510" spans="2:16" x14ac:dyDescent="0.3">
      <c r="B510" s="4"/>
      <c r="C510" s="4"/>
      <c r="D510" s="4"/>
      <c r="E510" s="4"/>
      <c r="F510" s="4"/>
      <c r="G510" s="4"/>
      <c r="H510" s="4"/>
      <c r="I510" s="4"/>
      <c r="J510" s="4"/>
      <c r="K510" s="4"/>
      <c r="L510" s="8" t="str">
        <f t="shared" si="65"/>
        <v/>
      </c>
      <c r="M510" s="6" t="str">
        <f t="shared" si="63"/>
        <v/>
      </c>
      <c r="N510" s="6" t="str">
        <f t="shared" si="64"/>
        <v/>
      </c>
      <c r="O510" s="8"/>
      <c r="P510" s="105"/>
    </row>
    <row r="511" spans="2:16" x14ac:dyDescent="0.3">
      <c r="B511" s="4"/>
      <c r="C511" s="4"/>
      <c r="D511" s="4"/>
      <c r="E511" s="4"/>
      <c r="F511" s="4"/>
      <c r="G511" s="4"/>
      <c r="H511" s="4"/>
      <c r="I511" s="4"/>
      <c r="J511" s="4"/>
      <c r="K511" s="4"/>
      <c r="L511" s="8" t="str">
        <f t="shared" si="65"/>
        <v/>
      </c>
      <c r="M511" s="6" t="str">
        <f t="shared" si="63"/>
        <v/>
      </c>
      <c r="N511" s="6" t="str">
        <f t="shared" si="64"/>
        <v/>
      </c>
      <c r="O511" s="8"/>
      <c r="P511" s="105"/>
    </row>
    <row r="512" spans="2:16" x14ac:dyDescent="0.3">
      <c r="B512" s="4"/>
      <c r="C512" s="4"/>
      <c r="D512" s="4"/>
      <c r="E512" s="4"/>
      <c r="F512" s="4"/>
      <c r="G512" s="4"/>
      <c r="H512" s="4"/>
      <c r="I512" s="4"/>
      <c r="J512" s="4"/>
      <c r="K512" s="4"/>
      <c r="L512" s="8" t="str">
        <f t="shared" si="65"/>
        <v/>
      </c>
      <c r="M512" s="6" t="str">
        <f t="shared" si="63"/>
        <v/>
      </c>
      <c r="N512" s="6" t="str">
        <f t="shared" si="64"/>
        <v/>
      </c>
      <c r="O512" s="8"/>
      <c r="P512" s="105"/>
    </row>
    <row r="513" spans="2:16" x14ac:dyDescent="0.3">
      <c r="B513" s="4"/>
      <c r="C513" s="4"/>
      <c r="D513" s="4"/>
      <c r="E513" s="4"/>
      <c r="F513" s="4"/>
      <c r="G513" s="4"/>
      <c r="H513" s="4"/>
      <c r="I513" s="4"/>
      <c r="J513" s="4"/>
      <c r="K513" s="4"/>
      <c r="L513" s="8" t="str">
        <f t="shared" si="65"/>
        <v/>
      </c>
      <c r="M513" s="6" t="str">
        <f t="shared" si="63"/>
        <v/>
      </c>
      <c r="N513" s="6" t="str">
        <f t="shared" si="64"/>
        <v/>
      </c>
      <c r="O513" s="8"/>
      <c r="P513" s="105"/>
    </row>
    <row r="514" spans="2:16" x14ac:dyDescent="0.3">
      <c r="B514" s="4"/>
      <c r="C514" s="4"/>
      <c r="D514" s="4"/>
      <c r="E514" s="4"/>
      <c r="F514" s="4"/>
      <c r="G514" s="4"/>
      <c r="H514" s="4"/>
      <c r="I514" s="4"/>
      <c r="J514" s="4"/>
      <c r="K514" s="4"/>
      <c r="L514" s="8" t="str">
        <f t="shared" si="65"/>
        <v/>
      </c>
      <c r="M514" s="6" t="str">
        <f t="shared" si="63"/>
        <v/>
      </c>
      <c r="N514" s="6" t="str">
        <f t="shared" si="64"/>
        <v/>
      </c>
      <c r="O514" s="8"/>
      <c r="P514" s="105"/>
    </row>
    <row r="515" spans="2:16" x14ac:dyDescent="0.3">
      <c r="B515" s="4"/>
      <c r="C515" s="4"/>
      <c r="D515" s="4"/>
      <c r="E515" s="4"/>
      <c r="F515" s="4"/>
      <c r="G515" s="4"/>
      <c r="H515" s="4"/>
      <c r="I515" s="4"/>
      <c r="J515" s="4"/>
      <c r="K515" s="4"/>
      <c r="L515" s="8" t="str">
        <f t="shared" si="65"/>
        <v/>
      </c>
      <c r="M515" s="6" t="str">
        <f t="shared" si="63"/>
        <v/>
      </c>
      <c r="N515" s="6" t="str">
        <f t="shared" si="64"/>
        <v/>
      </c>
      <c r="O515" s="8"/>
      <c r="P515" s="105"/>
    </row>
    <row r="516" spans="2:16" x14ac:dyDescent="0.3">
      <c r="B516" s="4"/>
      <c r="C516" s="4"/>
      <c r="D516" s="4"/>
      <c r="E516" s="4"/>
      <c r="F516" s="4"/>
      <c r="G516" s="4"/>
      <c r="H516" s="4"/>
      <c r="I516" s="4"/>
      <c r="J516" s="4"/>
      <c r="K516" s="4"/>
      <c r="L516" s="8" t="str">
        <f t="shared" si="65"/>
        <v/>
      </c>
      <c r="M516" s="6" t="str">
        <f t="shared" ref="M516:M579" si="66">IF(J516="","",J516*L516)</f>
        <v/>
      </c>
      <c r="N516" s="6" t="str">
        <f t="shared" ref="N516:N579" si="67">IF(L516="","",L516*K516)</f>
        <v/>
      </c>
      <c r="O516" s="8"/>
      <c r="P516" s="105"/>
    </row>
    <row r="517" spans="2:16" x14ac:dyDescent="0.3">
      <c r="B517" s="4"/>
      <c r="C517" s="4"/>
      <c r="D517" s="4"/>
      <c r="E517" s="4"/>
      <c r="F517" s="4"/>
      <c r="G517" s="4"/>
      <c r="H517" s="4"/>
      <c r="I517" s="4"/>
      <c r="J517" s="4"/>
      <c r="K517" s="4"/>
      <c r="L517" s="8" t="str">
        <f t="shared" si="65"/>
        <v/>
      </c>
      <c r="M517" s="6" t="str">
        <f t="shared" si="66"/>
        <v/>
      </c>
      <c r="N517" s="6" t="str">
        <f t="shared" si="67"/>
        <v/>
      </c>
      <c r="O517" s="8"/>
      <c r="P517" s="105"/>
    </row>
    <row r="518" spans="2:16" x14ac:dyDescent="0.3">
      <c r="B518" s="4"/>
      <c r="C518" s="4"/>
      <c r="D518" s="4"/>
      <c r="E518" s="4"/>
      <c r="F518" s="4"/>
      <c r="G518" s="4"/>
      <c r="H518" s="4"/>
      <c r="I518" s="4"/>
      <c r="J518" s="4"/>
      <c r="K518" s="4"/>
      <c r="L518" s="8" t="str">
        <f t="shared" si="65"/>
        <v/>
      </c>
      <c r="M518" s="6" t="str">
        <f t="shared" si="66"/>
        <v/>
      </c>
      <c r="N518" s="6" t="str">
        <f t="shared" si="67"/>
        <v/>
      </c>
      <c r="O518" s="8"/>
      <c r="P518" s="105"/>
    </row>
    <row r="519" spans="2:16" x14ac:dyDescent="0.3">
      <c r="B519" s="4"/>
      <c r="C519" s="4"/>
      <c r="D519" s="4"/>
      <c r="E519" s="4"/>
      <c r="F519" s="4"/>
      <c r="G519" s="4"/>
      <c r="H519" s="4"/>
      <c r="I519" s="4"/>
      <c r="J519" s="4"/>
      <c r="K519" s="4"/>
      <c r="L519" s="8" t="str">
        <f t="shared" ref="L519:L582" si="68">IF(H519="","",H519*I519)</f>
        <v/>
      </c>
      <c r="M519" s="6" t="str">
        <f t="shared" si="66"/>
        <v/>
      </c>
      <c r="N519" s="6" t="str">
        <f t="shared" si="67"/>
        <v/>
      </c>
      <c r="O519" s="8"/>
      <c r="P519" s="105"/>
    </row>
    <row r="520" spans="2:16" x14ac:dyDescent="0.3">
      <c r="B520" s="4"/>
      <c r="C520" s="4"/>
      <c r="D520" s="4"/>
      <c r="E520" s="4"/>
      <c r="F520" s="4"/>
      <c r="G520" s="4"/>
      <c r="H520" s="4"/>
      <c r="I520" s="4"/>
      <c r="J520" s="4"/>
      <c r="K520" s="4"/>
      <c r="L520" s="8" t="str">
        <f t="shared" si="68"/>
        <v/>
      </c>
      <c r="M520" s="6" t="str">
        <f t="shared" si="66"/>
        <v/>
      </c>
      <c r="N520" s="6" t="str">
        <f t="shared" si="67"/>
        <v/>
      </c>
      <c r="O520" s="8"/>
      <c r="P520" s="105"/>
    </row>
    <row r="521" spans="2:16" x14ac:dyDescent="0.3">
      <c r="B521" s="4"/>
      <c r="C521" s="4"/>
      <c r="D521" s="4"/>
      <c r="E521" s="4"/>
      <c r="F521" s="4"/>
      <c r="G521" s="4"/>
      <c r="H521" s="4"/>
      <c r="I521" s="4"/>
      <c r="J521" s="4"/>
      <c r="K521" s="4"/>
      <c r="L521" s="8" t="str">
        <f t="shared" si="68"/>
        <v/>
      </c>
      <c r="M521" s="6" t="str">
        <f t="shared" si="66"/>
        <v/>
      </c>
      <c r="N521" s="6" t="str">
        <f t="shared" si="67"/>
        <v/>
      </c>
      <c r="O521" s="8"/>
      <c r="P521" s="105"/>
    </row>
    <row r="522" spans="2:16" x14ac:dyDescent="0.3">
      <c r="B522" s="4"/>
      <c r="C522" s="4"/>
      <c r="D522" s="4"/>
      <c r="E522" s="4"/>
      <c r="F522" s="4"/>
      <c r="G522" s="4"/>
      <c r="H522" s="4"/>
      <c r="I522" s="4"/>
      <c r="J522" s="4"/>
      <c r="K522" s="4"/>
      <c r="L522" s="8" t="str">
        <f t="shared" si="68"/>
        <v/>
      </c>
      <c r="M522" s="6" t="str">
        <f t="shared" si="66"/>
        <v/>
      </c>
      <c r="N522" s="6" t="str">
        <f t="shared" si="67"/>
        <v/>
      </c>
      <c r="O522" s="8"/>
      <c r="P522" s="105"/>
    </row>
    <row r="523" spans="2:16" x14ac:dyDescent="0.3">
      <c r="B523" s="4"/>
      <c r="C523" s="4"/>
      <c r="D523" s="4"/>
      <c r="E523" s="4"/>
      <c r="F523" s="4"/>
      <c r="G523" s="4"/>
      <c r="H523" s="4"/>
      <c r="I523" s="4"/>
      <c r="J523" s="4"/>
      <c r="K523" s="4"/>
      <c r="L523" s="8" t="str">
        <f t="shared" si="68"/>
        <v/>
      </c>
      <c r="M523" s="6" t="str">
        <f t="shared" si="66"/>
        <v/>
      </c>
      <c r="N523" s="6" t="str">
        <f t="shared" si="67"/>
        <v/>
      </c>
      <c r="O523" s="8"/>
      <c r="P523" s="105"/>
    </row>
    <row r="524" spans="2:16" x14ac:dyDescent="0.3">
      <c r="B524" s="4"/>
      <c r="C524" s="4"/>
      <c r="D524" s="4"/>
      <c r="E524" s="4"/>
      <c r="F524" s="4"/>
      <c r="G524" s="4"/>
      <c r="H524" s="4"/>
      <c r="I524" s="4"/>
      <c r="J524" s="4"/>
      <c r="K524" s="4"/>
      <c r="L524" s="8" t="str">
        <f t="shared" si="68"/>
        <v/>
      </c>
      <c r="M524" s="6" t="str">
        <f t="shared" si="66"/>
        <v/>
      </c>
      <c r="N524" s="6" t="str">
        <f t="shared" si="67"/>
        <v/>
      </c>
      <c r="O524" s="8"/>
      <c r="P524" s="105"/>
    </row>
    <row r="525" spans="2:16" x14ac:dyDescent="0.3">
      <c r="B525" s="4"/>
      <c r="C525" s="4"/>
      <c r="D525" s="4"/>
      <c r="E525" s="4"/>
      <c r="F525" s="4"/>
      <c r="G525" s="4"/>
      <c r="H525" s="4"/>
      <c r="I525" s="4"/>
      <c r="J525" s="4"/>
      <c r="K525" s="4"/>
      <c r="L525" s="8" t="str">
        <f t="shared" si="68"/>
        <v/>
      </c>
      <c r="M525" s="6" t="str">
        <f t="shared" si="66"/>
        <v/>
      </c>
      <c r="N525" s="6" t="str">
        <f t="shared" si="67"/>
        <v/>
      </c>
      <c r="O525" s="8"/>
      <c r="P525" s="105"/>
    </row>
    <row r="526" spans="2:16" x14ac:dyDescent="0.3">
      <c r="B526" s="4"/>
      <c r="C526" s="4"/>
      <c r="D526" s="4"/>
      <c r="E526" s="4"/>
      <c r="F526" s="4"/>
      <c r="G526" s="4"/>
      <c r="H526" s="4"/>
      <c r="I526" s="4"/>
      <c r="J526" s="4"/>
      <c r="K526" s="4"/>
      <c r="L526" s="8" t="str">
        <f t="shared" si="68"/>
        <v/>
      </c>
      <c r="M526" s="6" t="str">
        <f t="shared" si="66"/>
        <v/>
      </c>
      <c r="N526" s="6" t="str">
        <f t="shared" si="67"/>
        <v/>
      </c>
      <c r="O526" s="8"/>
      <c r="P526" s="105"/>
    </row>
    <row r="527" spans="2:16" x14ac:dyDescent="0.3">
      <c r="B527" s="4"/>
      <c r="C527" s="4"/>
      <c r="D527" s="4"/>
      <c r="E527" s="4"/>
      <c r="F527" s="4"/>
      <c r="G527" s="4"/>
      <c r="H527" s="4"/>
      <c r="I527" s="4"/>
      <c r="J527" s="4"/>
      <c r="K527" s="4"/>
      <c r="L527" s="8" t="str">
        <f t="shared" si="68"/>
        <v/>
      </c>
      <c r="M527" s="6" t="str">
        <f t="shared" si="66"/>
        <v/>
      </c>
      <c r="N527" s="6" t="str">
        <f t="shared" si="67"/>
        <v/>
      </c>
      <c r="O527" s="8"/>
      <c r="P527" s="105"/>
    </row>
    <row r="528" spans="2:16" x14ac:dyDescent="0.3">
      <c r="B528" s="4"/>
      <c r="C528" s="4"/>
      <c r="D528" s="4"/>
      <c r="E528" s="4"/>
      <c r="F528" s="4"/>
      <c r="G528" s="4"/>
      <c r="H528" s="4"/>
      <c r="I528" s="4"/>
      <c r="J528" s="4"/>
      <c r="K528" s="4"/>
      <c r="L528" s="8" t="str">
        <f t="shared" si="68"/>
        <v/>
      </c>
      <c r="M528" s="6" t="str">
        <f t="shared" si="66"/>
        <v/>
      </c>
      <c r="N528" s="6" t="str">
        <f t="shared" si="67"/>
        <v/>
      </c>
      <c r="O528" s="8"/>
      <c r="P528" s="105"/>
    </row>
    <row r="529" spans="2:16" x14ac:dyDescent="0.3">
      <c r="B529" s="4"/>
      <c r="C529" s="4"/>
      <c r="D529" s="4"/>
      <c r="E529" s="4"/>
      <c r="F529" s="4"/>
      <c r="G529" s="4"/>
      <c r="H529" s="4"/>
      <c r="I529" s="4"/>
      <c r="J529" s="4"/>
      <c r="K529" s="4"/>
      <c r="L529" s="8" t="str">
        <f t="shared" si="68"/>
        <v/>
      </c>
      <c r="M529" s="6" t="str">
        <f t="shared" si="66"/>
        <v/>
      </c>
      <c r="N529" s="6" t="str">
        <f t="shared" si="67"/>
        <v/>
      </c>
      <c r="O529" s="8"/>
      <c r="P529" s="105"/>
    </row>
    <row r="530" spans="2:16" x14ac:dyDescent="0.3">
      <c r="B530" s="4"/>
      <c r="C530" s="4"/>
      <c r="D530" s="4"/>
      <c r="E530" s="4"/>
      <c r="F530" s="4"/>
      <c r="G530" s="4"/>
      <c r="H530" s="4"/>
      <c r="I530" s="4"/>
      <c r="J530" s="4"/>
      <c r="K530" s="4"/>
      <c r="L530" s="8" t="str">
        <f t="shared" si="68"/>
        <v/>
      </c>
      <c r="M530" s="6" t="str">
        <f t="shared" si="66"/>
        <v/>
      </c>
      <c r="N530" s="6" t="str">
        <f t="shared" si="67"/>
        <v/>
      </c>
      <c r="O530" s="8"/>
      <c r="P530" s="105"/>
    </row>
    <row r="531" spans="2:16" x14ac:dyDescent="0.3">
      <c r="B531" s="4"/>
      <c r="C531" s="4"/>
      <c r="D531" s="4"/>
      <c r="E531" s="4"/>
      <c r="F531" s="4"/>
      <c r="G531" s="4"/>
      <c r="H531" s="4"/>
      <c r="I531" s="4"/>
      <c r="J531" s="4"/>
      <c r="K531" s="4"/>
      <c r="L531" s="8" t="str">
        <f t="shared" si="68"/>
        <v/>
      </c>
      <c r="M531" s="6" t="str">
        <f t="shared" si="66"/>
        <v/>
      </c>
      <c r="N531" s="6" t="str">
        <f t="shared" si="67"/>
        <v/>
      </c>
      <c r="O531" s="8"/>
      <c r="P531" s="105"/>
    </row>
    <row r="532" spans="2:16" x14ac:dyDescent="0.3">
      <c r="B532" s="4"/>
      <c r="C532" s="4"/>
      <c r="D532" s="4"/>
      <c r="E532" s="4"/>
      <c r="F532" s="4"/>
      <c r="G532" s="4"/>
      <c r="H532" s="4"/>
      <c r="I532" s="4"/>
      <c r="J532" s="4"/>
      <c r="K532" s="4"/>
      <c r="L532" s="8" t="str">
        <f t="shared" si="68"/>
        <v/>
      </c>
      <c r="M532" s="6" t="str">
        <f t="shared" si="66"/>
        <v/>
      </c>
      <c r="N532" s="6" t="str">
        <f t="shared" si="67"/>
        <v/>
      </c>
      <c r="O532" s="8"/>
      <c r="P532" s="105"/>
    </row>
    <row r="533" spans="2:16" x14ac:dyDescent="0.3">
      <c r="B533" s="4"/>
      <c r="C533" s="4"/>
      <c r="D533" s="4"/>
      <c r="E533" s="4"/>
      <c r="F533" s="4"/>
      <c r="G533" s="4"/>
      <c r="H533" s="4"/>
      <c r="I533" s="4"/>
      <c r="J533" s="4"/>
      <c r="K533" s="4"/>
      <c r="L533" s="8" t="str">
        <f t="shared" si="68"/>
        <v/>
      </c>
      <c r="M533" s="6" t="str">
        <f t="shared" si="66"/>
        <v/>
      </c>
      <c r="N533" s="6" t="str">
        <f t="shared" si="67"/>
        <v/>
      </c>
      <c r="O533" s="8"/>
      <c r="P533" s="105"/>
    </row>
    <row r="534" spans="2:16" x14ac:dyDescent="0.3">
      <c r="B534" s="4"/>
      <c r="C534" s="4"/>
      <c r="D534" s="4"/>
      <c r="E534" s="4"/>
      <c r="F534" s="4"/>
      <c r="G534" s="4"/>
      <c r="H534" s="4"/>
      <c r="I534" s="4"/>
      <c r="J534" s="4"/>
      <c r="K534" s="4"/>
      <c r="L534" s="8" t="str">
        <f t="shared" si="68"/>
        <v/>
      </c>
      <c r="M534" s="6" t="str">
        <f t="shared" si="66"/>
        <v/>
      </c>
      <c r="N534" s="6" t="str">
        <f t="shared" si="67"/>
        <v/>
      </c>
      <c r="O534" s="8"/>
      <c r="P534" s="105"/>
    </row>
    <row r="535" spans="2:16" x14ac:dyDescent="0.3">
      <c r="B535" s="4"/>
      <c r="C535" s="4"/>
      <c r="D535" s="4"/>
      <c r="E535" s="4"/>
      <c r="F535" s="4"/>
      <c r="G535" s="4"/>
      <c r="H535" s="4"/>
      <c r="I535" s="4"/>
      <c r="J535" s="4"/>
      <c r="K535" s="4"/>
      <c r="L535" s="8" t="str">
        <f t="shared" si="68"/>
        <v/>
      </c>
      <c r="M535" s="6" t="str">
        <f t="shared" si="66"/>
        <v/>
      </c>
      <c r="N535" s="6" t="str">
        <f t="shared" si="67"/>
        <v/>
      </c>
      <c r="O535" s="8"/>
      <c r="P535" s="105"/>
    </row>
    <row r="536" spans="2:16" x14ac:dyDescent="0.3">
      <c r="B536" s="4"/>
      <c r="C536" s="4"/>
      <c r="D536" s="4"/>
      <c r="E536" s="4"/>
      <c r="F536" s="4"/>
      <c r="G536" s="4"/>
      <c r="H536" s="4"/>
      <c r="I536" s="4"/>
      <c r="J536" s="4"/>
      <c r="K536" s="4"/>
      <c r="L536" s="8" t="str">
        <f t="shared" si="68"/>
        <v/>
      </c>
      <c r="M536" s="6" t="str">
        <f t="shared" si="66"/>
        <v/>
      </c>
      <c r="N536" s="6" t="str">
        <f t="shared" si="67"/>
        <v/>
      </c>
      <c r="O536" s="8"/>
      <c r="P536" s="105"/>
    </row>
    <row r="537" spans="2:16" x14ac:dyDescent="0.3">
      <c r="B537" s="4"/>
      <c r="C537" s="4"/>
      <c r="D537" s="4"/>
      <c r="E537" s="4"/>
      <c r="F537" s="4"/>
      <c r="G537" s="4"/>
      <c r="H537" s="4"/>
      <c r="I537" s="4"/>
      <c r="J537" s="4"/>
      <c r="K537" s="4"/>
      <c r="L537" s="8" t="str">
        <f t="shared" si="68"/>
        <v/>
      </c>
      <c r="M537" s="6" t="str">
        <f t="shared" si="66"/>
        <v/>
      </c>
      <c r="N537" s="6" t="str">
        <f t="shared" si="67"/>
        <v/>
      </c>
      <c r="O537" s="8"/>
      <c r="P537" s="105"/>
    </row>
    <row r="538" spans="2:16" x14ac:dyDescent="0.3">
      <c r="B538" s="4"/>
      <c r="C538" s="4"/>
      <c r="D538" s="4"/>
      <c r="E538" s="4"/>
      <c r="F538" s="4"/>
      <c r="G538" s="4"/>
      <c r="H538" s="4"/>
      <c r="I538" s="4"/>
      <c r="J538" s="4"/>
      <c r="K538" s="4"/>
      <c r="L538" s="8" t="str">
        <f t="shared" si="68"/>
        <v/>
      </c>
      <c r="M538" s="6" t="str">
        <f t="shared" si="66"/>
        <v/>
      </c>
      <c r="N538" s="6" t="str">
        <f t="shared" si="67"/>
        <v/>
      </c>
      <c r="O538" s="8"/>
      <c r="P538" s="105"/>
    </row>
    <row r="539" spans="2:16" x14ac:dyDescent="0.3">
      <c r="B539" s="4"/>
      <c r="C539" s="4"/>
      <c r="D539" s="4"/>
      <c r="E539" s="4"/>
      <c r="F539" s="4"/>
      <c r="G539" s="4"/>
      <c r="H539" s="4"/>
      <c r="I539" s="4"/>
      <c r="J539" s="4"/>
      <c r="K539" s="4"/>
      <c r="L539" s="8" t="str">
        <f t="shared" si="68"/>
        <v/>
      </c>
      <c r="M539" s="6" t="str">
        <f t="shared" si="66"/>
        <v/>
      </c>
      <c r="N539" s="6" t="str">
        <f t="shared" si="67"/>
        <v/>
      </c>
      <c r="O539" s="8"/>
      <c r="P539" s="105"/>
    </row>
    <row r="540" spans="2:16" x14ac:dyDescent="0.3">
      <c r="B540" s="4"/>
      <c r="C540" s="4"/>
      <c r="D540" s="4"/>
      <c r="E540" s="4"/>
      <c r="F540" s="4"/>
      <c r="G540" s="4"/>
      <c r="H540" s="4"/>
      <c r="I540" s="4"/>
      <c r="J540" s="4"/>
      <c r="K540" s="4"/>
      <c r="L540" s="8" t="str">
        <f t="shared" si="68"/>
        <v/>
      </c>
      <c r="M540" s="6" t="str">
        <f t="shared" si="66"/>
        <v/>
      </c>
      <c r="N540" s="6" t="str">
        <f t="shared" si="67"/>
        <v/>
      </c>
      <c r="O540" s="8"/>
      <c r="P540" s="105"/>
    </row>
    <row r="541" spans="2:16" x14ac:dyDescent="0.3">
      <c r="B541" s="4"/>
      <c r="C541" s="4"/>
      <c r="D541" s="4"/>
      <c r="E541" s="4"/>
      <c r="F541" s="4"/>
      <c r="G541" s="4"/>
      <c r="H541" s="4"/>
      <c r="I541" s="4"/>
      <c r="J541" s="4"/>
      <c r="K541" s="4"/>
      <c r="L541" s="8" t="str">
        <f t="shared" si="68"/>
        <v/>
      </c>
      <c r="M541" s="6" t="str">
        <f t="shared" si="66"/>
        <v/>
      </c>
      <c r="N541" s="6" t="str">
        <f t="shared" si="67"/>
        <v/>
      </c>
      <c r="O541" s="8"/>
      <c r="P541" s="105"/>
    </row>
    <row r="542" spans="2:16" x14ac:dyDescent="0.3">
      <c r="B542" s="4"/>
      <c r="C542" s="4"/>
      <c r="D542" s="4"/>
      <c r="E542" s="4"/>
      <c r="F542" s="4"/>
      <c r="G542" s="4"/>
      <c r="H542" s="4"/>
      <c r="I542" s="4"/>
      <c r="J542" s="4"/>
      <c r="K542" s="4"/>
      <c r="L542" s="8" t="str">
        <f t="shared" si="68"/>
        <v/>
      </c>
      <c r="M542" s="6" t="str">
        <f t="shared" si="66"/>
        <v/>
      </c>
      <c r="N542" s="6" t="str">
        <f t="shared" si="67"/>
        <v/>
      </c>
      <c r="O542" s="8"/>
      <c r="P542" s="105"/>
    </row>
    <row r="543" spans="2:16" x14ac:dyDescent="0.3">
      <c r="B543" s="4"/>
      <c r="C543" s="4"/>
      <c r="D543" s="4"/>
      <c r="E543" s="4"/>
      <c r="F543" s="4"/>
      <c r="G543" s="4"/>
      <c r="H543" s="4"/>
      <c r="I543" s="4"/>
      <c r="J543" s="4"/>
      <c r="K543" s="4"/>
      <c r="L543" s="8" t="str">
        <f t="shared" si="68"/>
        <v/>
      </c>
      <c r="M543" s="6" t="str">
        <f t="shared" si="66"/>
        <v/>
      </c>
      <c r="N543" s="6" t="str">
        <f t="shared" si="67"/>
        <v/>
      </c>
      <c r="O543" s="8"/>
      <c r="P543" s="105"/>
    </row>
    <row r="544" spans="2:16" x14ac:dyDescent="0.3">
      <c r="B544" s="4"/>
      <c r="C544" s="4"/>
      <c r="D544" s="4"/>
      <c r="E544" s="4"/>
      <c r="F544" s="4"/>
      <c r="G544" s="4"/>
      <c r="H544" s="4"/>
      <c r="I544" s="4"/>
      <c r="J544" s="4"/>
      <c r="K544" s="4"/>
      <c r="L544" s="8" t="str">
        <f t="shared" si="68"/>
        <v/>
      </c>
      <c r="M544" s="6" t="str">
        <f t="shared" si="66"/>
        <v/>
      </c>
      <c r="N544" s="6" t="str">
        <f t="shared" si="67"/>
        <v/>
      </c>
      <c r="O544" s="8"/>
      <c r="P544" s="105"/>
    </row>
    <row r="545" spans="2:16" x14ac:dyDescent="0.3">
      <c r="B545" s="4"/>
      <c r="C545" s="4"/>
      <c r="D545" s="4"/>
      <c r="E545" s="4"/>
      <c r="F545" s="4"/>
      <c r="G545" s="4"/>
      <c r="H545" s="4"/>
      <c r="I545" s="4"/>
      <c r="J545" s="4"/>
      <c r="K545" s="4"/>
      <c r="L545" s="8" t="str">
        <f t="shared" si="68"/>
        <v/>
      </c>
      <c r="M545" s="6" t="str">
        <f t="shared" si="66"/>
        <v/>
      </c>
      <c r="N545" s="6" t="str">
        <f t="shared" si="67"/>
        <v/>
      </c>
      <c r="O545" s="8"/>
      <c r="P545" s="105"/>
    </row>
    <row r="546" spans="2:16" x14ac:dyDescent="0.3">
      <c r="B546" s="4"/>
      <c r="C546" s="4"/>
      <c r="D546" s="4"/>
      <c r="E546" s="4"/>
      <c r="F546" s="4"/>
      <c r="G546" s="4"/>
      <c r="H546" s="4"/>
      <c r="I546" s="4"/>
      <c r="J546" s="4"/>
      <c r="K546" s="4"/>
      <c r="L546" s="8" t="str">
        <f t="shared" si="68"/>
        <v/>
      </c>
      <c r="M546" s="6" t="str">
        <f t="shared" si="66"/>
        <v/>
      </c>
      <c r="N546" s="6" t="str">
        <f t="shared" si="67"/>
        <v/>
      </c>
      <c r="O546" s="8"/>
      <c r="P546" s="105"/>
    </row>
    <row r="547" spans="2:16" x14ac:dyDescent="0.3">
      <c r="B547" s="4"/>
      <c r="C547" s="4"/>
      <c r="D547" s="4"/>
      <c r="E547" s="4"/>
      <c r="F547" s="4"/>
      <c r="G547" s="4"/>
      <c r="H547" s="4"/>
      <c r="I547" s="4"/>
      <c r="J547" s="4"/>
      <c r="K547" s="4"/>
      <c r="L547" s="8" t="str">
        <f t="shared" si="68"/>
        <v/>
      </c>
      <c r="M547" s="6" t="str">
        <f t="shared" si="66"/>
        <v/>
      </c>
      <c r="N547" s="6" t="str">
        <f t="shared" si="67"/>
        <v/>
      </c>
      <c r="O547" s="8"/>
      <c r="P547" s="105"/>
    </row>
    <row r="548" spans="2:16" x14ac:dyDescent="0.3">
      <c r="B548" s="4"/>
      <c r="C548" s="4"/>
      <c r="D548" s="4"/>
      <c r="E548" s="4"/>
      <c r="F548" s="4"/>
      <c r="G548" s="4"/>
      <c r="H548" s="4"/>
      <c r="I548" s="4"/>
      <c r="J548" s="4"/>
      <c r="K548" s="4"/>
      <c r="L548" s="8" t="str">
        <f t="shared" si="68"/>
        <v/>
      </c>
      <c r="M548" s="6" t="str">
        <f t="shared" si="66"/>
        <v/>
      </c>
      <c r="N548" s="6" t="str">
        <f t="shared" si="67"/>
        <v/>
      </c>
      <c r="O548" s="8"/>
      <c r="P548" s="105"/>
    </row>
    <row r="549" spans="2:16" x14ac:dyDescent="0.3">
      <c r="B549" s="4"/>
      <c r="C549" s="4"/>
      <c r="D549" s="4"/>
      <c r="E549" s="4"/>
      <c r="F549" s="4"/>
      <c r="G549" s="4"/>
      <c r="H549" s="4"/>
      <c r="I549" s="4"/>
      <c r="J549" s="4"/>
      <c r="K549" s="4"/>
      <c r="L549" s="8" t="str">
        <f t="shared" si="68"/>
        <v/>
      </c>
      <c r="M549" s="6" t="str">
        <f t="shared" si="66"/>
        <v/>
      </c>
      <c r="N549" s="6" t="str">
        <f t="shared" si="67"/>
        <v/>
      </c>
      <c r="O549" s="8"/>
      <c r="P549" s="105"/>
    </row>
    <row r="550" spans="2:16" x14ac:dyDescent="0.3">
      <c r="B550" s="4"/>
      <c r="C550" s="4"/>
      <c r="D550" s="4"/>
      <c r="E550" s="4"/>
      <c r="F550" s="4"/>
      <c r="G550" s="4"/>
      <c r="H550" s="4"/>
      <c r="I550" s="4"/>
      <c r="J550" s="4"/>
      <c r="K550" s="4"/>
      <c r="L550" s="8" t="str">
        <f t="shared" si="68"/>
        <v/>
      </c>
      <c r="M550" s="6" t="str">
        <f t="shared" si="66"/>
        <v/>
      </c>
      <c r="N550" s="6" t="str">
        <f t="shared" si="67"/>
        <v/>
      </c>
      <c r="O550" s="8"/>
      <c r="P550" s="105"/>
    </row>
    <row r="551" spans="2:16" x14ac:dyDescent="0.3">
      <c r="B551" s="4"/>
      <c r="C551" s="4"/>
      <c r="D551" s="4"/>
      <c r="E551" s="4"/>
      <c r="F551" s="4"/>
      <c r="G551" s="4"/>
      <c r="H551" s="4"/>
      <c r="I551" s="4"/>
      <c r="J551" s="4"/>
      <c r="K551" s="4"/>
      <c r="L551" s="8" t="str">
        <f t="shared" si="68"/>
        <v/>
      </c>
      <c r="M551" s="6" t="str">
        <f t="shared" si="66"/>
        <v/>
      </c>
      <c r="N551" s="6" t="str">
        <f t="shared" si="67"/>
        <v/>
      </c>
      <c r="O551" s="8"/>
      <c r="P551" s="105"/>
    </row>
    <row r="552" spans="2:16" x14ac:dyDescent="0.3">
      <c r="B552" s="4"/>
      <c r="C552" s="4"/>
      <c r="D552" s="4"/>
      <c r="E552" s="4"/>
      <c r="F552" s="4"/>
      <c r="G552" s="4"/>
      <c r="H552" s="4"/>
      <c r="I552" s="4"/>
      <c r="J552" s="4"/>
      <c r="K552" s="4"/>
      <c r="L552" s="8" t="str">
        <f t="shared" si="68"/>
        <v/>
      </c>
      <c r="M552" s="6" t="str">
        <f t="shared" si="66"/>
        <v/>
      </c>
      <c r="N552" s="6" t="str">
        <f t="shared" si="67"/>
        <v/>
      </c>
      <c r="O552" s="8"/>
      <c r="P552" s="105"/>
    </row>
    <row r="553" spans="2:16" x14ac:dyDescent="0.3">
      <c r="B553" s="4"/>
      <c r="C553" s="4"/>
      <c r="D553" s="4"/>
      <c r="E553" s="4"/>
      <c r="F553" s="4"/>
      <c r="G553" s="4"/>
      <c r="H553" s="4"/>
      <c r="I553" s="4"/>
      <c r="J553" s="4"/>
      <c r="K553" s="4"/>
      <c r="L553" s="8" t="str">
        <f t="shared" si="68"/>
        <v/>
      </c>
      <c r="M553" s="6" t="str">
        <f t="shared" si="66"/>
        <v/>
      </c>
      <c r="N553" s="6" t="str">
        <f t="shared" si="67"/>
        <v/>
      </c>
      <c r="O553" s="8"/>
      <c r="P553" s="105"/>
    </row>
    <row r="554" spans="2:16" x14ac:dyDescent="0.3">
      <c r="B554" s="4"/>
      <c r="C554" s="4"/>
      <c r="D554" s="4"/>
      <c r="E554" s="4"/>
      <c r="F554" s="4"/>
      <c r="G554" s="4"/>
      <c r="H554" s="4"/>
      <c r="I554" s="4"/>
      <c r="J554" s="4"/>
      <c r="K554" s="4"/>
      <c r="L554" s="8" t="str">
        <f t="shared" si="68"/>
        <v/>
      </c>
      <c r="M554" s="6" t="str">
        <f t="shared" si="66"/>
        <v/>
      </c>
      <c r="N554" s="6" t="str">
        <f t="shared" si="67"/>
        <v/>
      </c>
      <c r="O554" s="8"/>
      <c r="P554" s="105"/>
    </row>
    <row r="555" spans="2:16" x14ac:dyDescent="0.3">
      <c r="B555" s="4"/>
      <c r="C555" s="4"/>
      <c r="D555" s="4"/>
      <c r="E555" s="4"/>
      <c r="F555" s="4"/>
      <c r="G555" s="4"/>
      <c r="H555" s="4"/>
      <c r="I555" s="4"/>
      <c r="J555" s="4"/>
      <c r="K555" s="4"/>
      <c r="L555" s="8" t="str">
        <f t="shared" si="68"/>
        <v/>
      </c>
      <c r="M555" s="6" t="str">
        <f t="shared" si="66"/>
        <v/>
      </c>
      <c r="N555" s="6" t="str">
        <f t="shared" si="67"/>
        <v/>
      </c>
      <c r="O555" s="8"/>
      <c r="P555" s="105"/>
    </row>
    <row r="556" spans="2:16" x14ac:dyDescent="0.3">
      <c r="B556" s="4"/>
      <c r="C556" s="4"/>
      <c r="D556" s="4"/>
      <c r="E556" s="4"/>
      <c r="F556" s="4"/>
      <c r="G556" s="4"/>
      <c r="H556" s="4"/>
      <c r="I556" s="4"/>
      <c r="J556" s="4"/>
      <c r="K556" s="4"/>
      <c r="L556" s="8" t="str">
        <f t="shared" si="68"/>
        <v/>
      </c>
      <c r="M556" s="6" t="str">
        <f t="shared" si="66"/>
        <v/>
      </c>
      <c r="N556" s="6" t="str">
        <f t="shared" si="67"/>
        <v/>
      </c>
      <c r="O556" s="8"/>
      <c r="P556" s="105"/>
    </row>
    <row r="557" spans="2:16" x14ac:dyDescent="0.3">
      <c r="B557" s="4"/>
      <c r="C557" s="4"/>
      <c r="D557" s="4"/>
      <c r="E557" s="4"/>
      <c r="F557" s="4"/>
      <c r="G557" s="4"/>
      <c r="H557" s="4"/>
      <c r="I557" s="4"/>
      <c r="J557" s="4"/>
      <c r="K557" s="4"/>
      <c r="L557" s="8" t="str">
        <f t="shared" si="68"/>
        <v/>
      </c>
      <c r="M557" s="6" t="str">
        <f t="shared" si="66"/>
        <v/>
      </c>
      <c r="N557" s="6" t="str">
        <f t="shared" si="67"/>
        <v/>
      </c>
      <c r="O557" s="8"/>
      <c r="P557" s="105"/>
    </row>
    <row r="558" spans="2:16" x14ac:dyDescent="0.3">
      <c r="B558" s="4"/>
      <c r="C558" s="4"/>
      <c r="D558" s="4"/>
      <c r="E558" s="4"/>
      <c r="F558" s="4"/>
      <c r="G558" s="4"/>
      <c r="H558" s="4"/>
      <c r="I558" s="4"/>
      <c r="J558" s="4"/>
      <c r="K558" s="4"/>
      <c r="L558" s="8" t="str">
        <f t="shared" si="68"/>
        <v/>
      </c>
      <c r="M558" s="6" t="str">
        <f t="shared" si="66"/>
        <v/>
      </c>
      <c r="N558" s="6" t="str">
        <f t="shared" si="67"/>
        <v/>
      </c>
      <c r="O558" s="8"/>
      <c r="P558" s="105"/>
    </row>
    <row r="559" spans="2:16" x14ac:dyDescent="0.3">
      <c r="B559" s="4"/>
      <c r="C559" s="4"/>
      <c r="D559" s="4"/>
      <c r="E559" s="4"/>
      <c r="F559" s="4"/>
      <c r="G559" s="4"/>
      <c r="H559" s="4"/>
      <c r="I559" s="4"/>
      <c r="J559" s="4"/>
      <c r="K559" s="4"/>
      <c r="L559" s="8" t="str">
        <f t="shared" si="68"/>
        <v/>
      </c>
      <c r="M559" s="6" t="str">
        <f t="shared" si="66"/>
        <v/>
      </c>
      <c r="N559" s="6" t="str">
        <f t="shared" si="67"/>
        <v/>
      </c>
      <c r="O559" s="8"/>
      <c r="P559" s="105"/>
    </row>
    <row r="560" spans="2:16" x14ac:dyDescent="0.3">
      <c r="B560" s="4"/>
      <c r="C560" s="4"/>
      <c r="D560" s="4"/>
      <c r="E560" s="4"/>
      <c r="F560" s="4"/>
      <c r="G560" s="4"/>
      <c r="H560" s="4"/>
      <c r="I560" s="4"/>
      <c r="J560" s="4"/>
      <c r="K560" s="4"/>
      <c r="L560" s="8" t="str">
        <f t="shared" si="68"/>
        <v/>
      </c>
      <c r="M560" s="6" t="str">
        <f t="shared" si="66"/>
        <v/>
      </c>
      <c r="N560" s="6" t="str">
        <f t="shared" si="67"/>
        <v/>
      </c>
      <c r="O560" s="8"/>
      <c r="P560" s="105"/>
    </row>
    <row r="561" spans="2:16" x14ac:dyDescent="0.3">
      <c r="B561" s="4"/>
      <c r="C561" s="4"/>
      <c r="D561" s="4"/>
      <c r="E561" s="4"/>
      <c r="F561" s="4"/>
      <c r="G561" s="4"/>
      <c r="H561" s="4"/>
      <c r="I561" s="4"/>
      <c r="J561" s="4"/>
      <c r="K561" s="4"/>
      <c r="L561" s="8" t="str">
        <f t="shared" si="68"/>
        <v/>
      </c>
      <c r="M561" s="6" t="str">
        <f t="shared" si="66"/>
        <v/>
      </c>
      <c r="N561" s="6" t="str">
        <f t="shared" si="67"/>
        <v/>
      </c>
      <c r="O561" s="8"/>
      <c r="P561" s="105"/>
    </row>
    <row r="562" spans="2:16" x14ac:dyDescent="0.3">
      <c r="B562" s="4"/>
      <c r="C562" s="4"/>
      <c r="D562" s="4"/>
      <c r="E562" s="4"/>
      <c r="F562" s="4"/>
      <c r="G562" s="4"/>
      <c r="H562" s="4"/>
      <c r="I562" s="4"/>
      <c r="J562" s="4"/>
      <c r="K562" s="4"/>
      <c r="L562" s="8" t="str">
        <f t="shared" si="68"/>
        <v/>
      </c>
      <c r="M562" s="6" t="str">
        <f t="shared" si="66"/>
        <v/>
      </c>
      <c r="N562" s="6" t="str">
        <f t="shared" si="67"/>
        <v/>
      </c>
      <c r="O562" s="8"/>
      <c r="P562" s="105"/>
    </row>
    <row r="563" spans="2:16" x14ac:dyDescent="0.3">
      <c r="B563" s="4"/>
      <c r="C563" s="4"/>
      <c r="D563" s="4"/>
      <c r="E563" s="4"/>
      <c r="F563" s="4"/>
      <c r="G563" s="4"/>
      <c r="H563" s="4"/>
      <c r="I563" s="4"/>
      <c r="J563" s="4"/>
      <c r="K563" s="4"/>
      <c r="L563" s="8" t="str">
        <f t="shared" si="68"/>
        <v/>
      </c>
      <c r="M563" s="6" t="str">
        <f t="shared" si="66"/>
        <v/>
      </c>
      <c r="N563" s="6" t="str">
        <f t="shared" si="67"/>
        <v/>
      </c>
      <c r="O563" s="8"/>
      <c r="P563" s="105"/>
    </row>
    <row r="564" spans="2:16" x14ac:dyDescent="0.3">
      <c r="B564" s="4"/>
      <c r="C564" s="4"/>
      <c r="D564" s="4"/>
      <c r="E564" s="4"/>
      <c r="F564" s="4"/>
      <c r="G564" s="4"/>
      <c r="H564" s="4"/>
      <c r="I564" s="4"/>
      <c r="J564" s="4"/>
      <c r="K564" s="4"/>
      <c r="L564" s="8" t="str">
        <f t="shared" si="68"/>
        <v/>
      </c>
      <c r="M564" s="6" t="str">
        <f t="shared" si="66"/>
        <v/>
      </c>
      <c r="N564" s="6" t="str">
        <f t="shared" si="67"/>
        <v/>
      </c>
      <c r="O564" s="8"/>
      <c r="P564" s="105"/>
    </row>
    <row r="565" spans="2:16" x14ac:dyDescent="0.3">
      <c r="B565" s="4"/>
      <c r="C565" s="4"/>
      <c r="D565" s="4"/>
      <c r="E565" s="4"/>
      <c r="F565" s="4"/>
      <c r="G565" s="4"/>
      <c r="H565" s="4"/>
      <c r="I565" s="4"/>
      <c r="J565" s="4"/>
      <c r="K565" s="4"/>
      <c r="L565" s="8" t="str">
        <f t="shared" si="68"/>
        <v/>
      </c>
      <c r="M565" s="6" t="str">
        <f t="shared" si="66"/>
        <v/>
      </c>
      <c r="N565" s="6" t="str">
        <f t="shared" si="67"/>
        <v/>
      </c>
      <c r="O565" s="8"/>
      <c r="P565" s="105"/>
    </row>
    <row r="566" spans="2:16" x14ac:dyDescent="0.3">
      <c r="B566" s="4"/>
      <c r="C566" s="4"/>
      <c r="D566" s="4"/>
      <c r="E566" s="4"/>
      <c r="F566" s="4"/>
      <c r="G566" s="4"/>
      <c r="H566" s="4"/>
      <c r="I566" s="4"/>
      <c r="J566" s="4"/>
      <c r="K566" s="4"/>
      <c r="L566" s="8" t="str">
        <f t="shared" si="68"/>
        <v/>
      </c>
      <c r="M566" s="6" t="str">
        <f t="shared" si="66"/>
        <v/>
      </c>
      <c r="N566" s="6" t="str">
        <f t="shared" si="67"/>
        <v/>
      </c>
      <c r="O566" s="8"/>
      <c r="P566" s="105"/>
    </row>
    <row r="567" spans="2:16" x14ac:dyDescent="0.3">
      <c r="B567" s="4"/>
      <c r="C567" s="4"/>
      <c r="D567" s="4"/>
      <c r="E567" s="4"/>
      <c r="F567" s="4"/>
      <c r="G567" s="4"/>
      <c r="H567" s="4"/>
      <c r="I567" s="4"/>
      <c r="J567" s="4"/>
      <c r="K567" s="4"/>
      <c r="L567" s="8" t="str">
        <f t="shared" si="68"/>
        <v/>
      </c>
      <c r="M567" s="6" t="str">
        <f t="shared" si="66"/>
        <v/>
      </c>
      <c r="N567" s="6" t="str">
        <f t="shared" si="67"/>
        <v/>
      </c>
      <c r="O567" s="8"/>
      <c r="P567" s="105"/>
    </row>
    <row r="568" spans="2:16" x14ac:dyDescent="0.3">
      <c r="B568" s="4"/>
      <c r="C568" s="4"/>
      <c r="D568" s="4"/>
      <c r="E568" s="4"/>
      <c r="F568" s="4"/>
      <c r="G568" s="4"/>
      <c r="H568" s="4"/>
      <c r="I568" s="4"/>
      <c r="J568" s="4"/>
      <c r="K568" s="4"/>
      <c r="L568" s="8" t="str">
        <f t="shared" si="68"/>
        <v/>
      </c>
      <c r="M568" s="6" t="str">
        <f t="shared" si="66"/>
        <v/>
      </c>
      <c r="N568" s="6" t="str">
        <f t="shared" si="67"/>
        <v/>
      </c>
      <c r="O568" s="8"/>
      <c r="P568" s="105"/>
    </row>
    <row r="569" spans="2:16" x14ac:dyDescent="0.3">
      <c r="B569" s="4"/>
      <c r="C569" s="4"/>
      <c r="D569" s="4"/>
      <c r="E569" s="4"/>
      <c r="F569" s="4"/>
      <c r="G569" s="4"/>
      <c r="H569" s="4"/>
      <c r="I569" s="4"/>
      <c r="J569" s="4"/>
      <c r="K569" s="4"/>
      <c r="L569" s="8" t="str">
        <f t="shared" si="68"/>
        <v/>
      </c>
      <c r="M569" s="6" t="str">
        <f t="shared" si="66"/>
        <v/>
      </c>
      <c r="N569" s="6" t="str">
        <f t="shared" si="67"/>
        <v/>
      </c>
      <c r="O569" s="8"/>
      <c r="P569" s="105"/>
    </row>
    <row r="570" spans="2:16" x14ac:dyDescent="0.3">
      <c r="B570" s="4"/>
      <c r="C570" s="4"/>
      <c r="D570" s="4"/>
      <c r="E570" s="4"/>
      <c r="F570" s="4"/>
      <c r="G570" s="4"/>
      <c r="H570" s="4"/>
      <c r="I570" s="4"/>
      <c r="J570" s="4"/>
      <c r="K570" s="4"/>
      <c r="L570" s="8" t="str">
        <f t="shared" si="68"/>
        <v/>
      </c>
      <c r="M570" s="6" t="str">
        <f t="shared" si="66"/>
        <v/>
      </c>
      <c r="N570" s="6" t="str">
        <f t="shared" si="67"/>
        <v/>
      </c>
      <c r="O570" s="8"/>
      <c r="P570" s="105"/>
    </row>
    <row r="571" spans="2:16" x14ac:dyDescent="0.3">
      <c r="B571" s="4"/>
      <c r="C571" s="4"/>
      <c r="D571" s="4"/>
      <c r="E571" s="4"/>
      <c r="F571" s="4"/>
      <c r="G571" s="4"/>
      <c r="H571" s="4"/>
      <c r="I571" s="4"/>
      <c r="J571" s="4"/>
      <c r="K571" s="4"/>
      <c r="L571" s="8" t="str">
        <f t="shared" si="68"/>
        <v/>
      </c>
      <c r="M571" s="6" t="str">
        <f t="shared" si="66"/>
        <v/>
      </c>
      <c r="N571" s="6" t="str">
        <f t="shared" si="67"/>
        <v/>
      </c>
      <c r="O571" s="8"/>
      <c r="P571" s="105"/>
    </row>
    <row r="572" spans="2:16" x14ac:dyDescent="0.3">
      <c r="B572" s="4"/>
      <c r="C572" s="4"/>
      <c r="D572" s="4"/>
      <c r="E572" s="4"/>
      <c r="F572" s="4"/>
      <c r="G572" s="4"/>
      <c r="H572" s="4"/>
      <c r="I572" s="4"/>
      <c r="J572" s="4"/>
      <c r="K572" s="4"/>
      <c r="L572" s="8" t="str">
        <f t="shared" si="68"/>
        <v/>
      </c>
      <c r="M572" s="6" t="str">
        <f t="shared" si="66"/>
        <v/>
      </c>
      <c r="N572" s="6" t="str">
        <f t="shared" si="67"/>
        <v/>
      </c>
      <c r="O572" s="8"/>
      <c r="P572" s="105"/>
    </row>
    <row r="573" spans="2:16" x14ac:dyDescent="0.3">
      <c r="B573" s="4"/>
      <c r="C573" s="4"/>
      <c r="D573" s="4"/>
      <c r="E573" s="4"/>
      <c r="F573" s="4"/>
      <c r="G573" s="4"/>
      <c r="H573" s="4"/>
      <c r="I573" s="4"/>
      <c r="J573" s="4"/>
      <c r="K573" s="4"/>
      <c r="L573" s="8" t="str">
        <f t="shared" si="68"/>
        <v/>
      </c>
      <c r="M573" s="6" t="str">
        <f t="shared" si="66"/>
        <v/>
      </c>
      <c r="N573" s="6" t="str">
        <f t="shared" si="67"/>
        <v/>
      </c>
      <c r="O573" s="8"/>
      <c r="P573" s="105"/>
    </row>
    <row r="574" spans="2:16" x14ac:dyDescent="0.3">
      <c r="B574" s="4"/>
      <c r="C574" s="4"/>
      <c r="D574" s="4"/>
      <c r="E574" s="4"/>
      <c r="F574" s="4"/>
      <c r="G574" s="4"/>
      <c r="H574" s="4"/>
      <c r="I574" s="4"/>
      <c r="J574" s="4"/>
      <c r="K574" s="4"/>
      <c r="L574" s="8" t="str">
        <f t="shared" si="68"/>
        <v/>
      </c>
      <c r="M574" s="6" t="str">
        <f t="shared" si="66"/>
        <v/>
      </c>
      <c r="N574" s="6" t="str">
        <f t="shared" si="67"/>
        <v/>
      </c>
      <c r="O574" s="8"/>
      <c r="P574" s="105"/>
    </row>
    <row r="575" spans="2:16" x14ac:dyDescent="0.3">
      <c r="B575" s="4"/>
      <c r="C575" s="4"/>
      <c r="D575" s="4"/>
      <c r="E575" s="4"/>
      <c r="F575" s="4"/>
      <c r="G575" s="4"/>
      <c r="H575" s="4"/>
      <c r="I575" s="4"/>
      <c r="J575" s="4"/>
      <c r="K575" s="4"/>
      <c r="L575" s="8" t="str">
        <f t="shared" si="68"/>
        <v/>
      </c>
      <c r="M575" s="6" t="str">
        <f t="shared" si="66"/>
        <v/>
      </c>
      <c r="N575" s="6" t="str">
        <f t="shared" si="67"/>
        <v/>
      </c>
      <c r="O575" s="8"/>
      <c r="P575" s="105"/>
    </row>
    <row r="576" spans="2:16" x14ac:dyDescent="0.3">
      <c r="B576" s="4"/>
      <c r="C576" s="4"/>
      <c r="D576" s="4"/>
      <c r="E576" s="4"/>
      <c r="F576" s="4"/>
      <c r="G576" s="4"/>
      <c r="H576" s="4"/>
      <c r="I576" s="4"/>
      <c r="J576" s="4"/>
      <c r="K576" s="4"/>
      <c r="L576" s="8" t="str">
        <f t="shared" si="68"/>
        <v/>
      </c>
      <c r="M576" s="6" t="str">
        <f t="shared" si="66"/>
        <v/>
      </c>
      <c r="N576" s="6" t="str">
        <f t="shared" si="67"/>
        <v/>
      </c>
      <c r="O576" s="8"/>
      <c r="P576" s="105"/>
    </row>
    <row r="577" spans="2:16" x14ac:dyDescent="0.3">
      <c r="B577" s="4"/>
      <c r="C577" s="4"/>
      <c r="D577" s="4"/>
      <c r="E577" s="4"/>
      <c r="F577" s="4"/>
      <c r="G577" s="4"/>
      <c r="H577" s="4"/>
      <c r="I577" s="4"/>
      <c r="J577" s="4"/>
      <c r="K577" s="4"/>
      <c r="L577" s="8" t="str">
        <f t="shared" si="68"/>
        <v/>
      </c>
      <c r="M577" s="6" t="str">
        <f t="shared" si="66"/>
        <v/>
      </c>
      <c r="N577" s="6" t="str">
        <f t="shared" si="67"/>
        <v/>
      </c>
      <c r="O577" s="8"/>
      <c r="P577" s="105"/>
    </row>
    <row r="578" spans="2:16" x14ac:dyDescent="0.3">
      <c r="B578" s="4"/>
      <c r="C578" s="4"/>
      <c r="D578" s="4"/>
      <c r="E578" s="4"/>
      <c r="F578" s="4"/>
      <c r="G578" s="4"/>
      <c r="H578" s="4"/>
      <c r="I578" s="4"/>
      <c r="J578" s="4"/>
      <c r="K578" s="4"/>
      <c r="L578" s="8" t="str">
        <f t="shared" si="68"/>
        <v/>
      </c>
      <c r="M578" s="6" t="str">
        <f t="shared" si="66"/>
        <v/>
      </c>
      <c r="N578" s="6" t="str">
        <f t="shared" si="67"/>
        <v/>
      </c>
      <c r="O578" s="8"/>
      <c r="P578" s="105"/>
    </row>
    <row r="579" spans="2:16" x14ac:dyDescent="0.3">
      <c r="B579" s="4"/>
      <c r="C579" s="4"/>
      <c r="D579" s="4"/>
      <c r="E579" s="4"/>
      <c r="F579" s="4"/>
      <c r="G579" s="4"/>
      <c r="H579" s="4"/>
      <c r="I579" s="4"/>
      <c r="J579" s="4"/>
      <c r="K579" s="4"/>
      <c r="L579" s="8" t="str">
        <f t="shared" si="68"/>
        <v/>
      </c>
      <c r="M579" s="6" t="str">
        <f t="shared" si="66"/>
        <v/>
      </c>
      <c r="N579" s="6" t="str">
        <f t="shared" si="67"/>
        <v/>
      </c>
      <c r="O579" s="8"/>
      <c r="P579" s="105"/>
    </row>
    <row r="580" spans="2:16" x14ac:dyDescent="0.3">
      <c r="B580" s="4"/>
      <c r="C580" s="4"/>
      <c r="D580" s="4"/>
      <c r="E580" s="4"/>
      <c r="F580" s="4"/>
      <c r="G580" s="4"/>
      <c r="H580" s="4"/>
      <c r="I580" s="4"/>
      <c r="J580" s="4"/>
      <c r="K580" s="4"/>
      <c r="L580" s="8" t="str">
        <f t="shared" si="68"/>
        <v/>
      </c>
      <c r="M580" s="6" t="str">
        <f t="shared" ref="M580:M643" si="69">IF(J580="","",J580*L580)</f>
        <v/>
      </c>
      <c r="N580" s="6" t="str">
        <f t="shared" ref="N580:N643" si="70">IF(L580="","",L580*K580)</f>
        <v/>
      </c>
      <c r="O580" s="8"/>
      <c r="P580" s="105"/>
    </row>
    <row r="581" spans="2:16" x14ac:dyDescent="0.3">
      <c r="B581" s="4"/>
      <c r="C581" s="4"/>
      <c r="D581" s="4"/>
      <c r="E581" s="4"/>
      <c r="F581" s="4"/>
      <c r="G581" s="4"/>
      <c r="H581" s="4"/>
      <c r="I581" s="4"/>
      <c r="J581" s="4"/>
      <c r="K581" s="4"/>
      <c r="L581" s="8" t="str">
        <f t="shared" si="68"/>
        <v/>
      </c>
      <c r="M581" s="6" t="str">
        <f t="shared" si="69"/>
        <v/>
      </c>
      <c r="N581" s="6" t="str">
        <f t="shared" si="70"/>
        <v/>
      </c>
      <c r="O581" s="8"/>
      <c r="P581" s="105"/>
    </row>
    <row r="582" spans="2:16" x14ac:dyDescent="0.3">
      <c r="B582" s="4"/>
      <c r="C582" s="4"/>
      <c r="D582" s="4"/>
      <c r="E582" s="4"/>
      <c r="F582" s="4"/>
      <c r="G582" s="4"/>
      <c r="H582" s="4"/>
      <c r="I582" s="4"/>
      <c r="J582" s="4"/>
      <c r="K582" s="4"/>
      <c r="L582" s="8" t="str">
        <f t="shared" si="68"/>
        <v/>
      </c>
      <c r="M582" s="6" t="str">
        <f t="shared" si="69"/>
        <v/>
      </c>
      <c r="N582" s="6" t="str">
        <f t="shared" si="70"/>
        <v/>
      </c>
      <c r="O582" s="8"/>
      <c r="P582" s="105"/>
    </row>
    <row r="583" spans="2:16" x14ac:dyDescent="0.3">
      <c r="B583" s="4"/>
      <c r="C583" s="4"/>
      <c r="D583" s="4"/>
      <c r="E583" s="4"/>
      <c r="F583" s="4"/>
      <c r="G583" s="4"/>
      <c r="H583" s="4"/>
      <c r="I583" s="4"/>
      <c r="J583" s="4"/>
      <c r="K583" s="4"/>
      <c r="L583" s="8" t="str">
        <f t="shared" ref="L583:L646" si="71">IF(H583="","",H583*I583)</f>
        <v/>
      </c>
      <c r="M583" s="6" t="str">
        <f t="shared" si="69"/>
        <v/>
      </c>
      <c r="N583" s="6" t="str">
        <f t="shared" si="70"/>
        <v/>
      </c>
      <c r="O583" s="8"/>
      <c r="P583" s="105"/>
    </row>
    <row r="584" spans="2:16" x14ac:dyDescent="0.3">
      <c r="B584" s="4"/>
      <c r="C584" s="4"/>
      <c r="D584" s="4"/>
      <c r="E584" s="4"/>
      <c r="F584" s="4"/>
      <c r="G584" s="4"/>
      <c r="H584" s="4"/>
      <c r="I584" s="4"/>
      <c r="J584" s="4"/>
      <c r="K584" s="4"/>
      <c r="L584" s="8" t="str">
        <f t="shared" si="71"/>
        <v/>
      </c>
      <c r="M584" s="6" t="str">
        <f t="shared" si="69"/>
        <v/>
      </c>
      <c r="N584" s="6" t="str">
        <f t="shared" si="70"/>
        <v/>
      </c>
      <c r="O584" s="8"/>
      <c r="P584" s="105"/>
    </row>
    <row r="585" spans="2:16" x14ac:dyDescent="0.3">
      <c r="B585" s="4"/>
      <c r="C585" s="4"/>
      <c r="D585" s="4"/>
      <c r="E585" s="4"/>
      <c r="F585" s="4"/>
      <c r="G585" s="4"/>
      <c r="H585" s="4"/>
      <c r="I585" s="4"/>
      <c r="J585" s="4"/>
      <c r="K585" s="4"/>
      <c r="L585" s="8" t="str">
        <f t="shared" si="71"/>
        <v/>
      </c>
      <c r="M585" s="6" t="str">
        <f t="shared" si="69"/>
        <v/>
      </c>
      <c r="N585" s="6" t="str">
        <f t="shared" si="70"/>
        <v/>
      </c>
      <c r="O585" s="8"/>
      <c r="P585" s="105"/>
    </row>
    <row r="586" spans="2:16" x14ac:dyDescent="0.3">
      <c r="B586" s="4"/>
      <c r="C586" s="4"/>
      <c r="D586" s="4"/>
      <c r="E586" s="4"/>
      <c r="F586" s="4"/>
      <c r="G586" s="4"/>
      <c r="H586" s="4"/>
      <c r="I586" s="4"/>
      <c r="J586" s="4"/>
      <c r="K586" s="4"/>
      <c r="L586" s="8" t="str">
        <f t="shared" si="71"/>
        <v/>
      </c>
      <c r="M586" s="6" t="str">
        <f t="shared" si="69"/>
        <v/>
      </c>
      <c r="N586" s="6" t="str">
        <f t="shared" si="70"/>
        <v/>
      </c>
      <c r="O586" s="8"/>
      <c r="P586" s="105"/>
    </row>
    <row r="587" spans="2:16" x14ac:dyDescent="0.3">
      <c r="B587" s="4"/>
      <c r="C587" s="4"/>
      <c r="D587" s="4"/>
      <c r="E587" s="4"/>
      <c r="F587" s="4"/>
      <c r="G587" s="4"/>
      <c r="H587" s="4"/>
      <c r="I587" s="4"/>
      <c r="J587" s="4"/>
      <c r="K587" s="4"/>
      <c r="L587" s="8" t="str">
        <f t="shared" si="71"/>
        <v/>
      </c>
      <c r="M587" s="6" t="str">
        <f t="shared" si="69"/>
        <v/>
      </c>
      <c r="N587" s="6" t="str">
        <f t="shared" si="70"/>
        <v/>
      </c>
      <c r="O587" s="8"/>
      <c r="P587" s="105"/>
    </row>
    <row r="588" spans="2:16" x14ac:dyDescent="0.3">
      <c r="B588" s="4"/>
      <c r="C588" s="4"/>
      <c r="D588" s="4"/>
      <c r="E588" s="4"/>
      <c r="F588" s="4"/>
      <c r="G588" s="4"/>
      <c r="H588" s="4"/>
      <c r="I588" s="4"/>
      <c r="J588" s="4"/>
      <c r="K588" s="4"/>
      <c r="L588" s="8" t="str">
        <f t="shared" si="71"/>
        <v/>
      </c>
      <c r="M588" s="6" t="str">
        <f t="shared" si="69"/>
        <v/>
      </c>
      <c r="N588" s="6" t="str">
        <f t="shared" si="70"/>
        <v/>
      </c>
      <c r="O588" s="8"/>
      <c r="P588" s="105"/>
    </row>
    <row r="589" spans="2:16" x14ac:dyDescent="0.3">
      <c r="B589" s="4"/>
      <c r="C589" s="4"/>
      <c r="D589" s="4"/>
      <c r="E589" s="4"/>
      <c r="F589" s="4"/>
      <c r="G589" s="4"/>
      <c r="H589" s="4"/>
      <c r="I589" s="4"/>
      <c r="J589" s="4"/>
      <c r="K589" s="4"/>
      <c r="L589" s="8" t="str">
        <f t="shared" si="71"/>
        <v/>
      </c>
      <c r="M589" s="6" t="str">
        <f t="shared" si="69"/>
        <v/>
      </c>
      <c r="N589" s="6" t="str">
        <f t="shared" si="70"/>
        <v/>
      </c>
      <c r="O589" s="8"/>
      <c r="P589" s="105"/>
    </row>
    <row r="590" spans="2:16" x14ac:dyDescent="0.3">
      <c r="B590" s="4"/>
      <c r="C590" s="4"/>
      <c r="D590" s="4"/>
      <c r="E590" s="4"/>
      <c r="F590" s="4"/>
      <c r="G590" s="4"/>
      <c r="H590" s="4"/>
      <c r="I590" s="4"/>
      <c r="J590" s="4"/>
      <c r="K590" s="4"/>
      <c r="L590" s="8" t="str">
        <f t="shared" si="71"/>
        <v/>
      </c>
      <c r="M590" s="6" t="str">
        <f t="shared" si="69"/>
        <v/>
      </c>
      <c r="N590" s="6" t="str">
        <f t="shared" si="70"/>
        <v/>
      </c>
      <c r="O590" s="8"/>
      <c r="P590" s="105"/>
    </row>
    <row r="591" spans="2:16" x14ac:dyDescent="0.3">
      <c r="B591" s="4"/>
      <c r="C591" s="4"/>
      <c r="D591" s="4"/>
      <c r="E591" s="4"/>
      <c r="F591" s="4"/>
      <c r="G591" s="4"/>
      <c r="H591" s="4"/>
      <c r="I591" s="4"/>
      <c r="J591" s="4"/>
      <c r="K591" s="4"/>
      <c r="L591" s="8" t="str">
        <f t="shared" si="71"/>
        <v/>
      </c>
      <c r="M591" s="6" t="str">
        <f t="shared" si="69"/>
        <v/>
      </c>
      <c r="N591" s="6" t="str">
        <f t="shared" si="70"/>
        <v/>
      </c>
      <c r="O591" s="8"/>
      <c r="P591" s="105"/>
    </row>
    <row r="592" spans="2:16" x14ac:dyDescent="0.3">
      <c r="B592" s="4"/>
      <c r="C592" s="4"/>
      <c r="D592" s="4"/>
      <c r="E592" s="4"/>
      <c r="F592" s="4"/>
      <c r="G592" s="4"/>
      <c r="H592" s="4"/>
      <c r="I592" s="4"/>
      <c r="J592" s="4"/>
      <c r="K592" s="4"/>
      <c r="L592" s="8" t="str">
        <f t="shared" si="71"/>
        <v/>
      </c>
      <c r="M592" s="6" t="str">
        <f t="shared" si="69"/>
        <v/>
      </c>
      <c r="N592" s="6" t="str">
        <f t="shared" si="70"/>
        <v/>
      </c>
      <c r="O592" s="8"/>
      <c r="P592" s="105"/>
    </row>
    <row r="593" spans="2:16" x14ac:dyDescent="0.3">
      <c r="B593" s="4"/>
      <c r="C593" s="4"/>
      <c r="D593" s="4"/>
      <c r="E593" s="4"/>
      <c r="F593" s="4"/>
      <c r="G593" s="4"/>
      <c r="H593" s="4"/>
      <c r="I593" s="4"/>
      <c r="J593" s="4"/>
      <c r="K593" s="4"/>
      <c r="L593" s="8" t="str">
        <f t="shared" si="71"/>
        <v/>
      </c>
      <c r="M593" s="6" t="str">
        <f t="shared" si="69"/>
        <v/>
      </c>
      <c r="N593" s="6" t="str">
        <f t="shared" si="70"/>
        <v/>
      </c>
      <c r="O593" s="8"/>
      <c r="P593" s="105"/>
    </row>
    <row r="594" spans="2:16" x14ac:dyDescent="0.3">
      <c r="B594" s="4"/>
      <c r="C594" s="4"/>
      <c r="D594" s="4"/>
      <c r="E594" s="4"/>
      <c r="F594" s="4"/>
      <c r="G594" s="4"/>
      <c r="H594" s="4"/>
      <c r="I594" s="4"/>
      <c r="J594" s="4"/>
      <c r="K594" s="4"/>
      <c r="L594" s="8" t="str">
        <f t="shared" si="71"/>
        <v/>
      </c>
      <c r="M594" s="6" t="str">
        <f t="shared" si="69"/>
        <v/>
      </c>
      <c r="N594" s="6" t="str">
        <f t="shared" si="70"/>
        <v/>
      </c>
      <c r="O594" s="8"/>
      <c r="P594" s="105"/>
    </row>
    <row r="595" spans="2:16" x14ac:dyDescent="0.3">
      <c r="B595" s="4"/>
      <c r="C595" s="4"/>
      <c r="D595" s="4"/>
      <c r="E595" s="4"/>
      <c r="F595" s="4"/>
      <c r="G595" s="4"/>
      <c r="H595" s="4"/>
      <c r="I595" s="4"/>
      <c r="J595" s="4"/>
      <c r="K595" s="4"/>
      <c r="L595" s="8" t="str">
        <f t="shared" si="71"/>
        <v/>
      </c>
      <c r="M595" s="6" t="str">
        <f t="shared" si="69"/>
        <v/>
      </c>
      <c r="N595" s="6" t="str">
        <f t="shared" si="70"/>
        <v/>
      </c>
      <c r="O595" s="8"/>
      <c r="P595" s="105"/>
    </row>
    <row r="596" spans="2:16" x14ac:dyDescent="0.3">
      <c r="B596" s="4"/>
      <c r="C596" s="4"/>
      <c r="D596" s="4"/>
      <c r="E596" s="4"/>
      <c r="F596" s="4"/>
      <c r="G596" s="4"/>
      <c r="H596" s="4"/>
      <c r="I596" s="4"/>
      <c r="J596" s="4"/>
      <c r="K596" s="4"/>
      <c r="L596" s="8" t="str">
        <f t="shared" si="71"/>
        <v/>
      </c>
      <c r="M596" s="6" t="str">
        <f t="shared" si="69"/>
        <v/>
      </c>
      <c r="N596" s="6" t="str">
        <f t="shared" si="70"/>
        <v/>
      </c>
      <c r="O596" s="8"/>
      <c r="P596" s="105"/>
    </row>
    <row r="597" spans="2:16" x14ac:dyDescent="0.3">
      <c r="B597" s="4"/>
      <c r="C597" s="4"/>
      <c r="D597" s="4"/>
      <c r="E597" s="4"/>
      <c r="F597" s="4"/>
      <c r="G597" s="4"/>
      <c r="H597" s="4"/>
      <c r="I597" s="4"/>
      <c r="J597" s="4"/>
      <c r="K597" s="4"/>
      <c r="L597" s="8" t="str">
        <f t="shared" si="71"/>
        <v/>
      </c>
      <c r="M597" s="6" t="str">
        <f t="shared" si="69"/>
        <v/>
      </c>
      <c r="N597" s="6" t="str">
        <f t="shared" si="70"/>
        <v/>
      </c>
      <c r="O597" s="8"/>
      <c r="P597" s="105"/>
    </row>
    <row r="598" spans="2:16" x14ac:dyDescent="0.3">
      <c r="B598" s="4"/>
      <c r="C598" s="4"/>
      <c r="D598" s="4"/>
      <c r="E598" s="4"/>
      <c r="F598" s="4"/>
      <c r="G598" s="4"/>
      <c r="H598" s="4"/>
      <c r="I598" s="4"/>
      <c r="J598" s="4"/>
      <c r="K598" s="4"/>
      <c r="L598" s="8" t="str">
        <f t="shared" si="71"/>
        <v/>
      </c>
      <c r="M598" s="6" t="str">
        <f t="shared" si="69"/>
        <v/>
      </c>
      <c r="N598" s="6" t="str">
        <f t="shared" si="70"/>
        <v/>
      </c>
      <c r="O598" s="8"/>
      <c r="P598" s="105"/>
    </row>
    <row r="599" spans="2:16" x14ac:dyDescent="0.3">
      <c r="B599" s="4"/>
      <c r="C599" s="4"/>
      <c r="D599" s="4"/>
      <c r="E599" s="4"/>
      <c r="F599" s="4"/>
      <c r="G599" s="4"/>
      <c r="H599" s="4"/>
      <c r="I599" s="4"/>
      <c r="J599" s="4"/>
      <c r="K599" s="4"/>
      <c r="L599" s="8" t="str">
        <f t="shared" si="71"/>
        <v/>
      </c>
      <c r="M599" s="6" t="str">
        <f t="shared" si="69"/>
        <v/>
      </c>
      <c r="N599" s="6" t="str">
        <f t="shared" si="70"/>
        <v/>
      </c>
      <c r="O599" s="8"/>
      <c r="P599" s="105"/>
    </row>
    <row r="600" spans="2:16" x14ac:dyDescent="0.3">
      <c r="B600" s="4"/>
      <c r="C600" s="4"/>
      <c r="D600" s="4"/>
      <c r="E600" s="4"/>
      <c r="F600" s="4"/>
      <c r="G600" s="4"/>
      <c r="H600" s="4"/>
      <c r="I600" s="4"/>
      <c r="J600" s="4"/>
      <c r="K600" s="4"/>
      <c r="L600" s="8" t="str">
        <f t="shared" si="71"/>
        <v/>
      </c>
      <c r="M600" s="6" t="str">
        <f t="shared" si="69"/>
        <v/>
      </c>
      <c r="N600" s="6" t="str">
        <f t="shared" si="70"/>
        <v/>
      </c>
      <c r="O600" s="8"/>
      <c r="P600" s="105"/>
    </row>
    <row r="601" spans="2:16" x14ac:dyDescent="0.3">
      <c r="B601" s="4"/>
      <c r="C601" s="4"/>
      <c r="D601" s="4"/>
      <c r="E601" s="4"/>
      <c r="F601" s="4"/>
      <c r="G601" s="4"/>
      <c r="H601" s="4"/>
      <c r="I601" s="4"/>
      <c r="J601" s="4"/>
      <c r="K601" s="4"/>
      <c r="L601" s="8" t="str">
        <f t="shared" si="71"/>
        <v/>
      </c>
      <c r="M601" s="6" t="str">
        <f t="shared" si="69"/>
        <v/>
      </c>
      <c r="N601" s="6" t="str">
        <f t="shared" si="70"/>
        <v/>
      </c>
      <c r="O601" s="8"/>
      <c r="P601" s="105"/>
    </row>
    <row r="602" spans="2:16" x14ac:dyDescent="0.3">
      <c r="B602" s="4"/>
      <c r="C602" s="4"/>
      <c r="D602" s="4"/>
      <c r="E602" s="4"/>
      <c r="F602" s="4"/>
      <c r="G602" s="4"/>
      <c r="H602" s="4"/>
      <c r="I602" s="4"/>
      <c r="J602" s="4"/>
      <c r="K602" s="4"/>
      <c r="L602" s="8" t="str">
        <f t="shared" si="71"/>
        <v/>
      </c>
      <c r="M602" s="6" t="str">
        <f t="shared" si="69"/>
        <v/>
      </c>
      <c r="N602" s="6" t="str">
        <f t="shared" si="70"/>
        <v/>
      </c>
      <c r="O602" s="8"/>
      <c r="P602" s="105"/>
    </row>
    <row r="603" spans="2:16" x14ac:dyDescent="0.3">
      <c r="B603" s="4"/>
      <c r="C603" s="4"/>
      <c r="D603" s="4"/>
      <c r="E603" s="4"/>
      <c r="F603" s="4"/>
      <c r="G603" s="4"/>
      <c r="H603" s="4"/>
      <c r="I603" s="4"/>
      <c r="J603" s="4"/>
      <c r="K603" s="4"/>
      <c r="L603" s="8" t="str">
        <f t="shared" si="71"/>
        <v/>
      </c>
      <c r="M603" s="6" t="str">
        <f t="shared" si="69"/>
        <v/>
      </c>
      <c r="N603" s="6" t="str">
        <f t="shared" si="70"/>
        <v/>
      </c>
      <c r="O603" s="8"/>
      <c r="P603" s="105"/>
    </row>
    <row r="604" spans="2:16" x14ac:dyDescent="0.3">
      <c r="B604" s="4"/>
      <c r="C604" s="4"/>
      <c r="D604" s="4"/>
      <c r="E604" s="4"/>
      <c r="F604" s="4"/>
      <c r="G604" s="4"/>
      <c r="H604" s="4"/>
      <c r="I604" s="4"/>
      <c r="J604" s="4"/>
      <c r="K604" s="4"/>
      <c r="L604" s="8" t="str">
        <f t="shared" si="71"/>
        <v/>
      </c>
      <c r="M604" s="6" t="str">
        <f t="shared" si="69"/>
        <v/>
      </c>
      <c r="N604" s="6" t="str">
        <f t="shared" si="70"/>
        <v/>
      </c>
      <c r="O604" s="8"/>
      <c r="P604" s="105"/>
    </row>
    <row r="605" spans="2:16" x14ac:dyDescent="0.3">
      <c r="B605" s="4"/>
      <c r="C605" s="4"/>
      <c r="D605" s="4"/>
      <c r="E605" s="4"/>
      <c r="F605" s="4"/>
      <c r="G605" s="4"/>
      <c r="H605" s="4"/>
      <c r="I605" s="4"/>
      <c r="J605" s="4"/>
      <c r="K605" s="4"/>
      <c r="L605" s="8" t="str">
        <f t="shared" si="71"/>
        <v/>
      </c>
      <c r="M605" s="6" t="str">
        <f t="shared" si="69"/>
        <v/>
      </c>
      <c r="N605" s="6" t="str">
        <f t="shared" si="70"/>
        <v/>
      </c>
      <c r="O605" s="8"/>
      <c r="P605" s="105"/>
    </row>
    <row r="606" spans="2:16" x14ac:dyDescent="0.3">
      <c r="B606" s="4"/>
      <c r="C606" s="4"/>
      <c r="D606" s="4"/>
      <c r="E606" s="4"/>
      <c r="F606" s="4"/>
      <c r="G606" s="4"/>
      <c r="H606" s="4"/>
      <c r="I606" s="4"/>
      <c r="J606" s="4"/>
      <c r="K606" s="4"/>
      <c r="L606" s="8" t="str">
        <f t="shared" si="71"/>
        <v/>
      </c>
      <c r="M606" s="6" t="str">
        <f t="shared" si="69"/>
        <v/>
      </c>
      <c r="N606" s="6" t="str">
        <f t="shared" si="70"/>
        <v/>
      </c>
      <c r="O606" s="8"/>
      <c r="P606" s="105"/>
    </row>
    <row r="607" spans="2:16" x14ac:dyDescent="0.3">
      <c r="B607" s="4"/>
      <c r="C607" s="4"/>
      <c r="D607" s="4"/>
      <c r="E607" s="4"/>
      <c r="F607" s="4"/>
      <c r="G607" s="4"/>
      <c r="H607" s="4"/>
      <c r="I607" s="4"/>
      <c r="J607" s="4"/>
      <c r="K607" s="4"/>
      <c r="L607" s="8" t="str">
        <f t="shared" si="71"/>
        <v/>
      </c>
      <c r="M607" s="6" t="str">
        <f t="shared" si="69"/>
        <v/>
      </c>
      <c r="N607" s="6" t="str">
        <f t="shared" si="70"/>
        <v/>
      </c>
      <c r="O607" s="8"/>
      <c r="P607" s="105"/>
    </row>
    <row r="608" spans="2:16" x14ac:dyDescent="0.3">
      <c r="B608" s="4"/>
      <c r="C608" s="4"/>
      <c r="D608" s="4"/>
      <c r="E608" s="4"/>
      <c r="F608" s="4"/>
      <c r="G608" s="4"/>
      <c r="H608" s="4"/>
      <c r="I608" s="4"/>
      <c r="J608" s="4"/>
      <c r="K608" s="4"/>
      <c r="L608" s="8" t="str">
        <f t="shared" si="71"/>
        <v/>
      </c>
      <c r="M608" s="6" t="str">
        <f t="shared" si="69"/>
        <v/>
      </c>
      <c r="N608" s="6" t="str">
        <f t="shared" si="70"/>
        <v/>
      </c>
      <c r="O608" s="8"/>
      <c r="P608" s="105"/>
    </row>
    <row r="609" spans="2:16" x14ac:dyDescent="0.3">
      <c r="B609" s="4"/>
      <c r="C609" s="4"/>
      <c r="D609" s="4"/>
      <c r="E609" s="4"/>
      <c r="F609" s="4"/>
      <c r="G609" s="4"/>
      <c r="H609" s="4"/>
      <c r="I609" s="4"/>
      <c r="J609" s="4"/>
      <c r="K609" s="4"/>
      <c r="L609" s="8" t="str">
        <f t="shared" si="71"/>
        <v/>
      </c>
      <c r="M609" s="6" t="str">
        <f t="shared" si="69"/>
        <v/>
      </c>
      <c r="N609" s="6" t="str">
        <f t="shared" si="70"/>
        <v/>
      </c>
      <c r="O609" s="8"/>
      <c r="P609" s="105"/>
    </row>
    <row r="610" spans="2:16" x14ac:dyDescent="0.3">
      <c r="B610" s="4"/>
      <c r="C610" s="4"/>
      <c r="D610" s="4"/>
      <c r="E610" s="4"/>
      <c r="F610" s="4"/>
      <c r="G610" s="4"/>
      <c r="H610" s="4"/>
      <c r="I610" s="4"/>
      <c r="J610" s="4"/>
      <c r="K610" s="4"/>
      <c r="L610" s="8" t="str">
        <f t="shared" si="71"/>
        <v/>
      </c>
      <c r="M610" s="6" t="str">
        <f t="shared" si="69"/>
        <v/>
      </c>
      <c r="N610" s="6" t="str">
        <f t="shared" si="70"/>
        <v/>
      </c>
      <c r="O610" s="8"/>
      <c r="P610" s="105"/>
    </row>
    <row r="611" spans="2:16" x14ac:dyDescent="0.3">
      <c r="B611" s="4"/>
      <c r="C611" s="4"/>
      <c r="D611" s="4"/>
      <c r="E611" s="4"/>
      <c r="F611" s="4"/>
      <c r="G611" s="4"/>
      <c r="H611" s="4"/>
      <c r="I611" s="4"/>
      <c r="J611" s="4"/>
      <c r="K611" s="4"/>
      <c r="L611" s="8" t="str">
        <f t="shared" si="71"/>
        <v/>
      </c>
      <c r="M611" s="6" t="str">
        <f t="shared" si="69"/>
        <v/>
      </c>
      <c r="N611" s="6" t="str">
        <f t="shared" si="70"/>
        <v/>
      </c>
      <c r="O611" s="8"/>
      <c r="P611" s="105"/>
    </row>
    <row r="612" spans="2:16" x14ac:dyDescent="0.3">
      <c r="B612" s="4"/>
      <c r="C612" s="4"/>
      <c r="D612" s="4"/>
      <c r="E612" s="4"/>
      <c r="F612" s="4"/>
      <c r="G612" s="4"/>
      <c r="H612" s="4"/>
      <c r="I612" s="4"/>
      <c r="J612" s="4"/>
      <c r="K612" s="4"/>
      <c r="L612" s="8" t="str">
        <f t="shared" si="71"/>
        <v/>
      </c>
      <c r="M612" s="6" t="str">
        <f t="shared" si="69"/>
        <v/>
      </c>
      <c r="N612" s="6" t="str">
        <f t="shared" si="70"/>
        <v/>
      </c>
      <c r="O612" s="8"/>
      <c r="P612" s="105"/>
    </row>
    <row r="613" spans="2:16" x14ac:dyDescent="0.3">
      <c r="B613" s="4"/>
      <c r="C613" s="4"/>
      <c r="D613" s="4"/>
      <c r="E613" s="4"/>
      <c r="F613" s="4"/>
      <c r="G613" s="4"/>
      <c r="H613" s="4"/>
      <c r="I613" s="4"/>
      <c r="J613" s="4"/>
      <c r="K613" s="4"/>
      <c r="L613" s="8" t="str">
        <f t="shared" si="71"/>
        <v/>
      </c>
      <c r="M613" s="6" t="str">
        <f t="shared" si="69"/>
        <v/>
      </c>
      <c r="N613" s="6" t="str">
        <f t="shared" si="70"/>
        <v/>
      </c>
      <c r="O613" s="8"/>
      <c r="P613" s="105"/>
    </row>
    <row r="614" spans="2:16" x14ac:dyDescent="0.3">
      <c r="B614" s="4"/>
      <c r="C614" s="4"/>
      <c r="D614" s="4"/>
      <c r="E614" s="4"/>
      <c r="F614" s="4"/>
      <c r="G614" s="4"/>
      <c r="H614" s="4"/>
      <c r="I614" s="4"/>
      <c r="J614" s="4"/>
      <c r="K614" s="4"/>
      <c r="L614" s="8" t="str">
        <f t="shared" si="71"/>
        <v/>
      </c>
      <c r="M614" s="6" t="str">
        <f t="shared" si="69"/>
        <v/>
      </c>
      <c r="N614" s="6" t="str">
        <f t="shared" si="70"/>
        <v/>
      </c>
      <c r="O614" s="8"/>
      <c r="P614" s="105"/>
    </row>
    <row r="615" spans="2:16" x14ac:dyDescent="0.3">
      <c r="B615" s="4"/>
      <c r="C615" s="4"/>
      <c r="D615" s="4"/>
      <c r="E615" s="4"/>
      <c r="F615" s="4"/>
      <c r="G615" s="4"/>
      <c r="H615" s="4"/>
      <c r="I615" s="4"/>
      <c r="J615" s="4"/>
      <c r="K615" s="4"/>
      <c r="L615" s="8" t="str">
        <f t="shared" si="71"/>
        <v/>
      </c>
      <c r="M615" s="6" t="str">
        <f t="shared" si="69"/>
        <v/>
      </c>
      <c r="N615" s="6" t="str">
        <f t="shared" si="70"/>
        <v/>
      </c>
      <c r="O615" s="8"/>
      <c r="P615" s="105"/>
    </row>
    <row r="616" spans="2:16" x14ac:dyDescent="0.3">
      <c r="B616" s="4"/>
      <c r="C616" s="4"/>
      <c r="D616" s="4"/>
      <c r="E616" s="4"/>
      <c r="F616" s="4"/>
      <c r="G616" s="4"/>
      <c r="H616" s="4"/>
      <c r="I616" s="4"/>
      <c r="J616" s="4"/>
      <c r="K616" s="4"/>
      <c r="L616" s="8" t="str">
        <f t="shared" si="71"/>
        <v/>
      </c>
      <c r="M616" s="6" t="str">
        <f t="shared" si="69"/>
        <v/>
      </c>
      <c r="N616" s="6" t="str">
        <f t="shared" si="70"/>
        <v/>
      </c>
      <c r="O616" s="8"/>
      <c r="P616" s="105"/>
    </row>
    <row r="617" spans="2:16" x14ac:dyDescent="0.3">
      <c r="B617" s="4"/>
      <c r="C617" s="4"/>
      <c r="D617" s="4"/>
      <c r="E617" s="4"/>
      <c r="F617" s="4"/>
      <c r="G617" s="4"/>
      <c r="H617" s="4"/>
      <c r="I617" s="4"/>
      <c r="J617" s="4"/>
      <c r="K617" s="4"/>
      <c r="L617" s="8" t="str">
        <f t="shared" si="71"/>
        <v/>
      </c>
      <c r="M617" s="6" t="str">
        <f t="shared" si="69"/>
        <v/>
      </c>
      <c r="N617" s="6" t="str">
        <f t="shared" si="70"/>
        <v/>
      </c>
      <c r="O617" s="8"/>
      <c r="P617" s="105"/>
    </row>
    <row r="618" spans="2:16" x14ac:dyDescent="0.3">
      <c r="B618" s="4"/>
      <c r="C618" s="4"/>
      <c r="D618" s="4"/>
      <c r="E618" s="4"/>
      <c r="F618" s="4"/>
      <c r="G618" s="4"/>
      <c r="H618" s="4"/>
      <c r="I618" s="4"/>
      <c r="J618" s="4"/>
      <c r="K618" s="4"/>
      <c r="L618" s="8" t="str">
        <f t="shared" si="71"/>
        <v/>
      </c>
      <c r="M618" s="6" t="str">
        <f t="shared" si="69"/>
        <v/>
      </c>
      <c r="N618" s="6" t="str">
        <f t="shared" si="70"/>
        <v/>
      </c>
      <c r="O618" s="8"/>
      <c r="P618" s="105"/>
    </row>
    <row r="619" spans="2:16" x14ac:dyDescent="0.3">
      <c r="B619" s="4"/>
      <c r="C619" s="4"/>
      <c r="D619" s="4"/>
      <c r="E619" s="4"/>
      <c r="F619" s="4"/>
      <c r="G619" s="4"/>
      <c r="H619" s="4"/>
      <c r="I619" s="4"/>
      <c r="J619" s="4"/>
      <c r="K619" s="4"/>
      <c r="L619" s="8" t="str">
        <f t="shared" si="71"/>
        <v/>
      </c>
      <c r="M619" s="6" t="str">
        <f t="shared" si="69"/>
        <v/>
      </c>
      <c r="N619" s="6" t="str">
        <f t="shared" si="70"/>
        <v/>
      </c>
      <c r="O619" s="8"/>
      <c r="P619" s="105"/>
    </row>
    <row r="620" spans="2:16" x14ac:dyDescent="0.3">
      <c r="B620" s="4"/>
      <c r="C620" s="4"/>
      <c r="D620" s="4"/>
      <c r="E620" s="4"/>
      <c r="F620" s="4"/>
      <c r="G620" s="4"/>
      <c r="H620" s="4"/>
      <c r="I620" s="4"/>
      <c r="J620" s="4"/>
      <c r="K620" s="4"/>
      <c r="L620" s="8" t="str">
        <f t="shared" si="71"/>
        <v/>
      </c>
      <c r="M620" s="6" t="str">
        <f t="shared" si="69"/>
        <v/>
      </c>
      <c r="N620" s="6" t="str">
        <f t="shared" si="70"/>
        <v/>
      </c>
      <c r="O620" s="8"/>
      <c r="P620" s="105"/>
    </row>
    <row r="621" spans="2:16" x14ac:dyDescent="0.3">
      <c r="B621" s="4"/>
      <c r="C621" s="4"/>
      <c r="D621" s="4"/>
      <c r="E621" s="4"/>
      <c r="F621" s="4"/>
      <c r="G621" s="4"/>
      <c r="H621" s="4"/>
      <c r="I621" s="4"/>
      <c r="J621" s="4"/>
      <c r="K621" s="4"/>
      <c r="L621" s="8" t="str">
        <f t="shared" si="71"/>
        <v/>
      </c>
      <c r="M621" s="6" t="str">
        <f t="shared" si="69"/>
        <v/>
      </c>
      <c r="N621" s="6" t="str">
        <f t="shared" si="70"/>
        <v/>
      </c>
      <c r="O621" s="8"/>
      <c r="P621" s="105"/>
    </row>
    <row r="622" spans="2:16" x14ac:dyDescent="0.3">
      <c r="B622" s="4"/>
      <c r="C622" s="4"/>
      <c r="D622" s="4"/>
      <c r="E622" s="4"/>
      <c r="F622" s="4"/>
      <c r="G622" s="4"/>
      <c r="H622" s="4"/>
      <c r="I622" s="4"/>
      <c r="J622" s="4"/>
      <c r="K622" s="4"/>
      <c r="L622" s="8" t="str">
        <f t="shared" si="71"/>
        <v/>
      </c>
      <c r="M622" s="6" t="str">
        <f t="shared" si="69"/>
        <v/>
      </c>
      <c r="N622" s="6" t="str">
        <f t="shared" si="70"/>
        <v/>
      </c>
      <c r="O622" s="8"/>
      <c r="P622" s="105"/>
    </row>
    <row r="623" spans="2:16" x14ac:dyDescent="0.3">
      <c r="B623" s="4"/>
      <c r="C623" s="4"/>
      <c r="D623" s="4"/>
      <c r="E623" s="4"/>
      <c r="F623" s="4"/>
      <c r="G623" s="4"/>
      <c r="H623" s="4"/>
      <c r="I623" s="4"/>
      <c r="J623" s="4"/>
      <c r="K623" s="4"/>
      <c r="L623" s="8" t="str">
        <f t="shared" si="71"/>
        <v/>
      </c>
      <c r="M623" s="6" t="str">
        <f t="shared" si="69"/>
        <v/>
      </c>
      <c r="N623" s="6" t="str">
        <f t="shared" si="70"/>
        <v/>
      </c>
      <c r="O623" s="8"/>
      <c r="P623" s="105"/>
    </row>
    <row r="624" spans="2:16" x14ac:dyDescent="0.3">
      <c r="B624" s="4"/>
      <c r="C624" s="4"/>
      <c r="D624" s="4"/>
      <c r="E624" s="4"/>
      <c r="F624" s="4"/>
      <c r="G624" s="4"/>
      <c r="H624" s="4"/>
      <c r="I624" s="4"/>
      <c r="J624" s="4"/>
      <c r="K624" s="4"/>
      <c r="L624" s="8" t="str">
        <f t="shared" si="71"/>
        <v/>
      </c>
      <c r="M624" s="6" t="str">
        <f t="shared" si="69"/>
        <v/>
      </c>
      <c r="N624" s="6" t="str">
        <f t="shared" si="70"/>
        <v/>
      </c>
      <c r="O624" s="8"/>
      <c r="P624" s="105"/>
    </row>
    <row r="625" spans="2:16" x14ac:dyDescent="0.3">
      <c r="B625" s="4"/>
      <c r="C625" s="4"/>
      <c r="D625" s="4"/>
      <c r="E625" s="4"/>
      <c r="F625" s="4"/>
      <c r="G625" s="4"/>
      <c r="H625" s="4"/>
      <c r="I625" s="4"/>
      <c r="J625" s="4"/>
      <c r="K625" s="4"/>
      <c r="L625" s="8" t="str">
        <f t="shared" si="71"/>
        <v/>
      </c>
      <c r="M625" s="6" t="str">
        <f t="shared" si="69"/>
        <v/>
      </c>
      <c r="N625" s="6" t="str">
        <f t="shared" si="70"/>
        <v/>
      </c>
      <c r="O625" s="8"/>
      <c r="P625" s="105"/>
    </row>
    <row r="626" spans="2:16" x14ac:dyDescent="0.3">
      <c r="B626" s="4"/>
      <c r="C626" s="4"/>
      <c r="D626" s="4"/>
      <c r="E626" s="4"/>
      <c r="F626" s="4"/>
      <c r="G626" s="4"/>
      <c r="H626" s="4"/>
      <c r="I626" s="4"/>
      <c r="J626" s="4"/>
      <c r="K626" s="4"/>
      <c r="L626" s="8" t="str">
        <f t="shared" si="71"/>
        <v/>
      </c>
      <c r="M626" s="6" t="str">
        <f t="shared" si="69"/>
        <v/>
      </c>
      <c r="N626" s="6" t="str">
        <f t="shared" si="70"/>
        <v/>
      </c>
      <c r="O626" s="8"/>
      <c r="P626" s="105"/>
    </row>
    <row r="627" spans="2:16" x14ac:dyDescent="0.3">
      <c r="B627" s="4"/>
      <c r="C627" s="4"/>
      <c r="D627" s="4"/>
      <c r="E627" s="4"/>
      <c r="F627" s="4"/>
      <c r="G627" s="4"/>
      <c r="H627" s="4"/>
      <c r="I627" s="4"/>
      <c r="J627" s="4"/>
      <c r="K627" s="4"/>
      <c r="L627" s="8" t="str">
        <f t="shared" si="71"/>
        <v/>
      </c>
      <c r="M627" s="6" t="str">
        <f t="shared" si="69"/>
        <v/>
      </c>
      <c r="N627" s="6" t="str">
        <f t="shared" si="70"/>
        <v/>
      </c>
      <c r="O627" s="8"/>
      <c r="P627" s="105"/>
    </row>
    <row r="628" spans="2:16" x14ac:dyDescent="0.3">
      <c r="B628" s="4"/>
      <c r="C628" s="4"/>
      <c r="D628" s="4"/>
      <c r="E628" s="4"/>
      <c r="F628" s="4"/>
      <c r="G628" s="4"/>
      <c r="H628" s="4"/>
      <c r="I628" s="4"/>
      <c r="J628" s="4"/>
      <c r="K628" s="4"/>
      <c r="L628" s="8" t="str">
        <f t="shared" si="71"/>
        <v/>
      </c>
      <c r="M628" s="6" t="str">
        <f t="shared" si="69"/>
        <v/>
      </c>
      <c r="N628" s="6" t="str">
        <f t="shared" si="70"/>
        <v/>
      </c>
      <c r="O628" s="8"/>
      <c r="P628" s="105"/>
    </row>
    <row r="629" spans="2:16" x14ac:dyDescent="0.3">
      <c r="B629" s="4"/>
      <c r="C629" s="4"/>
      <c r="D629" s="4"/>
      <c r="E629" s="4"/>
      <c r="F629" s="4"/>
      <c r="G629" s="4"/>
      <c r="H629" s="4"/>
      <c r="I629" s="4"/>
      <c r="J629" s="4"/>
      <c r="K629" s="4"/>
      <c r="L629" s="8" t="str">
        <f t="shared" si="71"/>
        <v/>
      </c>
      <c r="M629" s="6" t="str">
        <f t="shared" si="69"/>
        <v/>
      </c>
      <c r="N629" s="6" t="str">
        <f t="shared" si="70"/>
        <v/>
      </c>
      <c r="O629" s="8"/>
      <c r="P629" s="105"/>
    </row>
    <row r="630" spans="2:16" x14ac:dyDescent="0.3">
      <c r="B630" s="4"/>
      <c r="C630" s="4"/>
      <c r="D630" s="4"/>
      <c r="E630" s="4"/>
      <c r="F630" s="4"/>
      <c r="G630" s="4"/>
      <c r="H630" s="4"/>
      <c r="I630" s="4"/>
      <c r="J630" s="4"/>
      <c r="K630" s="4"/>
      <c r="L630" s="8" t="str">
        <f t="shared" si="71"/>
        <v/>
      </c>
      <c r="M630" s="6" t="str">
        <f t="shared" si="69"/>
        <v/>
      </c>
      <c r="N630" s="6" t="str">
        <f t="shared" si="70"/>
        <v/>
      </c>
      <c r="O630" s="8"/>
      <c r="P630" s="105"/>
    </row>
    <row r="631" spans="2:16" x14ac:dyDescent="0.3">
      <c r="B631" s="4"/>
      <c r="C631" s="4"/>
      <c r="D631" s="4"/>
      <c r="E631" s="4"/>
      <c r="F631" s="4"/>
      <c r="G631" s="4"/>
      <c r="H631" s="4"/>
      <c r="I631" s="4"/>
      <c r="J631" s="4"/>
      <c r="K631" s="4"/>
      <c r="L631" s="8" t="str">
        <f t="shared" si="71"/>
        <v/>
      </c>
      <c r="M631" s="6" t="str">
        <f t="shared" si="69"/>
        <v/>
      </c>
      <c r="N631" s="6" t="str">
        <f t="shared" si="70"/>
        <v/>
      </c>
      <c r="O631" s="8"/>
      <c r="P631" s="105"/>
    </row>
    <row r="632" spans="2:16" x14ac:dyDescent="0.3">
      <c r="B632" s="4"/>
      <c r="C632" s="4"/>
      <c r="D632" s="4"/>
      <c r="E632" s="4"/>
      <c r="F632" s="4"/>
      <c r="G632" s="4"/>
      <c r="H632" s="4"/>
      <c r="I632" s="4"/>
      <c r="J632" s="4"/>
      <c r="K632" s="4"/>
      <c r="L632" s="8" t="str">
        <f t="shared" si="71"/>
        <v/>
      </c>
      <c r="M632" s="6" t="str">
        <f t="shared" si="69"/>
        <v/>
      </c>
      <c r="N632" s="6" t="str">
        <f t="shared" si="70"/>
        <v/>
      </c>
      <c r="O632" s="8"/>
      <c r="P632" s="105"/>
    </row>
    <row r="633" spans="2:16" x14ac:dyDescent="0.3">
      <c r="B633" s="4"/>
      <c r="C633" s="4"/>
      <c r="D633" s="4"/>
      <c r="E633" s="4"/>
      <c r="F633" s="4"/>
      <c r="G633" s="4"/>
      <c r="H633" s="4"/>
      <c r="I633" s="4"/>
      <c r="J633" s="4"/>
      <c r="K633" s="4"/>
      <c r="L633" s="8" t="str">
        <f t="shared" si="71"/>
        <v/>
      </c>
      <c r="M633" s="6" t="str">
        <f t="shared" si="69"/>
        <v/>
      </c>
      <c r="N633" s="6" t="str">
        <f t="shared" si="70"/>
        <v/>
      </c>
      <c r="O633" s="8"/>
      <c r="P633" s="105"/>
    </row>
    <row r="634" spans="2:16" x14ac:dyDescent="0.3">
      <c r="B634" s="4"/>
      <c r="C634" s="4"/>
      <c r="D634" s="4"/>
      <c r="E634" s="4"/>
      <c r="F634" s="4"/>
      <c r="G634" s="4"/>
      <c r="H634" s="4"/>
      <c r="I634" s="4"/>
      <c r="J634" s="4"/>
      <c r="K634" s="4"/>
      <c r="L634" s="8" t="str">
        <f t="shared" si="71"/>
        <v/>
      </c>
      <c r="M634" s="6" t="str">
        <f t="shared" si="69"/>
        <v/>
      </c>
      <c r="N634" s="6" t="str">
        <f t="shared" si="70"/>
        <v/>
      </c>
      <c r="O634" s="8"/>
      <c r="P634" s="105"/>
    </row>
    <row r="635" spans="2:16" x14ac:dyDescent="0.3">
      <c r="B635" s="4"/>
      <c r="C635" s="4"/>
      <c r="D635" s="4"/>
      <c r="E635" s="4"/>
      <c r="F635" s="4"/>
      <c r="G635" s="4"/>
      <c r="H635" s="4"/>
      <c r="I635" s="4"/>
      <c r="J635" s="4"/>
      <c r="K635" s="4"/>
      <c r="L635" s="8" t="str">
        <f t="shared" si="71"/>
        <v/>
      </c>
      <c r="M635" s="6" t="str">
        <f t="shared" si="69"/>
        <v/>
      </c>
      <c r="N635" s="6" t="str">
        <f t="shared" si="70"/>
        <v/>
      </c>
      <c r="O635" s="8"/>
      <c r="P635" s="105"/>
    </row>
    <row r="636" spans="2:16" x14ac:dyDescent="0.3">
      <c r="B636" s="4"/>
      <c r="C636" s="4"/>
      <c r="D636" s="4"/>
      <c r="E636" s="4"/>
      <c r="F636" s="4"/>
      <c r="G636" s="4"/>
      <c r="H636" s="4"/>
      <c r="I636" s="4"/>
      <c r="J636" s="4"/>
      <c r="K636" s="4"/>
      <c r="L636" s="8" t="str">
        <f t="shared" si="71"/>
        <v/>
      </c>
      <c r="M636" s="6" t="str">
        <f t="shared" si="69"/>
        <v/>
      </c>
      <c r="N636" s="6" t="str">
        <f t="shared" si="70"/>
        <v/>
      </c>
      <c r="O636" s="8"/>
      <c r="P636" s="105"/>
    </row>
    <row r="637" spans="2:16" x14ac:dyDescent="0.3">
      <c r="B637" s="4"/>
      <c r="C637" s="4"/>
      <c r="D637" s="4"/>
      <c r="E637" s="4"/>
      <c r="F637" s="4"/>
      <c r="G637" s="4"/>
      <c r="H637" s="4"/>
      <c r="I637" s="4"/>
      <c r="J637" s="4"/>
      <c r="K637" s="4"/>
      <c r="L637" s="8" t="str">
        <f t="shared" si="71"/>
        <v/>
      </c>
      <c r="M637" s="6" t="str">
        <f t="shared" si="69"/>
        <v/>
      </c>
      <c r="N637" s="6" t="str">
        <f t="shared" si="70"/>
        <v/>
      </c>
      <c r="O637" s="8"/>
      <c r="P637" s="105"/>
    </row>
    <row r="638" spans="2:16" x14ac:dyDescent="0.3">
      <c r="B638" s="4"/>
      <c r="C638" s="4"/>
      <c r="D638" s="4"/>
      <c r="E638" s="4"/>
      <c r="F638" s="4"/>
      <c r="G638" s="4"/>
      <c r="H638" s="4"/>
      <c r="I638" s="4"/>
      <c r="J638" s="4"/>
      <c r="K638" s="4"/>
      <c r="L638" s="8" t="str">
        <f t="shared" si="71"/>
        <v/>
      </c>
      <c r="M638" s="6" t="str">
        <f t="shared" si="69"/>
        <v/>
      </c>
      <c r="N638" s="6" t="str">
        <f t="shared" si="70"/>
        <v/>
      </c>
      <c r="O638" s="8"/>
      <c r="P638" s="105"/>
    </row>
    <row r="639" spans="2:16" x14ac:dyDescent="0.3">
      <c r="B639" s="4"/>
      <c r="C639" s="4"/>
      <c r="D639" s="4"/>
      <c r="E639" s="4"/>
      <c r="F639" s="4"/>
      <c r="G639" s="4"/>
      <c r="H639" s="4"/>
      <c r="I639" s="4"/>
      <c r="J639" s="4"/>
      <c r="K639" s="4"/>
      <c r="L639" s="8" t="str">
        <f t="shared" si="71"/>
        <v/>
      </c>
      <c r="M639" s="6" t="str">
        <f t="shared" si="69"/>
        <v/>
      </c>
      <c r="N639" s="6" t="str">
        <f t="shared" si="70"/>
        <v/>
      </c>
      <c r="O639" s="8"/>
      <c r="P639" s="105"/>
    </row>
    <row r="640" spans="2:16" x14ac:dyDescent="0.3">
      <c r="B640" s="4"/>
      <c r="C640" s="4"/>
      <c r="D640" s="4"/>
      <c r="E640" s="4"/>
      <c r="F640" s="4"/>
      <c r="G640" s="4"/>
      <c r="H640" s="4"/>
      <c r="I640" s="4"/>
      <c r="J640" s="4"/>
      <c r="K640" s="4"/>
      <c r="L640" s="8" t="str">
        <f t="shared" si="71"/>
        <v/>
      </c>
      <c r="M640" s="6" t="str">
        <f t="shared" si="69"/>
        <v/>
      </c>
      <c r="N640" s="6" t="str">
        <f t="shared" si="70"/>
        <v/>
      </c>
      <c r="O640" s="8"/>
      <c r="P640" s="105"/>
    </row>
    <row r="641" spans="2:16" x14ac:dyDescent="0.3">
      <c r="B641" s="4"/>
      <c r="C641" s="4"/>
      <c r="D641" s="4"/>
      <c r="E641" s="4"/>
      <c r="F641" s="4"/>
      <c r="G641" s="4"/>
      <c r="H641" s="4"/>
      <c r="I641" s="4"/>
      <c r="J641" s="4"/>
      <c r="K641" s="4"/>
      <c r="L641" s="8" t="str">
        <f t="shared" si="71"/>
        <v/>
      </c>
      <c r="M641" s="6" t="str">
        <f t="shared" si="69"/>
        <v/>
      </c>
      <c r="N641" s="6" t="str">
        <f t="shared" si="70"/>
        <v/>
      </c>
      <c r="O641" s="8"/>
      <c r="P641" s="105"/>
    </row>
    <row r="642" spans="2:16" x14ac:dyDescent="0.3">
      <c r="B642" s="4"/>
      <c r="C642" s="4"/>
      <c r="D642" s="4"/>
      <c r="E642" s="4"/>
      <c r="F642" s="4"/>
      <c r="G642" s="4"/>
      <c r="H642" s="4"/>
      <c r="I642" s="4"/>
      <c r="J642" s="4"/>
      <c r="K642" s="4"/>
      <c r="L642" s="8" t="str">
        <f t="shared" si="71"/>
        <v/>
      </c>
      <c r="M642" s="6" t="str">
        <f t="shared" si="69"/>
        <v/>
      </c>
      <c r="N642" s="6" t="str">
        <f t="shared" si="70"/>
        <v/>
      </c>
      <c r="O642" s="8"/>
      <c r="P642" s="105"/>
    </row>
    <row r="643" spans="2:16" x14ac:dyDescent="0.3">
      <c r="B643" s="4"/>
      <c r="C643" s="4"/>
      <c r="D643" s="4"/>
      <c r="E643" s="4"/>
      <c r="F643" s="4"/>
      <c r="G643" s="4"/>
      <c r="H643" s="4"/>
      <c r="I643" s="4"/>
      <c r="J643" s="4"/>
      <c r="K643" s="4"/>
      <c r="L643" s="8" t="str">
        <f t="shared" si="71"/>
        <v/>
      </c>
      <c r="M643" s="6" t="str">
        <f t="shared" si="69"/>
        <v/>
      </c>
      <c r="N643" s="6" t="str">
        <f t="shared" si="70"/>
        <v/>
      </c>
      <c r="O643" s="8"/>
      <c r="P643" s="105"/>
    </row>
    <row r="644" spans="2:16" x14ac:dyDescent="0.3">
      <c r="B644" s="4"/>
      <c r="C644" s="4"/>
      <c r="D644" s="4"/>
      <c r="E644" s="4"/>
      <c r="F644" s="4"/>
      <c r="G644" s="4"/>
      <c r="H644" s="4"/>
      <c r="I644" s="4"/>
      <c r="J644" s="4"/>
      <c r="K644" s="4"/>
      <c r="L644" s="8" t="str">
        <f t="shared" si="71"/>
        <v/>
      </c>
      <c r="M644" s="6" t="str">
        <f t="shared" ref="M644:M707" si="72">IF(J644="","",J644*L644)</f>
        <v/>
      </c>
      <c r="N644" s="6" t="str">
        <f t="shared" ref="N644:N707" si="73">IF(L644="","",L644*K644)</f>
        <v/>
      </c>
      <c r="O644" s="8"/>
      <c r="P644" s="105"/>
    </row>
    <row r="645" spans="2:16" x14ac:dyDescent="0.3">
      <c r="B645" s="4"/>
      <c r="C645" s="4"/>
      <c r="D645" s="4"/>
      <c r="E645" s="4"/>
      <c r="F645" s="4"/>
      <c r="G645" s="4"/>
      <c r="H645" s="4"/>
      <c r="I645" s="4"/>
      <c r="J645" s="4"/>
      <c r="K645" s="4"/>
      <c r="L645" s="8" t="str">
        <f t="shared" si="71"/>
        <v/>
      </c>
      <c r="M645" s="6" t="str">
        <f t="shared" si="72"/>
        <v/>
      </c>
      <c r="N645" s="6" t="str">
        <f t="shared" si="73"/>
        <v/>
      </c>
      <c r="O645" s="8"/>
      <c r="P645" s="105"/>
    </row>
    <row r="646" spans="2:16" x14ac:dyDescent="0.3">
      <c r="B646" s="4"/>
      <c r="C646" s="4"/>
      <c r="D646" s="4"/>
      <c r="E646" s="4"/>
      <c r="F646" s="4"/>
      <c r="G646" s="4"/>
      <c r="H646" s="4"/>
      <c r="I646" s="4"/>
      <c r="J646" s="4"/>
      <c r="K646" s="4"/>
      <c r="L646" s="8" t="str">
        <f t="shared" si="71"/>
        <v/>
      </c>
      <c r="M646" s="6" t="str">
        <f t="shared" si="72"/>
        <v/>
      </c>
      <c r="N646" s="6" t="str">
        <f t="shared" si="73"/>
        <v/>
      </c>
      <c r="O646" s="8"/>
      <c r="P646" s="105"/>
    </row>
    <row r="647" spans="2:16" x14ac:dyDescent="0.3">
      <c r="B647" s="4"/>
      <c r="C647" s="4"/>
      <c r="D647" s="4"/>
      <c r="E647" s="4"/>
      <c r="F647" s="4"/>
      <c r="G647" s="4"/>
      <c r="H647" s="4"/>
      <c r="I647" s="4"/>
      <c r="J647" s="4"/>
      <c r="K647" s="4"/>
      <c r="L647" s="8" t="str">
        <f t="shared" ref="L647:L710" si="74">IF(H647="","",H647*I647)</f>
        <v/>
      </c>
      <c r="M647" s="6" t="str">
        <f t="shared" si="72"/>
        <v/>
      </c>
      <c r="N647" s="6" t="str">
        <f t="shared" si="73"/>
        <v/>
      </c>
      <c r="O647" s="8"/>
      <c r="P647" s="105"/>
    </row>
    <row r="648" spans="2:16" x14ac:dyDescent="0.3">
      <c r="B648" s="4"/>
      <c r="C648" s="4"/>
      <c r="D648" s="4"/>
      <c r="E648" s="4"/>
      <c r="F648" s="4"/>
      <c r="G648" s="4"/>
      <c r="H648" s="4"/>
      <c r="I648" s="4"/>
      <c r="J648" s="4"/>
      <c r="K648" s="4"/>
      <c r="L648" s="8" t="str">
        <f t="shared" si="74"/>
        <v/>
      </c>
      <c r="M648" s="6" t="str">
        <f t="shared" si="72"/>
        <v/>
      </c>
      <c r="N648" s="6" t="str">
        <f t="shared" si="73"/>
        <v/>
      </c>
      <c r="O648" s="8"/>
      <c r="P648" s="105"/>
    </row>
    <row r="649" spans="2:16" x14ac:dyDescent="0.3">
      <c r="B649" s="4"/>
      <c r="C649" s="4"/>
      <c r="D649" s="4"/>
      <c r="E649" s="4"/>
      <c r="F649" s="4"/>
      <c r="G649" s="4"/>
      <c r="H649" s="4"/>
      <c r="I649" s="4"/>
      <c r="J649" s="4"/>
      <c r="K649" s="4"/>
      <c r="L649" s="8" t="str">
        <f t="shared" si="74"/>
        <v/>
      </c>
      <c r="M649" s="6" t="str">
        <f t="shared" si="72"/>
        <v/>
      </c>
      <c r="N649" s="6" t="str">
        <f t="shared" si="73"/>
        <v/>
      </c>
      <c r="O649" s="8"/>
      <c r="P649" s="105"/>
    </row>
    <row r="650" spans="2:16" x14ac:dyDescent="0.3">
      <c r="B650" s="4"/>
      <c r="C650" s="4"/>
      <c r="D650" s="4"/>
      <c r="E650" s="4"/>
      <c r="F650" s="4"/>
      <c r="G650" s="4"/>
      <c r="H650" s="4"/>
      <c r="I650" s="4"/>
      <c r="J650" s="4"/>
      <c r="K650" s="4"/>
      <c r="L650" s="8" t="str">
        <f t="shared" si="74"/>
        <v/>
      </c>
      <c r="M650" s="6" t="str">
        <f t="shared" si="72"/>
        <v/>
      </c>
      <c r="N650" s="6" t="str">
        <f t="shared" si="73"/>
        <v/>
      </c>
      <c r="O650" s="8"/>
      <c r="P650" s="105"/>
    </row>
    <row r="651" spans="2:16" x14ac:dyDescent="0.3">
      <c r="B651" s="4"/>
      <c r="C651" s="4"/>
      <c r="D651" s="4"/>
      <c r="E651" s="4"/>
      <c r="F651" s="4"/>
      <c r="G651" s="4"/>
      <c r="H651" s="4"/>
      <c r="I651" s="4"/>
      <c r="J651" s="4"/>
      <c r="K651" s="4"/>
      <c r="L651" s="8" t="str">
        <f t="shared" si="74"/>
        <v/>
      </c>
      <c r="M651" s="6" t="str">
        <f t="shared" si="72"/>
        <v/>
      </c>
      <c r="N651" s="6" t="str">
        <f t="shared" si="73"/>
        <v/>
      </c>
      <c r="O651" s="8"/>
      <c r="P651" s="105"/>
    </row>
    <row r="652" spans="2:16" x14ac:dyDescent="0.3">
      <c r="B652" s="4"/>
      <c r="C652" s="4"/>
      <c r="D652" s="4"/>
      <c r="E652" s="4"/>
      <c r="F652" s="4"/>
      <c r="G652" s="4"/>
      <c r="H652" s="4"/>
      <c r="I652" s="4"/>
      <c r="J652" s="4"/>
      <c r="K652" s="4"/>
      <c r="L652" s="8" t="str">
        <f t="shared" si="74"/>
        <v/>
      </c>
      <c r="M652" s="6" t="str">
        <f t="shared" si="72"/>
        <v/>
      </c>
      <c r="N652" s="6" t="str">
        <f t="shared" si="73"/>
        <v/>
      </c>
      <c r="O652" s="8"/>
      <c r="P652" s="105"/>
    </row>
    <row r="653" spans="2:16" x14ac:dyDescent="0.3">
      <c r="B653" s="4"/>
      <c r="C653" s="4"/>
      <c r="D653" s="4"/>
      <c r="E653" s="4"/>
      <c r="F653" s="4"/>
      <c r="G653" s="4"/>
      <c r="H653" s="4"/>
      <c r="I653" s="4"/>
      <c r="J653" s="4"/>
      <c r="K653" s="4"/>
      <c r="L653" s="8" t="str">
        <f t="shared" si="74"/>
        <v/>
      </c>
      <c r="M653" s="6" t="str">
        <f t="shared" si="72"/>
        <v/>
      </c>
      <c r="N653" s="6" t="str">
        <f t="shared" si="73"/>
        <v/>
      </c>
      <c r="O653" s="8"/>
      <c r="P653" s="105"/>
    </row>
    <row r="654" spans="2:16" x14ac:dyDescent="0.3">
      <c r="B654" s="4"/>
      <c r="C654" s="4"/>
      <c r="D654" s="4"/>
      <c r="E654" s="4"/>
      <c r="F654" s="4"/>
      <c r="G654" s="4"/>
      <c r="H654" s="4"/>
      <c r="I654" s="4"/>
      <c r="J654" s="4"/>
      <c r="K654" s="4"/>
      <c r="L654" s="8" t="str">
        <f t="shared" si="74"/>
        <v/>
      </c>
      <c r="M654" s="6" t="str">
        <f t="shared" si="72"/>
        <v/>
      </c>
      <c r="N654" s="6" t="str">
        <f t="shared" si="73"/>
        <v/>
      </c>
      <c r="O654" s="8"/>
      <c r="P654" s="105"/>
    </row>
    <row r="655" spans="2:16" x14ac:dyDescent="0.3">
      <c r="B655" s="4"/>
      <c r="C655" s="4"/>
      <c r="D655" s="4"/>
      <c r="E655" s="4"/>
      <c r="F655" s="4"/>
      <c r="G655" s="4"/>
      <c r="H655" s="4"/>
      <c r="I655" s="4"/>
      <c r="J655" s="4"/>
      <c r="K655" s="4"/>
      <c r="L655" s="8" t="str">
        <f t="shared" si="74"/>
        <v/>
      </c>
      <c r="M655" s="6" t="str">
        <f t="shared" si="72"/>
        <v/>
      </c>
      <c r="N655" s="6" t="str">
        <f t="shared" si="73"/>
        <v/>
      </c>
      <c r="O655" s="8"/>
      <c r="P655" s="105"/>
    </row>
    <row r="656" spans="2:16" x14ac:dyDescent="0.3">
      <c r="B656" s="4"/>
      <c r="C656" s="4"/>
      <c r="D656" s="4"/>
      <c r="E656" s="4"/>
      <c r="F656" s="4"/>
      <c r="G656" s="4"/>
      <c r="H656" s="4"/>
      <c r="I656" s="4"/>
      <c r="J656" s="4"/>
      <c r="K656" s="4"/>
      <c r="L656" s="8" t="str">
        <f t="shared" si="74"/>
        <v/>
      </c>
      <c r="M656" s="6" t="str">
        <f t="shared" si="72"/>
        <v/>
      </c>
      <c r="N656" s="6" t="str">
        <f t="shared" si="73"/>
        <v/>
      </c>
      <c r="O656" s="8"/>
      <c r="P656" s="105"/>
    </row>
    <row r="657" spans="2:16" x14ac:dyDescent="0.3">
      <c r="B657" s="4"/>
      <c r="C657" s="4"/>
      <c r="D657" s="4"/>
      <c r="E657" s="4"/>
      <c r="F657" s="4"/>
      <c r="G657" s="4"/>
      <c r="H657" s="4"/>
      <c r="I657" s="4"/>
      <c r="J657" s="4"/>
      <c r="K657" s="4"/>
      <c r="L657" s="8" t="str">
        <f t="shared" si="74"/>
        <v/>
      </c>
      <c r="M657" s="6" t="str">
        <f t="shared" si="72"/>
        <v/>
      </c>
      <c r="N657" s="6" t="str">
        <f t="shared" si="73"/>
        <v/>
      </c>
      <c r="O657" s="8"/>
      <c r="P657" s="105"/>
    </row>
    <row r="658" spans="2:16" x14ac:dyDescent="0.3">
      <c r="B658" s="4"/>
      <c r="C658" s="4"/>
      <c r="D658" s="4"/>
      <c r="E658" s="4"/>
      <c r="F658" s="4"/>
      <c r="G658" s="4"/>
      <c r="H658" s="4"/>
      <c r="I658" s="4"/>
      <c r="J658" s="4"/>
      <c r="K658" s="4"/>
      <c r="L658" s="8" t="str">
        <f t="shared" si="74"/>
        <v/>
      </c>
      <c r="M658" s="6" t="str">
        <f t="shared" si="72"/>
        <v/>
      </c>
      <c r="N658" s="6" t="str">
        <f t="shared" si="73"/>
        <v/>
      </c>
      <c r="O658" s="8"/>
      <c r="P658" s="105"/>
    </row>
    <row r="659" spans="2:16" x14ac:dyDescent="0.3">
      <c r="B659" s="4"/>
      <c r="C659" s="4"/>
      <c r="D659" s="4"/>
      <c r="E659" s="4"/>
      <c r="F659" s="4"/>
      <c r="G659" s="4"/>
      <c r="H659" s="4"/>
      <c r="I659" s="4"/>
      <c r="J659" s="4"/>
      <c r="K659" s="4"/>
      <c r="L659" s="8" t="str">
        <f t="shared" si="74"/>
        <v/>
      </c>
      <c r="M659" s="6" t="str">
        <f t="shared" si="72"/>
        <v/>
      </c>
      <c r="N659" s="6" t="str">
        <f t="shared" si="73"/>
        <v/>
      </c>
      <c r="O659" s="8"/>
      <c r="P659" s="105"/>
    </row>
    <row r="660" spans="2:16" x14ac:dyDescent="0.3">
      <c r="B660" s="4"/>
      <c r="C660" s="4"/>
      <c r="D660" s="4"/>
      <c r="E660" s="4"/>
      <c r="F660" s="4"/>
      <c r="G660" s="4"/>
      <c r="H660" s="4"/>
      <c r="I660" s="4"/>
      <c r="J660" s="4"/>
      <c r="K660" s="4"/>
      <c r="L660" s="8" t="str">
        <f t="shared" si="74"/>
        <v/>
      </c>
      <c r="M660" s="6" t="str">
        <f t="shared" si="72"/>
        <v/>
      </c>
      <c r="N660" s="6" t="str">
        <f t="shared" si="73"/>
        <v/>
      </c>
      <c r="O660" s="8"/>
      <c r="P660" s="105"/>
    </row>
    <row r="661" spans="2:16" x14ac:dyDescent="0.3">
      <c r="B661" s="4"/>
      <c r="C661" s="4"/>
      <c r="D661" s="4"/>
      <c r="E661" s="4"/>
      <c r="F661" s="4"/>
      <c r="G661" s="4"/>
      <c r="H661" s="4"/>
      <c r="I661" s="4"/>
      <c r="J661" s="4"/>
      <c r="K661" s="4"/>
      <c r="L661" s="8" t="str">
        <f t="shared" si="74"/>
        <v/>
      </c>
      <c r="M661" s="6" t="str">
        <f t="shared" si="72"/>
        <v/>
      </c>
      <c r="N661" s="6" t="str">
        <f t="shared" si="73"/>
        <v/>
      </c>
      <c r="O661" s="8"/>
      <c r="P661" s="105"/>
    </row>
    <row r="662" spans="2:16" x14ac:dyDescent="0.3">
      <c r="B662" s="4"/>
      <c r="C662" s="4"/>
      <c r="D662" s="4"/>
      <c r="E662" s="4"/>
      <c r="F662" s="4"/>
      <c r="G662" s="4"/>
      <c r="H662" s="4"/>
      <c r="I662" s="4"/>
      <c r="J662" s="4"/>
      <c r="K662" s="4"/>
      <c r="L662" s="8" t="str">
        <f t="shared" si="74"/>
        <v/>
      </c>
      <c r="M662" s="6" t="str">
        <f t="shared" si="72"/>
        <v/>
      </c>
      <c r="N662" s="6" t="str">
        <f t="shared" si="73"/>
        <v/>
      </c>
      <c r="O662" s="8"/>
      <c r="P662" s="105"/>
    </row>
    <row r="663" spans="2:16" x14ac:dyDescent="0.3">
      <c r="B663" s="4"/>
      <c r="C663" s="4"/>
      <c r="D663" s="4"/>
      <c r="E663" s="4"/>
      <c r="F663" s="4"/>
      <c r="G663" s="4"/>
      <c r="H663" s="4"/>
      <c r="I663" s="4"/>
      <c r="J663" s="4"/>
      <c r="K663" s="4"/>
      <c r="L663" s="8" t="str">
        <f t="shared" si="74"/>
        <v/>
      </c>
      <c r="M663" s="6" t="str">
        <f t="shared" si="72"/>
        <v/>
      </c>
      <c r="N663" s="6" t="str">
        <f t="shared" si="73"/>
        <v/>
      </c>
      <c r="O663" s="8"/>
      <c r="P663" s="105"/>
    </row>
    <row r="664" spans="2:16" x14ac:dyDescent="0.3">
      <c r="B664" s="4"/>
      <c r="C664" s="4"/>
      <c r="D664" s="4"/>
      <c r="E664" s="4"/>
      <c r="F664" s="4"/>
      <c r="G664" s="4"/>
      <c r="H664" s="4"/>
      <c r="I664" s="4"/>
      <c r="J664" s="4"/>
      <c r="K664" s="4"/>
      <c r="L664" s="8" t="str">
        <f t="shared" si="74"/>
        <v/>
      </c>
      <c r="M664" s="6" t="str">
        <f t="shared" si="72"/>
        <v/>
      </c>
      <c r="N664" s="6" t="str">
        <f t="shared" si="73"/>
        <v/>
      </c>
      <c r="O664" s="8"/>
      <c r="P664" s="105"/>
    </row>
    <row r="665" spans="2:16" x14ac:dyDescent="0.3">
      <c r="B665" s="4"/>
      <c r="C665" s="4"/>
      <c r="D665" s="4"/>
      <c r="E665" s="4"/>
      <c r="F665" s="4"/>
      <c r="G665" s="4"/>
      <c r="H665" s="4"/>
      <c r="I665" s="4"/>
      <c r="J665" s="4"/>
      <c r="K665" s="4"/>
      <c r="L665" s="8" t="str">
        <f t="shared" si="74"/>
        <v/>
      </c>
      <c r="M665" s="6" t="str">
        <f t="shared" si="72"/>
        <v/>
      </c>
      <c r="N665" s="6" t="str">
        <f t="shared" si="73"/>
        <v/>
      </c>
      <c r="O665" s="8"/>
      <c r="P665" s="105"/>
    </row>
    <row r="666" spans="2:16" x14ac:dyDescent="0.3">
      <c r="B666" s="4"/>
      <c r="C666" s="4"/>
      <c r="D666" s="4"/>
      <c r="E666" s="4"/>
      <c r="F666" s="4"/>
      <c r="G666" s="4"/>
      <c r="H666" s="4"/>
      <c r="I666" s="4"/>
      <c r="J666" s="4"/>
      <c r="K666" s="4"/>
      <c r="L666" s="8" t="str">
        <f t="shared" si="74"/>
        <v/>
      </c>
      <c r="M666" s="6" t="str">
        <f t="shared" si="72"/>
        <v/>
      </c>
      <c r="N666" s="6" t="str">
        <f t="shared" si="73"/>
        <v/>
      </c>
      <c r="O666" s="8"/>
      <c r="P666" s="105"/>
    </row>
    <row r="667" spans="2:16" x14ac:dyDescent="0.3">
      <c r="B667" s="4"/>
      <c r="C667" s="4"/>
      <c r="D667" s="4"/>
      <c r="E667" s="4"/>
      <c r="F667" s="4"/>
      <c r="G667" s="4"/>
      <c r="H667" s="4"/>
      <c r="I667" s="4"/>
      <c r="J667" s="4"/>
      <c r="K667" s="4"/>
      <c r="L667" s="8" t="str">
        <f t="shared" si="74"/>
        <v/>
      </c>
      <c r="M667" s="6" t="str">
        <f t="shared" si="72"/>
        <v/>
      </c>
      <c r="N667" s="6" t="str">
        <f t="shared" si="73"/>
        <v/>
      </c>
      <c r="O667" s="8"/>
      <c r="P667" s="105"/>
    </row>
    <row r="668" spans="2:16" x14ac:dyDescent="0.3">
      <c r="B668" s="4"/>
      <c r="C668" s="4"/>
      <c r="D668" s="4"/>
      <c r="E668" s="4"/>
      <c r="F668" s="4"/>
      <c r="G668" s="4"/>
      <c r="H668" s="4"/>
      <c r="I668" s="4"/>
      <c r="J668" s="4"/>
      <c r="K668" s="4"/>
      <c r="L668" s="8" t="str">
        <f t="shared" si="74"/>
        <v/>
      </c>
      <c r="M668" s="6" t="str">
        <f t="shared" si="72"/>
        <v/>
      </c>
      <c r="N668" s="6" t="str">
        <f t="shared" si="73"/>
        <v/>
      </c>
      <c r="O668" s="8"/>
      <c r="P668" s="105"/>
    </row>
    <row r="669" spans="2:16" x14ac:dyDescent="0.3">
      <c r="B669" s="4"/>
      <c r="C669" s="4"/>
      <c r="D669" s="4"/>
      <c r="E669" s="4"/>
      <c r="F669" s="4"/>
      <c r="G669" s="4"/>
      <c r="H669" s="4"/>
      <c r="I669" s="4"/>
      <c r="J669" s="4"/>
      <c r="K669" s="4"/>
      <c r="L669" s="8" t="str">
        <f t="shared" si="74"/>
        <v/>
      </c>
      <c r="M669" s="6" t="str">
        <f t="shared" si="72"/>
        <v/>
      </c>
      <c r="N669" s="6" t="str">
        <f t="shared" si="73"/>
        <v/>
      </c>
      <c r="O669" s="8"/>
      <c r="P669" s="105"/>
    </row>
    <row r="670" spans="2:16" x14ac:dyDescent="0.3">
      <c r="B670" s="4"/>
      <c r="C670" s="4"/>
      <c r="D670" s="4"/>
      <c r="E670" s="4"/>
      <c r="F670" s="4"/>
      <c r="G670" s="4"/>
      <c r="H670" s="4"/>
      <c r="I670" s="4"/>
      <c r="J670" s="4"/>
      <c r="K670" s="4"/>
      <c r="L670" s="8" t="str">
        <f t="shared" si="74"/>
        <v/>
      </c>
      <c r="M670" s="6" t="str">
        <f t="shared" si="72"/>
        <v/>
      </c>
      <c r="N670" s="6" t="str">
        <f t="shared" si="73"/>
        <v/>
      </c>
      <c r="O670" s="8"/>
      <c r="P670" s="105"/>
    </row>
    <row r="671" spans="2:16" x14ac:dyDescent="0.3">
      <c r="B671" s="4"/>
      <c r="C671" s="4"/>
      <c r="D671" s="4"/>
      <c r="E671" s="4"/>
      <c r="F671" s="4"/>
      <c r="G671" s="4"/>
      <c r="H671" s="4"/>
      <c r="I671" s="4"/>
      <c r="J671" s="4"/>
      <c r="K671" s="4"/>
      <c r="L671" s="8" t="str">
        <f t="shared" si="74"/>
        <v/>
      </c>
      <c r="M671" s="6" t="str">
        <f t="shared" si="72"/>
        <v/>
      </c>
      <c r="N671" s="6" t="str">
        <f t="shared" si="73"/>
        <v/>
      </c>
      <c r="O671" s="8"/>
      <c r="P671" s="105"/>
    </row>
    <row r="672" spans="2:16" x14ac:dyDescent="0.3">
      <c r="B672" s="4"/>
      <c r="C672" s="4"/>
      <c r="D672" s="4"/>
      <c r="E672" s="4"/>
      <c r="F672" s="4"/>
      <c r="G672" s="4"/>
      <c r="H672" s="4"/>
      <c r="I672" s="4"/>
      <c r="J672" s="4"/>
      <c r="K672" s="4"/>
      <c r="L672" s="8" t="str">
        <f t="shared" si="74"/>
        <v/>
      </c>
      <c r="M672" s="6" t="str">
        <f t="shared" si="72"/>
        <v/>
      </c>
      <c r="N672" s="6" t="str">
        <f t="shared" si="73"/>
        <v/>
      </c>
      <c r="O672" s="8"/>
      <c r="P672" s="105"/>
    </row>
    <row r="673" spans="2:16" x14ac:dyDescent="0.3">
      <c r="B673" s="4"/>
      <c r="C673" s="4"/>
      <c r="D673" s="4"/>
      <c r="E673" s="4"/>
      <c r="F673" s="4"/>
      <c r="G673" s="4"/>
      <c r="H673" s="4"/>
      <c r="I673" s="4"/>
      <c r="J673" s="4"/>
      <c r="K673" s="4"/>
      <c r="L673" s="8" t="str">
        <f t="shared" si="74"/>
        <v/>
      </c>
      <c r="M673" s="6" t="str">
        <f t="shared" si="72"/>
        <v/>
      </c>
      <c r="N673" s="6" t="str">
        <f t="shared" si="73"/>
        <v/>
      </c>
      <c r="O673" s="8"/>
      <c r="P673" s="105"/>
    </row>
    <row r="674" spans="2:16" x14ac:dyDescent="0.3">
      <c r="B674" s="4"/>
      <c r="C674" s="4"/>
      <c r="D674" s="4"/>
      <c r="E674" s="4"/>
      <c r="F674" s="4"/>
      <c r="G674" s="4"/>
      <c r="H674" s="4"/>
      <c r="I674" s="4"/>
      <c r="J674" s="4"/>
      <c r="K674" s="4"/>
      <c r="L674" s="8" t="str">
        <f t="shared" si="74"/>
        <v/>
      </c>
      <c r="M674" s="6" t="str">
        <f t="shared" si="72"/>
        <v/>
      </c>
      <c r="N674" s="6" t="str">
        <f t="shared" si="73"/>
        <v/>
      </c>
      <c r="O674" s="8"/>
      <c r="P674" s="105"/>
    </row>
    <row r="675" spans="2:16" x14ac:dyDescent="0.3">
      <c r="B675" s="4"/>
      <c r="C675" s="4"/>
      <c r="D675" s="4"/>
      <c r="E675" s="4"/>
      <c r="F675" s="4"/>
      <c r="G675" s="4"/>
      <c r="H675" s="4"/>
      <c r="I675" s="4"/>
      <c r="J675" s="4"/>
      <c r="K675" s="4"/>
      <c r="L675" s="8" t="str">
        <f t="shared" si="74"/>
        <v/>
      </c>
      <c r="M675" s="6" t="str">
        <f t="shared" si="72"/>
        <v/>
      </c>
      <c r="N675" s="6" t="str">
        <f t="shared" si="73"/>
        <v/>
      </c>
      <c r="O675" s="8"/>
      <c r="P675" s="105"/>
    </row>
    <row r="676" spans="2:16" x14ac:dyDescent="0.3">
      <c r="B676" s="4"/>
      <c r="C676" s="4"/>
      <c r="D676" s="4"/>
      <c r="E676" s="4"/>
      <c r="F676" s="4"/>
      <c r="G676" s="4"/>
      <c r="H676" s="4"/>
      <c r="I676" s="4"/>
      <c r="J676" s="4"/>
      <c r="K676" s="4"/>
      <c r="L676" s="8" t="str">
        <f t="shared" si="74"/>
        <v/>
      </c>
      <c r="M676" s="6" t="str">
        <f t="shared" si="72"/>
        <v/>
      </c>
      <c r="N676" s="6" t="str">
        <f t="shared" si="73"/>
        <v/>
      </c>
      <c r="O676" s="8"/>
      <c r="P676" s="105"/>
    </row>
    <row r="677" spans="2:16" x14ac:dyDescent="0.3">
      <c r="B677" s="4"/>
      <c r="C677" s="4"/>
      <c r="D677" s="4"/>
      <c r="E677" s="4"/>
      <c r="F677" s="4"/>
      <c r="G677" s="4"/>
      <c r="H677" s="4"/>
      <c r="I677" s="4"/>
      <c r="J677" s="4"/>
      <c r="K677" s="4"/>
      <c r="L677" s="8" t="str">
        <f t="shared" si="74"/>
        <v/>
      </c>
      <c r="M677" s="6" t="str">
        <f t="shared" si="72"/>
        <v/>
      </c>
      <c r="N677" s="6" t="str">
        <f t="shared" si="73"/>
        <v/>
      </c>
      <c r="O677" s="8"/>
      <c r="P677" s="105"/>
    </row>
    <row r="678" spans="2:16" x14ac:dyDescent="0.3">
      <c r="B678" s="4"/>
      <c r="C678" s="4"/>
      <c r="D678" s="4"/>
      <c r="E678" s="4"/>
      <c r="F678" s="4"/>
      <c r="G678" s="4"/>
      <c r="H678" s="4"/>
      <c r="I678" s="4"/>
      <c r="J678" s="4"/>
      <c r="K678" s="4"/>
      <c r="L678" s="8" t="str">
        <f t="shared" si="74"/>
        <v/>
      </c>
      <c r="M678" s="6" t="str">
        <f t="shared" si="72"/>
        <v/>
      </c>
      <c r="N678" s="6" t="str">
        <f t="shared" si="73"/>
        <v/>
      </c>
      <c r="O678" s="8"/>
      <c r="P678" s="105"/>
    </row>
    <row r="679" spans="2:16" x14ac:dyDescent="0.3">
      <c r="B679" s="4"/>
      <c r="C679" s="4"/>
      <c r="D679" s="4"/>
      <c r="E679" s="4"/>
      <c r="F679" s="4"/>
      <c r="G679" s="4"/>
      <c r="H679" s="4"/>
      <c r="I679" s="4"/>
      <c r="J679" s="4"/>
      <c r="K679" s="4"/>
      <c r="L679" s="8" t="str">
        <f t="shared" si="74"/>
        <v/>
      </c>
      <c r="M679" s="6" t="str">
        <f t="shared" si="72"/>
        <v/>
      </c>
      <c r="N679" s="6" t="str">
        <f t="shared" si="73"/>
        <v/>
      </c>
      <c r="O679" s="8"/>
      <c r="P679" s="105"/>
    </row>
    <row r="680" spans="2:16" x14ac:dyDescent="0.3">
      <c r="B680" s="4"/>
      <c r="C680" s="4"/>
      <c r="D680" s="4"/>
      <c r="E680" s="4"/>
      <c r="F680" s="4"/>
      <c r="G680" s="4"/>
      <c r="H680" s="4"/>
      <c r="I680" s="4"/>
      <c r="J680" s="4"/>
      <c r="K680" s="4"/>
      <c r="L680" s="8" t="str">
        <f t="shared" si="74"/>
        <v/>
      </c>
      <c r="M680" s="6" t="str">
        <f t="shared" si="72"/>
        <v/>
      </c>
      <c r="N680" s="6" t="str">
        <f t="shared" si="73"/>
        <v/>
      </c>
      <c r="O680" s="8"/>
      <c r="P680" s="105"/>
    </row>
    <row r="681" spans="2:16" x14ac:dyDescent="0.3">
      <c r="B681" s="4"/>
      <c r="C681" s="4"/>
      <c r="D681" s="4"/>
      <c r="E681" s="4"/>
      <c r="F681" s="4"/>
      <c r="G681" s="4"/>
      <c r="H681" s="4"/>
      <c r="I681" s="4"/>
      <c r="J681" s="4"/>
      <c r="K681" s="4"/>
      <c r="L681" s="8" t="str">
        <f t="shared" si="74"/>
        <v/>
      </c>
      <c r="M681" s="6" t="str">
        <f t="shared" si="72"/>
        <v/>
      </c>
      <c r="N681" s="6" t="str">
        <f t="shared" si="73"/>
        <v/>
      </c>
      <c r="O681" s="8"/>
      <c r="P681" s="105"/>
    </row>
    <row r="682" spans="2:16" x14ac:dyDescent="0.3">
      <c r="B682" s="4"/>
      <c r="C682" s="4"/>
      <c r="D682" s="4"/>
      <c r="E682" s="4"/>
      <c r="F682" s="4"/>
      <c r="G682" s="4"/>
      <c r="H682" s="4"/>
      <c r="I682" s="4"/>
      <c r="J682" s="4"/>
      <c r="K682" s="4"/>
      <c r="L682" s="8" t="str">
        <f t="shared" si="74"/>
        <v/>
      </c>
      <c r="M682" s="6" t="str">
        <f t="shared" si="72"/>
        <v/>
      </c>
      <c r="N682" s="6" t="str">
        <f t="shared" si="73"/>
        <v/>
      </c>
      <c r="O682" s="8"/>
      <c r="P682" s="105"/>
    </row>
    <row r="683" spans="2:16" x14ac:dyDescent="0.3">
      <c r="B683" s="4"/>
      <c r="C683" s="4"/>
      <c r="D683" s="4"/>
      <c r="E683" s="4"/>
      <c r="F683" s="4"/>
      <c r="G683" s="4"/>
      <c r="H683" s="4"/>
      <c r="I683" s="4"/>
      <c r="J683" s="4"/>
      <c r="K683" s="4"/>
      <c r="L683" s="8" t="str">
        <f t="shared" si="74"/>
        <v/>
      </c>
      <c r="M683" s="6" t="str">
        <f t="shared" si="72"/>
        <v/>
      </c>
      <c r="N683" s="6" t="str">
        <f t="shared" si="73"/>
        <v/>
      </c>
      <c r="O683" s="8"/>
      <c r="P683" s="105"/>
    </row>
    <row r="684" spans="2:16" x14ac:dyDescent="0.3">
      <c r="B684" s="4"/>
      <c r="C684" s="4"/>
      <c r="D684" s="4"/>
      <c r="E684" s="4"/>
      <c r="F684" s="4"/>
      <c r="G684" s="4"/>
      <c r="H684" s="4"/>
      <c r="I684" s="4"/>
      <c r="J684" s="4"/>
      <c r="K684" s="4"/>
      <c r="L684" s="8" t="str">
        <f t="shared" si="74"/>
        <v/>
      </c>
      <c r="M684" s="6" t="str">
        <f t="shared" si="72"/>
        <v/>
      </c>
      <c r="N684" s="6" t="str">
        <f t="shared" si="73"/>
        <v/>
      </c>
      <c r="O684" s="8"/>
      <c r="P684" s="105"/>
    </row>
    <row r="685" spans="2:16" x14ac:dyDescent="0.3">
      <c r="B685" s="4"/>
      <c r="C685" s="4"/>
      <c r="D685" s="4"/>
      <c r="E685" s="4"/>
      <c r="F685" s="4"/>
      <c r="G685" s="4"/>
      <c r="H685" s="4"/>
      <c r="I685" s="4"/>
      <c r="J685" s="4"/>
      <c r="K685" s="4"/>
      <c r="L685" s="8" t="str">
        <f t="shared" si="74"/>
        <v/>
      </c>
      <c r="M685" s="6" t="str">
        <f t="shared" si="72"/>
        <v/>
      </c>
      <c r="N685" s="6" t="str">
        <f t="shared" si="73"/>
        <v/>
      </c>
      <c r="O685" s="8"/>
      <c r="P685" s="105"/>
    </row>
    <row r="686" spans="2:16" x14ac:dyDescent="0.3">
      <c r="B686" s="4"/>
      <c r="C686" s="4"/>
      <c r="D686" s="4"/>
      <c r="E686" s="4"/>
      <c r="F686" s="4"/>
      <c r="G686" s="4"/>
      <c r="H686" s="4"/>
      <c r="I686" s="4"/>
      <c r="J686" s="4"/>
      <c r="K686" s="4"/>
      <c r="L686" s="8" t="str">
        <f t="shared" si="74"/>
        <v/>
      </c>
      <c r="M686" s="6" t="str">
        <f t="shared" si="72"/>
        <v/>
      </c>
      <c r="N686" s="6" t="str">
        <f t="shared" si="73"/>
        <v/>
      </c>
      <c r="O686" s="8"/>
      <c r="P686" s="105"/>
    </row>
    <row r="687" spans="2:16" x14ac:dyDescent="0.3">
      <c r="B687" s="4"/>
      <c r="C687" s="4"/>
      <c r="D687" s="4"/>
      <c r="E687" s="4"/>
      <c r="F687" s="4"/>
      <c r="G687" s="4"/>
      <c r="H687" s="4"/>
      <c r="I687" s="4"/>
      <c r="J687" s="4"/>
      <c r="K687" s="4"/>
      <c r="L687" s="8" t="str">
        <f t="shared" si="74"/>
        <v/>
      </c>
      <c r="M687" s="6" t="str">
        <f t="shared" si="72"/>
        <v/>
      </c>
      <c r="N687" s="6" t="str">
        <f t="shared" si="73"/>
        <v/>
      </c>
      <c r="O687" s="8"/>
      <c r="P687" s="105"/>
    </row>
    <row r="688" spans="2:16" x14ac:dyDescent="0.3">
      <c r="B688" s="4"/>
      <c r="C688" s="4"/>
      <c r="D688" s="4"/>
      <c r="E688" s="4"/>
      <c r="F688" s="4"/>
      <c r="G688" s="4"/>
      <c r="H688" s="4"/>
      <c r="I688" s="4"/>
      <c r="J688" s="4"/>
      <c r="K688" s="4"/>
      <c r="L688" s="8" t="str">
        <f t="shared" si="74"/>
        <v/>
      </c>
      <c r="M688" s="6" t="str">
        <f t="shared" si="72"/>
        <v/>
      </c>
      <c r="N688" s="6" t="str">
        <f t="shared" si="73"/>
        <v/>
      </c>
      <c r="O688" s="8"/>
      <c r="P688" s="105"/>
    </row>
    <row r="689" spans="2:16" x14ac:dyDescent="0.3">
      <c r="B689" s="4"/>
      <c r="C689" s="4"/>
      <c r="D689" s="4"/>
      <c r="E689" s="4"/>
      <c r="F689" s="4"/>
      <c r="G689" s="4"/>
      <c r="H689" s="4"/>
      <c r="I689" s="4"/>
      <c r="J689" s="4"/>
      <c r="K689" s="4"/>
      <c r="L689" s="8" t="str">
        <f t="shared" si="74"/>
        <v/>
      </c>
      <c r="M689" s="6" t="str">
        <f t="shared" si="72"/>
        <v/>
      </c>
      <c r="N689" s="6" t="str">
        <f t="shared" si="73"/>
        <v/>
      </c>
      <c r="O689" s="8"/>
      <c r="P689" s="105"/>
    </row>
    <row r="690" spans="2:16" x14ac:dyDescent="0.3">
      <c r="B690" s="4"/>
      <c r="C690" s="4"/>
      <c r="D690" s="4"/>
      <c r="E690" s="4"/>
      <c r="F690" s="4"/>
      <c r="G690" s="4"/>
      <c r="H690" s="4"/>
      <c r="I690" s="4"/>
      <c r="J690" s="4"/>
      <c r="K690" s="4"/>
      <c r="L690" s="8" t="str">
        <f t="shared" si="74"/>
        <v/>
      </c>
      <c r="M690" s="6" t="str">
        <f t="shared" si="72"/>
        <v/>
      </c>
      <c r="N690" s="6" t="str">
        <f t="shared" si="73"/>
        <v/>
      </c>
      <c r="O690" s="8"/>
      <c r="P690" s="105"/>
    </row>
    <row r="691" spans="2:16" x14ac:dyDescent="0.3">
      <c r="B691" s="4"/>
      <c r="C691" s="4"/>
      <c r="D691" s="4"/>
      <c r="E691" s="4"/>
      <c r="F691" s="4"/>
      <c r="G691" s="4"/>
      <c r="H691" s="4"/>
      <c r="I691" s="4"/>
      <c r="J691" s="4"/>
      <c r="K691" s="4"/>
      <c r="L691" s="8" t="str">
        <f t="shared" si="74"/>
        <v/>
      </c>
      <c r="M691" s="6" t="str">
        <f t="shared" si="72"/>
        <v/>
      </c>
      <c r="N691" s="6" t="str">
        <f t="shared" si="73"/>
        <v/>
      </c>
      <c r="O691" s="8"/>
      <c r="P691" s="105"/>
    </row>
    <row r="692" spans="2:16" x14ac:dyDescent="0.3">
      <c r="B692" s="4"/>
      <c r="C692" s="4"/>
      <c r="D692" s="4"/>
      <c r="E692" s="4"/>
      <c r="F692" s="4"/>
      <c r="G692" s="4"/>
      <c r="H692" s="4"/>
      <c r="I692" s="4"/>
      <c r="J692" s="4"/>
      <c r="K692" s="4"/>
      <c r="L692" s="8" t="str">
        <f t="shared" si="74"/>
        <v/>
      </c>
      <c r="M692" s="6" t="str">
        <f t="shared" si="72"/>
        <v/>
      </c>
      <c r="N692" s="6" t="str">
        <f t="shared" si="73"/>
        <v/>
      </c>
      <c r="O692" s="8"/>
      <c r="P692" s="105"/>
    </row>
    <row r="693" spans="2:16" x14ac:dyDescent="0.3">
      <c r="B693" s="4"/>
      <c r="C693" s="4"/>
      <c r="D693" s="4"/>
      <c r="E693" s="4"/>
      <c r="F693" s="4"/>
      <c r="G693" s="4"/>
      <c r="H693" s="4"/>
      <c r="I693" s="4"/>
      <c r="J693" s="4"/>
      <c r="K693" s="4"/>
      <c r="L693" s="8" t="str">
        <f t="shared" si="74"/>
        <v/>
      </c>
      <c r="M693" s="6" t="str">
        <f t="shared" si="72"/>
        <v/>
      </c>
      <c r="N693" s="6" t="str">
        <f t="shared" si="73"/>
        <v/>
      </c>
      <c r="O693" s="8"/>
      <c r="P693" s="105"/>
    </row>
    <row r="694" spans="2:16" x14ac:dyDescent="0.3">
      <c r="B694" s="4"/>
      <c r="C694" s="4"/>
      <c r="D694" s="4"/>
      <c r="E694" s="4"/>
      <c r="F694" s="4"/>
      <c r="G694" s="4"/>
      <c r="H694" s="4"/>
      <c r="I694" s="4"/>
      <c r="J694" s="4"/>
      <c r="K694" s="4"/>
      <c r="L694" s="8" t="str">
        <f t="shared" si="74"/>
        <v/>
      </c>
      <c r="M694" s="6" t="str">
        <f t="shared" si="72"/>
        <v/>
      </c>
      <c r="N694" s="6" t="str">
        <f t="shared" si="73"/>
        <v/>
      </c>
      <c r="O694" s="8"/>
      <c r="P694" s="105"/>
    </row>
    <row r="695" spans="2:16" x14ac:dyDescent="0.3">
      <c r="B695" s="4"/>
      <c r="C695" s="4"/>
      <c r="D695" s="4"/>
      <c r="E695" s="4"/>
      <c r="F695" s="4"/>
      <c r="G695" s="4"/>
      <c r="H695" s="4"/>
      <c r="I695" s="4"/>
      <c r="J695" s="4"/>
      <c r="K695" s="4"/>
      <c r="L695" s="8" t="str">
        <f t="shared" si="74"/>
        <v/>
      </c>
      <c r="M695" s="6" t="str">
        <f t="shared" si="72"/>
        <v/>
      </c>
      <c r="N695" s="6" t="str">
        <f t="shared" si="73"/>
        <v/>
      </c>
      <c r="O695" s="8"/>
      <c r="P695" s="105"/>
    </row>
    <row r="696" spans="2:16" x14ac:dyDescent="0.3">
      <c r="B696" s="4"/>
      <c r="C696" s="4"/>
      <c r="D696" s="4"/>
      <c r="E696" s="4"/>
      <c r="F696" s="4"/>
      <c r="G696" s="4"/>
      <c r="H696" s="4"/>
      <c r="I696" s="4"/>
      <c r="J696" s="4"/>
      <c r="K696" s="4"/>
      <c r="L696" s="8" t="str">
        <f t="shared" si="74"/>
        <v/>
      </c>
      <c r="M696" s="6" t="str">
        <f t="shared" si="72"/>
        <v/>
      </c>
      <c r="N696" s="6" t="str">
        <f t="shared" si="73"/>
        <v/>
      </c>
      <c r="O696" s="8"/>
      <c r="P696" s="105"/>
    </row>
    <row r="697" spans="2:16" x14ac:dyDescent="0.3">
      <c r="B697" s="4"/>
      <c r="C697" s="4"/>
      <c r="D697" s="4"/>
      <c r="E697" s="4"/>
      <c r="F697" s="4"/>
      <c r="G697" s="4"/>
      <c r="H697" s="4"/>
      <c r="I697" s="4"/>
      <c r="J697" s="4"/>
      <c r="K697" s="4"/>
      <c r="L697" s="8" t="str">
        <f t="shared" si="74"/>
        <v/>
      </c>
      <c r="M697" s="6" t="str">
        <f t="shared" si="72"/>
        <v/>
      </c>
      <c r="N697" s="6" t="str">
        <f t="shared" si="73"/>
        <v/>
      </c>
      <c r="O697" s="8"/>
      <c r="P697" s="105"/>
    </row>
    <row r="698" spans="2:16" x14ac:dyDescent="0.3">
      <c r="B698" s="4"/>
      <c r="C698" s="4"/>
      <c r="D698" s="4"/>
      <c r="E698" s="4"/>
      <c r="F698" s="4"/>
      <c r="G698" s="4"/>
      <c r="H698" s="4"/>
      <c r="I698" s="4"/>
      <c r="J698" s="4"/>
      <c r="K698" s="4"/>
      <c r="L698" s="8" t="str">
        <f t="shared" si="74"/>
        <v/>
      </c>
      <c r="M698" s="6" t="str">
        <f t="shared" si="72"/>
        <v/>
      </c>
      <c r="N698" s="6" t="str">
        <f t="shared" si="73"/>
        <v/>
      </c>
      <c r="O698" s="8"/>
      <c r="P698" s="105"/>
    </row>
    <row r="699" spans="2:16" x14ac:dyDescent="0.3">
      <c r="B699" s="4"/>
      <c r="C699" s="4"/>
      <c r="D699" s="4"/>
      <c r="E699" s="4"/>
      <c r="F699" s="4"/>
      <c r="G699" s="4"/>
      <c r="H699" s="4"/>
      <c r="I699" s="4"/>
      <c r="J699" s="4"/>
      <c r="K699" s="4"/>
      <c r="L699" s="8" t="str">
        <f t="shared" si="74"/>
        <v/>
      </c>
      <c r="M699" s="6" t="str">
        <f t="shared" si="72"/>
        <v/>
      </c>
      <c r="N699" s="6" t="str">
        <f t="shared" si="73"/>
        <v/>
      </c>
      <c r="O699" s="8"/>
      <c r="P699" s="105"/>
    </row>
    <row r="700" spans="2:16" x14ac:dyDescent="0.3">
      <c r="B700" s="4"/>
      <c r="C700" s="4"/>
      <c r="D700" s="4"/>
      <c r="E700" s="4"/>
      <c r="F700" s="4"/>
      <c r="G700" s="4"/>
      <c r="H700" s="4"/>
      <c r="I700" s="4"/>
      <c r="J700" s="4"/>
      <c r="K700" s="4"/>
      <c r="L700" s="8" t="str">
        <f t="shared" si="74"/>
        <v/>
      </c>
      <c r="M700" s="6" t="str">
        <f t="shared" si="72"/>
        <v/>
      </c>
      <c r="N700" s="6" t="str">
        <f t="shared" si="73"/>
        <v/>
      </c>
      <c r="O700" s="8"/>
      <c r="P700" s="105"/>
    </row>
    <row r="701" spans="2:16" x14ac:dyDescent="0.3">
      <c r="B701" s="4"/>
      <c r="C701" s="4"/>
      <c r="D701" s="4"/>
      <c r="E701" s="4"/>
      <c r="F701" s="4"/>
      <c r="G701" s="4"/>
      <c r="H701" s="4"/>
      <c r="I701" s="4"/>
      <c r="J701" s="4"/>
      <c r="K701" s="4"/>
      <c r="L701" s="8" t="str">
        <f t="shared" si="74"/>
        <v/>
      </c>
      <c r="M701" s="6" t="str">
        <f t="shared" si="72"/>
        <v/>
      </c>
      <c r="N701" s="6" t="str">
        <f t="shared" si="73"/>
        <v/>
      </c>
      <c r="O701" s="8"/>
      <c r="P701" s="105"/>
    </row>
    <row r="702" spans="2:16" x14ac:dyDescent="0.3">
      <c r="B702" s="4"/>
      <c r="C702" s="4"/>
      <c r="D702" s="4"/>
      <c r="E702" s="4"/>
      <c r="F702" s="4"/>
      <c r="G702" s="4"/>
      <c r="H702" s="4"/>
      <c r="I702" s="4"/>
      <c r="J702" s="4"/>
      <c r="K702" s="4"/>
      <c r="L702" s="8" t="str">
        <f t="shared" si="74"/>
        <v/>
      </c>
      <c r="M702" s="6" t="str">
        <f t="shared" si="72"/>
        <v/>
      </c>
      <c r="N702" s="6" t="str">
        <f t="shared" si="73"/>
        <v/>
      </c>
      <c r="O702" s="8"/>
      <c r="P702" s="105"/>
    </row>
    <row r="703" spans="2:16" x14ac:dyDescent="0.3">
      <c r="B703" s="4"/>
      <c r="C703" s="4"/>
      <c r="D703" s="4"/>
      <c r="E703" s="4"/>
      <c r="F703" s="4"/>
      <c r="G703" s="4"/>
      <c r="H703" s="4"/>
      <c r="I703" s="4"/>
      <c r="J703" s="4"/>
      <c r="K703" s="4"/>
      <c r="L703" s="8" t="str">
        <f t="shared" si="74"/>
        <v/>
      </c>
      <c r="M703" s="6" t="str">
        <f t="shared" si="72"/>
        <v/>
      </c>
      <c r="N703" s="6" t="str">
        <f t="shared" si="73"/>
        <v/>
      </c>
      <c r="O703" s="8"/>
      <c r="P703" s="105"/>
    </row>
    <row r="704" spans="2:16" x14ac:dyDescent="0.3">
      <c r="B704" s="4"/>
      <c r="C704" s="4"/>
      <c r="D704" s="4"/>
      <c r="E704" s="4"/>
      <c r="F704" s="4"/>
      <c r="G704" s="4"/>
      <c r="H704" s="4"/>
      <c r="I704" s="4"/>
      <c r="J704" s="4"/>
      <c r="K704" s="4"/>
      <c r="L704" s="8" t="str">
        <f t="shared" si="74"/>
        <v/>
      </c>
      <c r="M704" s="6" t="str">
        <f t="shared" si="72"/>
        <v/>
      </c>
      <c r="N704" s="6" t="str">
        <f t="shared" si="73"/>
        <v/>
      </c>
      <c r="O704" s="8"/>
      <c r="P704" s="105"/>
    </row>
    <row r="705" spans="2:16" x14ac:dyDescent="0.3">
      <c r="B705" s="4"/>
      <c r="C705" s="4"/>
      <c r="D705" s="4"/>
      <c r="E705" s="4"/>
      <c r="F705" s="4"/>
      <c r="G705" s="4"/>
      <c r="H705" s="4"/>
      <c r="I705" s="4"/>
      <c r="J705" s="4"/>
      <c r="K705" s="4"/>
      <c r="L705" s="8" t="str">
        <f t="shared" si="74"/>
        <v/>
      </c>
      <c r="M705" s="6" t="str">
        <f t="shared" si="72"/>
        <v/>
      </c>
      <c r="N705" s="6" t="str">
        <f t="shared" si="73"/>
        <v/>
      </c>
      <c r="O705" s="8"/>
      <c r="P705" s="105"/>
    </row>
    <row r="706" spans="2:16" x14ac:dyDescent="0.3">
      <c r="B706" s="4"/>
      <c r="C706" s="4"/>
      <c r="D706" s="4"/>
      <c r="E706" s="4"/>
      <c r="F706" s="4"/>
      <c r="G706" s="4"/>
      <c r="H706" s="4"/>
      <c r="I706" s="4"/>
      <c r="J706" s="4"/>
      <c r="K706" s="4"/>
      <c r="L706" s="8" t="str">
        <f t="shared" si="74"/>
        <v/>
      </c>
      <c r="M706" s="6" t="str">
        <f t="shared" si="72"/>
        <v/>
      </c>
      <c r="N706" s="6" t="str">
        <f t="shared" si="73"/>
        <v/>
      </c>
      <c r="O706" s="8"/>
      <c r="P706" s="105"/>
    </row>
    <row r="707" spans="2:16" x14ac:dyDescent="0.3">
      <c r="B707" s="4"/>
      <c r="C707" s="4"/>
      <c r="D707" s="4"/>
      <c r="E707" s="4"/>
      <c r="F707" s="4"/>
      <c r="G707" s="4"/>
      <c r="H707" s="4"/>
      <c r="I707" s="4"/>
      <c r="J707" s="4"/>
      <c r="K707" s="4"/>
      <c r="L707" s="8" t="str">
        <f t="shared" si="74"/>
        <v/>
      </c>
      <c r="M707" s="6" t="str">
        <f t="shared" si="72"/>
        <v/>
      </c>
      <c r="N707" s="6" t="str">
        <f t="shared" si="73"/>
        <v/>
      </c>
      <c r="O707" s="8"/>
      <c r="P707" s="105"/>
    </row>
    <row r="708" spans="2:16" x14ac:dyDescent="0.3">
      <c r="B708" s="4"/>
      <c r="C708" s="4"/>
      <c r="D708" s="4"/>
      <c r="E708" s="4"/>
      <c r="F708" s="4"/>
      <c r="G708" s="4"/>
      <c r="H708" s="4"/>
      <c r="I708" s="4"/>
      <c r="J708" s="4"/>
      <c r="K708" s="4"/>
      <c r="L708" s="8" t="str">
        <f t="shared" si="74"/>
        <v/>
      </c>
      <c r="M708" s="6" t="str">
        <f t="shared" ref="M708:M771" si="75">IF(J708="","",J708*L708)</f>
        <v/>
      </c>
      <c r="N708" s="6" t="str">
        <f t="shared" ref="N708:N771" si="76">IF(L708="","",L708*K708)</f>
        <v/>
      </c>
      <c r="O708" s="8"/>
      <c r="P708" s="105"/>
    </row>
    <row r="709" spans="2:16" x14ac:dyDescent="0.3">
      <c r="B709" s="4"/>
      <c r="C709" s="4"/>
      <c r="D709" s="4"/>
      <c r="E709" s="4"/>
      <c r="F709" s="4"/>
      <c r="G709" s="4"/>
      <c r="H709" s="4"/>
      <c r="I709" s="4"/>
      <c r="J709" s="4"/>
      <c r="K709" s="4"/>
      <c r="L709" s="8" t="str">
        <f t="shared" si="74"/>
        <v/>
      </c>
      <c r="M709" s="6" t="str">
        <f t="shared" si="75"/>
        <v/>
      </c>
      <c r="N709" s="6" t="str">
        <f t="shared" si="76"/>
        <v/>
      </c>
      <c r="O709" s="8"/>
      <c r="P709" s="105"/>
    </row>
    <row r="710" spans="2:16" x14ac:dyDescent="0.3">
      <c r="B710" s="4"/>
      <c r="C710" s="4"/>
      <c r="D710" s="4"/>
      <c r="E710" s="4"/>
      <c r="F710" s="4"/>
      <c r="G710" s="4"/>
      <c r="H710" s="4"/>
      <c r="I710" s="4"/>
      <c r="J710" s="4"/>
      <c r="K710" s="4"/>
      <c r="L710" s="8" t="str">
        <f t="shared" si="74"/>
        <v/>
      </c>
      <c r="M710" s="6" t="str">
        <f t="shared" si="75"/>
        <v/>
      </c>
      <c r="N710" s="6" t="str">
        <f t="shared" si="76"/>
        <v/>
      </c>
      <c r="O710" s="8"/>
      <c r="P710" s="105"/>
    </row>
    <row r="711" spans="2:16" x14ac:dyDescent="0.3">
      <c r="B711" s="4"/>
      <c r="C711" s="4"/>
      <c r="D711" s="4"/>
      <c r="E711" s="4"/>
      <c r="F711" s="4"/>
      <c r="G711" s="4"/>
      <c r="H711" s="4"/>
      <c r="I711" s="4"/>
      <c r="J711" s="4"/>
      <c r="K711" s="4"/>
      <c r="L711" s="8" t="str">
        <f t="shared" ref="L711:L774" si="77">IF(H711="","",H711*I711)</f>
        <v/>
      </c>
      <c r="M711" s="6" t="str">
        <f t="shared" si="75"/>
        <v/>
      </c>
      <c r="N711" s="6" t="str">
        <f t="shared" si="76"/>
        <v/>
      </c>
      <c r="O711" s="8"/>
      <c r="P711" s="105"/>
    </row>
    <row r="712" spans="2:16" x14ac:dyDescent="0.3">
      <c r="B712" s="4"/>
      <c r="C712" s="4"/>
      <c r="D712" s="4"/>
      <c r="E712" s="4"/>
      <c r="F712" s="4"/>
      <c r="G712" s="4"/>
      <c r="H712" s="4"/>
      <c r="I712" s="4"/>
      <c r="J712" s="4"/>
      <c r="K712" s="4"/>
      <c r="L712" s="8" t="str">
        <f t="shared" si="77"/>
        <v/>
      </c>
      <c r="M712" s="6" t="str">
        <f t="shared" si="75"/>
        <v/>
      </c>
      <c r="N712" s="6" t="str">
        <f t="shared" si="76"/>
        <v/>
      </c>
      <c r="O712" s="8"/>
      <c r="P712" s="105"/>
    </row>
    <row r="713" spans="2:16" x14ac:dyDescent="0.3">
      <c r="B713" s="4"/>
      <c r="C713" s="4"/>
      <c r="D713" s="4"/>
      <c r="E713" s="4"/>
      <c r="F713" s="4"/>
      <c r="G713" s="4"/>
      <c r="H713" s="4"/>
      <c r="I713" s="4"/>
      <c r="J713" s="4"/>
      <c r="K713" s="4"/>
      <c r="L713" s="8" t="str">
        <f t="shared" si="77"/>
        <v/>
      </c>
      <c r="M713" s="6" t="str">
        <f t="shared" si="75"/>
        <v/>
      </c>
      <c r="N713" s="6" t="str">
        <f t="shared" si="76"/>
        <v/>
      </c>
      <c r="O713" s="8"/>
      <c r="P713" s="105"/>
    </row>
    <row r="714" spans="2:16" x14ac:dyDescent="0.3">
      <c r="B714" s="4"/>
      <c r="C714" s="4"/>
      <c r="D714" s="4"/>
      <c r="E714" s="4"/>
      <c r="F714" s="4"/>
      <c r="G714" s="4"/>
      <c r="H714" s="4"/>
      <c r="I714" s="4"/>
      <c r="J714" s="4"/>
      <c r="K714" s="4"/>
      <c r="L714" s="8" t="str">
        <f t="shared" si="77"/>
        <v/>
      </c>
      <c r="M714" s="6" t="str">
        <f t="shared" si="75"/>
        <v/>
      </c>
      <c r="N714" s="6" t="str">
        <f t="shared" si="76"/>
        <v/>
      </c>
      <c r="O714" s="8"/>
      <c r="P714" s="105"/>
    </row>
    <row r="715" spans="2:16" x14ac:dyDescent="0.3">
      <c r="B715" s="4"/>
      <c r="C715" s="4"/>
      <c r="D715" s="4"/>
      <c r="E715" s="4"/>
      <c r="F715" s="4"/>
      <c r="G715" s="4"/>
      <c r="H715" s="4"/>
      <c r="I715" s="4"/>
      <c r="J715" s="4"/>
      <c r="K715" s="4"/>
      <c r="L715" s="8" t="str">
        <f t="shared" si="77"/>
        <v/>
      </c>
      <c r="M715" s="6" t="str">
        <f t="shared" si="75"/>
        <v/>
      </c>
      <c r="N715" s="6" t="str">
        <f t="shared" si="76"/>
        <v/>
      </c>
      <c r="O715" s="8"/>
      <c r="P715" s="105"/>
    </row>
    <row r="716" spans="2:16" x14ac:dyDescent="0.3">
      <c r="B716" s="4"/>
      <c r="C716" s="4"/>
      <c r="D716" s="4"/>
      <c r="E716" s="4"/>
      <c r="F716" s="4"/>
      <c r="G716" s="4"/>
      <c r="H716" s="4"/>
      <c r="I716" s="4"/>
      <c r="J716" s="4"/>
      <c r="K716" s="4"/>
      <c r="L716" s="8" t="str">
        <f t="shared" si="77"/>
        <v/>
      </c>
      <c r="M716" s="6" t="str">
        <f t="shared" si="75"/>
        <v/>
      </c>
      <c r="N716" s="6" t="str">
        <f t="shared" si="76"/>
        <v/>
      </c>
      <c r="O716" s="8"/>
      <c r="P716" s="105"/>
    </row>
    <row r="717" spans="2:16" x14ac:dyDescent="0.3">
      <c r="B717" s="4"/>
      <c r="C717" s="4"/>
      <c r="D717" s="4"/>
      <c r="E717" s="4"/>
      <c r="F717" s="4"/>
      <c r="G717" s="4"/>
      <c r="H717" s="4"/>
      <c r="I717" s="4"/>
      <c r="J717" s="4"/>
      <c r="K717" s="4"/>
      <c r="L717" s="8" t="str">
        <f t="shared" si="77"/>
        <v/>
      </c>
      <c r="M717" s="6" t="str">
        <f t="shared" si="75"/>
        <v/>
      </c>
      <c r="N717" s="6" t="str">
        <f t="shared" si="76"/>
        <v/>
      </c>
      <c r="O717" s="8"/>
      <c r="P717" s="105"/>
    </row>
    <row r="718" spans="2:16" x14ac:dyDescent="0.3">
      <c r="B718" s="4"/>
      <c r="C718" s="4"/>
      <c r="D718" s="4"/>
      <c r="E718" s="4"/>
      <c r="F718" s="4"/>
      <c r="G718" s="4"/>
      <c r="H718" s="4"/>
      <c r="I718" s="4"/>
      <c r="J718" s="4"/>
      <c r="K718" s="4"/>
      <c r="L718" s="8" t="str">
        <f t="shared" si="77"/>
        <v/>
      </c>
      <c r="M718" s="6" t="str">
        <f t="shared" si="75"/>
        <v/>
      </c>
      <c r="N718" s="6" t="str">
        <f t="shared" si="76"/>
        <v/>
      </c>
      <c r="O718" s="8"/>
      <c r="P718" s="105"/>
    </row>
    <row r="719" spans="2:16" x14ac:dyDescent="0.3">
      <c r="B719" s="4"/>
      <c r="C719" s="4"/>
      <c r="D719" s="4"/>
      <c r="E719" s="4"/>
      <c r="F719" s="4"/>
      <c r="G719" s="4"/>
      <c r="H719" s="4"/>
      <c r="I719" s="4"/>
      <c r="J719" s="4"/>
      <c r="K719" s="4"/>
      <c r="L719" s="8" t="str">
        <f t="shared" si="77"/>
        <v/>
      </c>
      <c r="M719" s="6" t="str">
        <f t="shared" si="75"/>
        <v/>
      </c>
      <c r="N719" s="6" t="str">
        <f t="shared" si="76"/>
        <v/>
      </c>
      <c r="O719" s="8"/>
      <c r="P719" s="105"/>
    </row>
    <row r="720" spans="2:16" x14ac:dyDescent="0.3">
      <c r="B720" s="4"/>
      <c r="C720" s="4"/>
      <c r="D720" s="4"/>
      <c r="E720" s="4"/>
      <c r="F720" s="4"/>
      <c r="G720" s="4"/>
      <c r="H720" s="4"/>
      <c r="I720" s="4"/>
      <c r="J720" s="4"/>
      <c r="K720" s="4"/>
      <c r="L720" s="8" t="str">
        <f t="shared" si="77"/>
        <v/>
      </c>
      <c r="M720" s="6" t="str">
        <f t="shared" si="75"/>
        <v/>
      </c>
      <c r="N720" s="6" t="str">
        <f t="shared" si="76"/>
        <v/>
      </c>
      <c r="O720" s="8"/>
      <c r="P720" s="105"/>
    </row>
    <row r="721" spans="2:16" x14ac:dyDescent="0.3">
      <c r="B721" s="4"/>
      <c r="C721" s="4"/>
      <c r="D721" s="4"/>
      <c r="E721" s="4"/>
      <c r="F721" s="4"/>
      <c r="G721" s="4"/>
      <c r="H721" s="4"/>
      <c r="I721" s="4"/>
      <c r="J721" s="4"/>
      <c r="K721" s="4"/>
      <c r="L721" s="8" t="str">
        <f t="shared" si="77"/>
        <v/>
      </c>
      <c r="M721" s="6" t="str">
        <f t="shared" si="75"/>
        <v/>
      </c>
      <c r="N721" s="6" t="str">
        <f t="shared" si="76"/>
        <v/>
      </c>
      <c r="O721" s="8"/>
      <c r="P721" s="105"/>
    </row>
    <row r="722" spans="2:16" x14ac:dyDescent="0.3">
      <c r="B722" s="4"/>
      <c r="C722" s="4"/>
      <c r="D722" s="4"/>
      <c r="E722" s="4"/>
      <c r="F722" s="4"/>
      <c r="G722" s="4"/>
      <c r="H722" s="4"/>
      <c r="I722" s="4"/>
      <c r="J722" s="4"/>
      <c r="K722" s="4"/>
      <c r="L722" s="8" t="str">
        <f t="shared" si="77"/>
        <v/>
      </c>
      <c r="M722" s="6" t="str">
        <f t="shared" si="75"/>
        <v/>
      </c>
      <c r="N722" s="6" t="str">
        <f t="shared" si="76"/>
        <v/>
      </c>
      <c r="O722" s="8"/>
      <c r="P722" s="105"/>
    </row>
    <row r="723" spans="2:16" x14ac:dyDescent="0.3">
      <c r="B723" s="4"/>
      <c r="C723" s="4"/>
      <c r="D723" s="4"/>
      <c r="E723" s="4"/>
      <c r="F723" s="4"/>
      <c r="G723" s="4"/>
      <c r="H723" s="4"/>
      <c r="I723" s="4"/>
      <c r="J723" s="4"/>
      <c r="K723" s="4"/>
      <c r="L723" s="8" t="str">
        <f t="shared" si="77"/>
        <v/>
      </c>
      <c r="M723" s="6" t="str">
        <f t="shared" si="75"/>
        <v/>
      </c>
      <c r="N723" s="6" t="str">
        <f t="shared" si="76"/>
        <v/>
      </c>
      <c r="O723" s="8"/>
      <c r="P723" s="105"/>
    </row>
    <row r="724" spans="2:16" x14ac:dyDescent="0.3">
      <c r="B724" s="4"/>
      <c r="C724" s="4"/>
      <c r="D724" s="4"/>
      <c r="E724" s="4"/>
      <c r="F724" s="4"/>
      <c r="G724" s="4"/>
      <c r="H724" s="4"/>
      <c r="I724" s="4"/>
      <c r="J724" s="4"/>
      <c r="K724" s="4"/>
      <c r="L724" s="8" t="str">
        <f t="shared" si="77"/>
        <v/>
      </c>
      <c r="M724" s="6" t="str">
        <f t="shared" si="75"/>
        <v/>
      </c>
      <c r="N724" s="6" t="str">
        <f t="shared" si="76"/>
        <v/>
      </c>
      <c r="O724" s="8"/>
      <c r="P724" s="105"/>
    </row>
    <row r="725" spans="2:16" x14ac:dyDescent="0.3">
      <c r="B725" s="4"/>
      <c r="C725" s="4"/>
      <c r="D725" s="4"/>
      <c r="E725" s="4"/>
      <c r="F725" s="4"/>
      <c r="G725" s="4"/>
      <c r="H725" s="4"/>
      <c r="I725" s="4"/>
      <c r="J725" s="4"/>
      <c r="K725" s="4"/>
      <c r="L725" s="8" t="str">
        <f t="shared" si="77"/>
        <v/>
      </c>
      <c r="M725" s="6" t="str">
        <f t="shared" si="75"/>
        <v/>
      </c>
      <c r="N725" s="6" t="str">
        <f t="shared" si="76"/>
        <v/>
      </c>
      <c r="O725" s="8"/>
      <c r="P725" s="105"/>
    </row>
    <row r="726" spans="2:16" x14ac:dyDescent="0.3">
      <c r="B726" s="4"/>
      <c r="C726" s="4"/>
      <c r="D726" s="4"/>
      <c r="E726" s="4"/>
      <c r="F726" s="4"/>
      <c r="G726" s="4"/>
      <c r="H726" s="4"/>
      <c r="I726" s="4"/>
      <c r="J726" s="4"/>
      <c r="K726" s="4"/>
      <c r="L726" s="8" t="str">
        <f t="shared" si="77"/>
        <v/>
      </c>
      <c r="M726" s="6" t="str">
        <f t="shared" si="75"/>
        <v/>
      </c>
      <c r="N726" s="6" t="str">
        <f t="shared" si="76"/>
        <v/>
      </c>
      <c r="O726" s="8"/>
      <c r="P726" s="105"/>
    </row>
    <row r="727" spans="2:16" x14ac:dyDescent="0.3">
      <c r="B727" s="4"/>
      <c r="C727" s="4"/>
      <c r="D727" s="4"/>
      <c r="E727" s="4"/>
      <c r="F727" s="4"/>
      <c r="G727" s="4"/>
      <c r="H727" s="4"/>
      <c r="I727" s="4"/>
      <c r="J727" s="4"/>
      <c r="K727" s="4"/>
      <c r="L727" s="8" t="str">
        <f t="shared" si="77"/>
        <v/>
      </c>
      <c r="M727" s="6" t="str">
        <f t="shared" si="75"/>
        <v/>
      </c>
      <c r="N727" s="6" t="str">
        <f t="shared" si="76"/>
        <v/>
      </c>
      <c r="O727" s="8"/>
      <c r="P727" s="105"/>
    </row>
    <row r="728" spans="2:16" x14ac:dyDescent="0.3">
      <c r="B728" s="4"/>
      <c r="C728" s="4"/>
      <c r="D728" s="4"/>
      <c r="E728" s="4"/>
      <c r="F728" s="4"/>
      <c r="G728" s="4"/>
      <c r="H728" s="4"/>
      <c r="I728" s="4"/>
      <c r="J728" s="4"/>
      <c r="K728" s="4"/>
      <c r="L728" s="8" t="str">
        <f t="shared" si="77"/>
        <v/>
      </c>
      <c r="M728" s="6" t="str">
        <f t="shared" si="75"/>
        <v/>
      </c>
      <c r="N728" s="6" t="str">
        <f t="shared" si="76"/>
        <v/>
      </c>
      <c r="O728" s="8"/>
      <c r="P728" s="105"/>
    </row>
    <row r="729" spans="2:16" x14ac:dyDescent="0.3">
      <c r="B729" s="4"/>
      <c r="C729" s="4"/>
      <c r="D729" s="4"/>
      <c r="E729" s="4"/>
      <c r="F729" s="4"/>
      <c r="G729" s="4"/>
      <c r="H729" s="4"/>
      <c r="I729" s="4"/>
      <c r="J729" s="4"/>
      <c r="K729" s="4"/>
      <c r="L729" s="8" t="str">
        <f t="shared" si="77"/>
        <v/>
      </c>
      <c r="M729" s="6" t="str">
        <f t="shared" si="75"/>
        <v/>
      </c>
      <c r="N729" s="6" t="str">
        <f t="shared" si="76"/>
        <v/>
      </c>
      <c r="O729" s="8"/>
      <c r="P729" s="105"/>
    </row>
    <row r="730" spans="2:16" x14ac:dyDescent="0.3">
      <c r="B730" s="4"/>
      <c r="C730" s="4"/>
      <c r="D730" s="4"/>
      <c r="E730" s="4"/>
      <c r="F730" s="4"/>
      <c r="G730" s="4"/>
      <c r="H730" s="4"/>
      <c r="I730" s="4"/>
      <c r="J730" s="4"/>
      <c r="K730" s="4"/>
      <c r="L730" s="8" t="str">
        <f t="shared" si="77"/>
        <v/>
      </c>
      <c r="M730" s="6" t="str">
        <f t="shared" si="75"/>
        <v/>
      </c>
      <c r="N730" s="6" t="str">
        <f t="shared" si="76"/>
        <v/>
      </c>
      <c r="O730" s="8"/>
      <c r="P730" s="105"/>
    </row>
    <row r="731" spans="2:16" x14ac:dyDescent="0.3">
      <c r="B731" s="4"/>
      <c r="C731" s="4"/>
      <c r="D731" s="4"/>
      <c r="E731" s="4"/>
      <c r="F731" s="4"/>
      <c r="G731" s="4"/>
      <c r="H731" s="4"/>
      <c r="I731" s="4"/>
      <c r="J731" s="4"/>
      <c r="K731" s="4"/>
      <c r="L731" s="8" t="str">
        <f t="shared" si="77"/>
        <v/>
      </c>
      <c r="M731" s="6" t="str">
        <f t="shared" si="75"/>
        <v/>
      </c>
      <c r="N731" s="6" t="str">
        <f t="shared" si="76"/>
        <v/>
      </c>
      <c r="O731" s="8"/>
      <c r="P731" s="105"/>
    </row>
    <row r="732" spans="2:16" x14ac:dyDescent="0.3">
      <c r="B732" s="4"/>
      <c r="C732" s="4"/>
      <c r="D732" s="4"/>
      <c r="E732" s="4"/>
      <c r="F732" s="4"/>
      <c r="G732" s="4"/>
      <c r="H732" s="4"/>
      <c r="I732" s="4"/>
      <c r="J732" s="4"/>
      <c r="K732" s="4"/>
      <c r="L732" s="8" t="str">
        <f t="shared" si="77"/>
        <v/>
      </c>
      <c r="M732" s="6" t="str">
        <f t="shared" si="75"/>
        <v/>
      </c>
      <c r="N732" s="6" t="str">
        <f t="shared" si="76"/>
        <v/>
      </c>
      <c r="O732" s="8"/>
      <c r="P732" s="105"/>
    </row>
    <row r="733" spans="2:16" x14ac:dyDescent="0.3">
      <c r="B733" s="4"/>
      <c r="C733" s="4"/>
      <c r="D733" s="4"/>
      <c r="E733" s="4"/>
      <c r="F733" s="4"/>
      <c r="G733" s="4"/>
      <c r="H733" s="4"/>
      <c r="I733" s="4"/>
      <c r="J733" s="4"/>
      <c r="K733" s="4"/>
      <c r="L733" s="8" t="str">
        <f t="shared" si="77"/>
        <v/>
      </c>
      <c r="M733" s="6" t="str">
        <f t="shared" si="75"/>
        <v/>
      </c>
      <c r="N733" s="6" t="str">
        <f t="shared" si="76"/>
        <v/>
      </c>
      <c r="O733" s="8"/>
      <c r="P733" s="105"/>
    </row>
    <row r="734" spans="2:16" x14ac:dyDescent="0.3">
      <c r="B734" s="4"/>
      <c r="C734" s="4"/>
      <c r="D734" s="4"/>
      <c r="E734" s="4"/>
      <c r="F734" s="4"/>
      <c r="G734" s="4"/>
      <c r="H734" s="4"/>
      <c r="I734" s="4"/>
      <c r="J734" s="4"/>
      <c r="K734" s="4"/>
      <c r="L734" s="8" t="str">
        <f t="shared" si="77"/>
        <v/>
      </c>
      <c r="M734" s="6" t="str">
        <f t="shared" si="75"/>
        <v/>
      </c>
      <c r="N734" s="6" t="str">
        <f t="shared" si="76"/>
        <v/>
      </c>
      <c r="O734" s="8"/>
      <c r="P734" s="105"/>
    </row>
    <row r="735" spans="2:16" x14ac:dyDescent="0.3">
      <c r="B735" s="4"/>
      <c r="C735" s="4"/>
      <c r="D735" s="4"/>
      <c r="E735" s="4"/>
      <c r="F735" s="4"/>
      <c r="G735" s="4"/>
      <c r="H735" s="4"/>
      <c r="I735" s="4"/>
      <c r="J735" s="4"/>
      <c r="K735" s="4"/>
      <c r="L735" s="8" t="str">
        <f t="shared" si="77"/>
        <v/>
      </c>
      <c r="M735" s="6" t="str">
        <f t="shared" si="75"/>
        <v/>
      </c>
      <c r="N735" s="6" t="str">
        <f t="shared" si="76"/>
        <v/>
      </c>
      <c r="O735" s="8"/>
      <c r="P735" s="105"/>
    </row>
    <row r="736" spans="2:16" x14ac:dyDescent="0.3">
      <c r="B736" s="4"/>
      <c r="C736" s="4"/>
      <c r="D736" s="4"/>
      <c r="E736" s="4"/>
      <c r="F736" s="4"/>
      <c r="G736" s="4"/>
      <c r="H736" s="4"/>
      <c r="I736" s="4"/>
      <c r="J736" s="4"/>
      <c r="K736" s="4"/>
      <c r="L736" s="8" t="str">
        <f t="shared" si="77"/>
        <v/>
      </c>
      <c r="M736" s="6" t="str">
        <f t="shared" si="75"/>
        <v/>
      </c>
      <c r="N736" s="6" t="str">
        <f t="shared" si="76"/>
        <v/>
      </c>
      <c r="O736" s="8"/>
      <c r="P736" s="105"/>
    </row>
    <row r="737" spans="2:16" x14ac:dyDescent="0.3">
      <c r="B737" s="4"/>
      <c r="C737" s="4"/>
      <c r="D737" s="4"/>
      <c r="E737" s="4"/>
      <c r="F737" s="4"/>
      <c r="G737" s="4"/>
      <c r="H737" s="4"/>
      <c r="I737" s="4"/>
      <c r="J737" s="4"/>
      <c r="K737" s="4"/>
      <c r="L737" s="8" t="str">
        <f t="shared" si="77"/>
        <v/>
      </c>
      <c r="M737" s="6" t="str">
        <f t="shared" si="75"/>
        <v/>
      </c>
      <c r="N737" s="6" t="str">
        <f t="shared" si="76"/>
        <v/>
      </c>
      <c r="O737" s="8"/>
      <c r="P737" s="105"/>
    </row>
    <row r="738" spans="2:16" x14ac:dyDescent="0.3">
      <c r="B738" s="4"/>
      <c r="C738" s="4"/>
      <c r="D738" s="4"/>
      <c r="E738" s="4"/>
      <c r="F738" s="4"/>
      <c r="G738" s="4"/>
      <c r="H738" s="4"/>
      <c r="I738" s="4"/>
      <c r="J738" s="4"/>
      <c r="K738" s="4"/>
      <c r="L738" s="8" t="str">
        <f t="shared" si="77"/>
        <v/>
      </c>
      <c r="M738" s="6" t="str">
        <f t="shared" si="75"/>
        <v/>
      </c>
      <c r="N738" s="6" t="str">
        <f t="shared" si="76"/>
        <v/>
      </c>
      <c r="O738" s="8"/>
      <c r="P738" s="105"/>
    </row>
    <row r="739" spans="2:16" x14ac:dyDescent="0.3">
      <c r="B739" s="4"/>
      <c r="C739" s="4"/>
      <c r="D739" s="4"/>
      <c r="E739" s="4"/>
      <c r="F739" s="4"/>
      <c r="G739" s="4"/>
      <c r="H739" s="4"/>
      <c r="I739" s="4"/>
      <c r="J739" s="4"/>
      <c r="K739" s="4"/>
      <c r="L739" s="8" t="str">
        <f t="shared" si="77"/>
        <v/>
      </c>
      <c r="M739" s="6" t="str">
        <f t="shared" si="75"/>
        <v/>
      </c>
      <c r="N739" s="6" t="str">
        <f t="shared" si="76"/>
        <v/>
      </c>
      <c r="O739" s="8"/>
      <c r="P739" s="105"/>
    </row>
    <row r="740" spans="2:16" x14ac:dyDescent="0.3">
      <c r="B740" s="4"/>
      <c r="C740" s="4"/>
      <c r="D740" s="4"/>
      <c r="E740" s="4"/>
      <c r="F740" s="4"/>
      <c r="G740" s="4"/>
      <c r="H740" s="4"/>
      <c r="I740" s="4"/>
      <c r="J740" s="4"/>
      <c r="K740" s="4"/>
      <c r="L740" s="8" t="str">
        <f t="shared" si="77"/>
        <v/>
      </c>
      <c r="M740" s="6" t="str">
        <f t="shared" si="75"/>
        <v/>
      </c>
      <c r="N740" s="6" t="str">
        <f t="shared" si="76"/>
        <v/>
      </c>
      <c r="O740" s="8"/>
      <c r="P740" s="105"/>
    </row>
    <row r="741" spans="2:16" x14ac:dyDescent="0.3">
      <c r="B741" s="4"/>
      <c r="C741" s="4"/>
      <c r="D741" s="4"/>
      <c r="E741" s="4"/>
      <c r="F741" s="4"/>
      <c r="G741" s="4"/>
      <c r="H741" s="4"/>
      <c r="I741" s="4"/>
      <c r="J741" s="4"/>
      <c r="K741" s="4"/>
      <c r="L741" s="8" t="str">
        <f t="shared" si="77"/>
        <v/>
      </c>
      <c r="M741" s="6" t="str">
        <f t="shared" si="75"/>
        <v/>
      </c>
      <c r="N741" s="6" t="str">
        <f t="shared" si="76"/>
        <v/>
      </c>
      <c r="O741" s="8"/>
      <c r="P741" s="105"/>
    </row>
    <row r="742" spans="2:16" x14ac:dyDescent="0.3">
      <c r="B742" s="4"/>
      <c r="C742" s="4"/>
      <c r="D742" s="4"/>
      <c r="E742" s="4"/>
      <c r="F742" s="4"/>
      <c r="G742" s="4"/>
      <c r="H742" s="4"/>
      <c r="I742" s="4"/>
      <c r="J742" s="4"/>
      <c r="K742" s="4"/>
      <c r="L742" s="8" t="str">
        <f t="shared" si="77"/>
        <v/>
      </c>
      <c r="M742" s="6" t="str">
        <f t="shared" si="75"/>
        <v/>
      </c>
      <c r="N742" s="6" t="str">
        <f t="shared" si="76"/>
        <v/>
      </c>
      <c r="O742" s="8"/>
      <c r="P742" s="105"/>
    </row>
    <row r="743" spans="2:16" x14ac:dyDescent="0.3">
      <c r="B743" s="4"/>
      <c r="C743" s="4"/>
      <c r="D743" s="4"/>
      <c r="E743" s="4"/>
      <c r="F743" s="4"/>
      <c r="G743" s="4"/>
      <c r="H743" s="4"/>
      <c r="I743" s="4"/>
      <c r="J743" s="4"/>
      <c r="K743" s="4"/>
      <c r="L743" s="8" t="str">
        <f t="shared" si="77"/>
        <v/>
      </c>
      <c r="M743" s="6" t="str">
        <f t="shared" si="75"/>
        <v/>
      </c>
      <c r="N743" s="6" t="str">
        <f t="shared" si="76"/>
        <v/>
      </c>
      <c r="O743" s="8"/>
      <c r="P743" s="105"/>
    </row>
    <row r="744" spans="2:16" x14ac:dyDescent="0.3">
      <c r="B744" s="4"/>
      <c r="C744" s="4"/>
      <c r="D744" s="4"/>
      <c r="E744" s="4"/>
      <c r="F744" s="4"/>
      <c r="G744" s="4"/>
      <c r="H744" s="4"/>
      <c r="I744" s="4"/>
      <c r="J744" s="4"/>
      <c r="K744" s="4"/>
      <c r="L744" s="8" t="str">
        <f t="shared" si="77"/>
        <v/>
      </c>
      <c r="M744" s="6" t="str">
        <f t="shared" si="75"/>
        <v/>
      </c>
      <c r="N744" s="6" t="str">
        <f t="shared" si="76"/>
        <v/>
      </c>
      <c r="O744" s="8"/>
      <c r="P744" s="105"/>
    </row>
    <row r="745" spans="2:16" x14ac:dyDescent="0.3">
      <c r="B745" s="4"/>
      <c r="C745" s="4"/>
      <c r="D745" s="4"/>
      <c r="E745" s="4"/>
      <c r="F745" s="4"/>
      <c r="G745" s="4"/>
      <c r="H745" s="4"/>
      <c r="I745" s="4"/>
      <c r="J745" s="4"/>
      <c r="K745" s="4"/>
      <c r="L745" s="8" t="str">
        <f t="shared" si="77"/>
        <v/>
      </c>
      <c r="M745" s="6" t="str">
        <f t="shared" si="75"/>
        <v/>
      </c>
      <c r="N745" s="6" t="str">
        <f t="shared" si="76"/>
        <v/>
      </c>
      <c r="O745" s="8"/>
      <c r="P745" s="105"/>
    </row>
    <row r="746" spans="2:16" x14ac:dyDescent="0.3">
      <c r="B746" s="4"/>
      <c r="C746" s="4"/>
      <c r="D746" s="4"/>
      <c r="E746" s="4"/>
      <c r="F746" s="4"/>
      <c r="G746" s="4"/>
      <c r="H746" s="4"/>
      <c r="I746" s="4"/>
      <c r="J746" s="4"/>
      <c r="K746" s="4"/>
      <c r="L746" s="8" t="str">
        <f t="shared" si="77"/>
        <v/>
      </c>
      <c r="M746" s="6" t="str">
        <f t="shared" si="75"/>
        <v/>
      </c>
      <c r="N746" s="6" t="str">
        <f t="shared" si="76"/>
        <v/>
      </c>
      <c r="O746" s="8"/>
      <c r="P746" s="105"/>
    </row>
    <row r="747" spans="2:16" x14ac:dyDescent="0.3">
      <c r="B747" s="4"/>
      <c r="C747" s="4"/>
      <c r="D747" s="4"/>
      <c r="E747" s="4"/>
      <c r="F747" s="4"/>
      <c r="G747" s="4"/>
      <c r="H747" s="4"/>
      <c r="I747" s="4"/>
      <c r="J747" s="4"/>
      <c r="K747" s="4"/>
      <c r="L747" s="8" t="str">
        <f t="shared" si="77"/>
        <v/>
      </c>
      <c r="M747" s="6" t="str">
        <f t="shared" si="75"/>
        <v/>
      </c>
      <c r="N747" s="6" t="str">
        <f t="shared" si="76"/>
        <v/>
      </c>
      <c r="O747" s="8"/>
      <c r="P747" s="105"/>
    </row>
    <row r="748" spans="2:16" x14ac:dyDescent="0.3">
      <c r="B748" s="4"/>
      <c r="C748" s="4"/>
      <c r="D748" s="4"/>
      <c r="E748" s="4"/>
      <c r="F748" s="4"/>
      <c r="G748" s="4"/>
      <c r="H748" s="4"/>
      <c r="I748" s="4"/>
      <c r="J748" s="4"/>
      <c r="K748" s="4"/>
      <c r="L748" s="8" t="str">
        <f t="shared" si="77"/>
        <v/>
      </c>
      <c r="M748" s="6" t="str">
        <f t="shared" si="75"/>
        <v/>
      </c>
      <c r="N748" s="6" t="str">
        <f t="shared" si="76"/>
        <v/>
      </c>
      <c r="O748" s="8"/>
      <c r="P748" s="105"/>
    </row>
    <row r="749" spans="2:16" x14ac:dyDescent="0.3">
      <c r="B749" s="4"/>
      <c r="C749" s="4"/>
      <c r="D749" s="4"/>
      <c r="E749" s="4"/>
      <c r="F749" s="4"/>
      <c r="G749" s="4"/>
      <c r="H749" s="4"/>
      <c r="I749" s="4"/>
      <c r="J749" s="4"/>
      <c r="K749" s="4"/>
      <c r="L749" s="8" t="str">
        <f t="shared" si="77"/>
        <v/>
      </c>
      <c r="M749" s="6" t="str">
        <f t="shared" si="75"/>
        <v/>
      </c>
      <c r="N749" s="6" t="str">
        <f t="shared" si="76"/>
        <v/>
      </c>
      <c r="O749" s="8"/>
      <c r="P749" s="105"/>
    </row>
    <row r="750" spans="2:16" x14ac:dyDescent="0.3">
      <c r="B750" s="4"/>
      <c r="C750" s="4"/>
      <c r="D750" s="4"/>
      <c r="E750" s="4"/>
      <c r="F750" s="4"/>
      <c r="G750" s="4"/>
      <c r="H750" s="4"/>
      <c r="I750" s="4"/>
      <c r="J750" s="4"/>
      <c r="K750" s="4"/>
      <c r="L750" s="8" t="str">
        <f t="shared" si="77"/>
        <v/>
      </c>
      <c r="M750" s="6" t="str">
        <f t="shared" si="75"/>
        <v/>
      </c>
      <c r="N750" s="6" t="str">
        <f t="shared" si="76"/>
        <v/>
      </c>
      <c r="O750" s="8"/>
      <c r="P750" s="105"/>
    </row>
    <row r="751" spans="2:16" x14ac:dyDescent="0.3">
      <c r="B751" s="4"/>
      <c r="C751" s="4"/>
      <c r="D751" s="4"/>
      <c r="E751" s="4"/>
      <c r="F751" s="4"/>
      <c r="G751" s="4"/>
      <c r="H751" s="4"/>
      <c r="I751" s="4"/>
      <c r="J751" s="4"/>
      <c r="K751" s="4"/>
      <c r="L751" s="8" t="str">
        <f t="shared" si="77"/>
        <v/>
      </c>
      <c r="M751" s="6" t="str">
        <f t="shared" si="75"/>
        <v/>
      </c>
      <c r="N751" s="6" t="str">
        <f t="shared" si="76"/>
        <v/>
      </c>
      <c r="O751" s="8"/>
      <c r="P751" s="105"/>
    </row>
    <row r="752" spans="2:16" x14ac:dyDescent="0.3">
      <c r="B752" s="4"/>
      <c r="C752" s="4"/>
      <c r="D752" s="4"/>
      <c r="E752" s="4"/>
      <c r="F752" s="4"/>
      <c r="G752" s="4"/>
      <c r="H752" s="4"/>
      <c r="I752" s="4"/>
      <c r="J752" s="4"/>
      <c r="K752" s="4"/>
      <c r="L752" s="8" t="str">
        <f t="shared" si="77"/>
        <v/>
      </c>
      <c r="M752" s="6" t="str">
        <f t="shared" si="75"/>
        <v/>
      </c>
      <c r="N752" s="6" t="str">
        <f t="shared" si="76"/>
        <v/>
      </c>
      <c r="O752" s="8"/>
      <c r="P752" s="105"/>
    </row>
    <row r="753" spans="2:16" x14ac:dyDescent="0.3">
      <c r="B753" s="4"/>
      <c r="C753" s="4"/>
      <c r="D753" s="4"/>
      <c r="E753" s="4"/>
      <c r="F753" s="4"/>
      <c r="G753" s="4"/>
      <c r="H753" s="4"/>
      <c r="I753" s="4"/>
      <c r="J753" s="4"/>
      <c r="K753" s="4"/>
      <c r="L753" s="8" t="str">
        <f t="shared" si="77"/>
        <v/>
      </c>
      <c r="M753" s="6" t="str">
        <f t="shared" si="75"/>
        <v/>
      </c>
      <c r="N753" s="6" t="str">
        <f t="shared" si="76"/>
        <v/>
      </c>
      <c r="O753" s="8"/>
      <c r="P753" s="105"/>
    </row>
    <row r="754" spans="2:16" x14ac:dyDescent="0.3">
      <c r="B754" s="4"/>
      <c r="C754" s="4"/>
      <c r="D754" s="4"/>
      <c r="E754" s="4"/>
      <c r="F754" s="4"/>
      <c r="G754" s="4"/>
      <c r="H754" s="4"/>
      <c r="I754" s="4"/>
      <c r="J754" s="4"/>
      <c r="K754" s="4"/>
      <c r="L754" s="8" t="str">
        <f t="shared" si="77"/>
        <v/>
      </c>
      <c r="M754" s="6" t="str">
        <f t="shared" si="75"/>
        <v/>
      </c>
      <c r="N754" s="6" t="str">
        <f t="shared" si="76"/>
        <v/>
      </c>
      <c r="O754" s="8"/>
      <c r="P754" s="105"/>
    </row>
    <row r="755" spans="2:16" x14ac:dyDescent="0.3">
      <c r="B755" s="4"/>
      <c r="C755" s="4"/>
      <c r="D755" s="4"/>
      <c r="E755" s="4"/>
      <c r="F755" s="4"/>
      <c r="G755" s="4"/>
      <c r="H755" s="4"/>
      <c r="I755" s="4"/>
      <c r="J755" s="4"/>
      <c r="K755" s="4"/>
      <c r="L755" s="8" t="str">
        <f t="shared" si="77"/>
        <v/>
      </c>
      <c r="M755" s="6" t="str">
        <f t="shared" si="75"/>
        <v/>
      </c>
      <c r="N755" s="6" t="str">
        <f t="shared" si="76"/>
        <v/>
      </c>
      <c r="O755" s="8"/>
      <c r="P755" s="105"/>
    </row>
    <row r="756" spans="2:16" x14ac:dyDescent="0.3">
      <c r="B756" s="4"/>
      <c r="C756" s="4"/>
      <c r="D756" s="4"/>
      <c r="E756" s="4"/>
      <c r="F756" s="4"/>
      <c r="G756" s="4"/>
      <c r="H756" s="4"/>
      <c r="I756" s="4"/>
      <c r="J756" s="4"/>
      <c r="K756" s="4"/>
      <c r="L756" s="8" t="str">
        <f t="shared" si="77"/>
        <v/>
      </c>
      <c r="M756" s="6" t="str">
        <f t="shared" si="75"/>
        <v/>
      </c>
      <c r="N756" s="6" t="str">
        <f t="shared" si="76"/>
        <v/>
      </c>
      <c r="O756" s="8"/>
      <c r="P756" s="105"/>
    </row>
    <row r="757" spans="2:16" x14ac:dyDescent="0.3">
      <c r="B757" s="4"/>
      <c r="C757" s="4"/>
      <c r="D757" s="4"/>
      <c r="E757" s="4"/>
      <c r="F757" s="4"/>
      <c r="G757" s="4"/>
      <c r="H757" s="4"/>
      <c r="I757" s="4"/>
      <c r="J757" s="4"/>
      <c r="K757" s="4"/>
      <c r="L757" s="8" t="str">
        <f t="shared" si="77"/>
        <v/>
      </c>
      <c r="M757" s="6" t="str">
        <f t="shared" si="75"/>
        <v/>
      </c>
      <c r="N757" s="6" t="str">
        <f t="shared" si="76"/>
        <v/>
      </c>
      <c r="O757" s="8"/>
      <c r="P757" s="105"/>
    </row>
    <row r="758" spans="2:16" x14ac:dyDescent="0.3">
      <c r="B758" s="4"/>
      <c r="C758" s="4"/>
      <c r="D758" s="4"/>
      <c r="E758" s="4"/>
      <c r="F758" s="4"/>
      <c r="G758" s="4"/>
      <c r="H758" s="4"/>
      <c r="I758" s="4"/>
      <c r="J758" s="4"/>
      <c r="K758" s="4"/>
      <c r="L758" s="8" t="str">
        <f t="shared" si="77"/>
        <v/>
      </c>
      <c r="M758" s="6" t="str">
        <f t="shared" si="75"/>
        <v/>
      </c>
      <c r="N758" s="6" t="str">
        <f t="shared" si="76"/>
        <v/>
      </c>
      <c r="O758" s="8"/>
      <c r="P758" s="105"/>
    </row>
    <row r="759" spans="2:16" x14ac:dyDescent="0.3">
      <c r="B759" s="4"/>
      <c r="C759" s="4"/>
      <c r="D759" s="4"/>
      <c r="E759" s="4"/>
      <c r="F759" s="4"/>
      <c r="G759" s="4"/>
      <c r="H759" s="4"/>
      <c r="I759" s="4"/>
      <c r="J759" s="4"/>
      <c r="K759" s="4"/>
      <c r="L759" s="8" t="str">
        <f t="shared" si="77"/>
        <v/>
      </c>
      <c r="M759" s="6" t="str">
        <f t="shared" si="75"/>
        <v/>
      </c>
      <c r="N759" s="6" t="str">
        <f t="shared" si="76"/>
        <v/>
      </c>
      <c r="O759" s="8"/>
      <c r="P759" s="105"/>
    </row>
    <row r="760" spans="2:16" x14ac:dyDescent="0.3">
      <c r="B760" s="4"/>
      <c r="C760" s="4"/>
      <c r="D760" s="4"/>
      <c r="E760" s="4"/>
      <c r="F760" s="4"/>
      <c r="G760" s="4"/>
      <c r="H760" s="4"/>
      <c r="I760" s="4"/>
      <c r="J760" s="4"/>
      <c r="K760" s="4"/>
      <c r="L760" s="8" t="str">
        <f t="shared" si="77"/>
        <v/>
      </c>
      <c r="M760" s="6" t="str">
        <f t="shared" si="75"/>
        <v/>
      </c>
      <c r="N760" s="6" t="str">
        <f t="shared" si="76"/>
        <v/>
      </c>
      <c r="O760" s="8"/>
      <c r="P760" s="105"/>
    </row>
    <row r="761" spans="2:16" x14ac:dyDescent="0.3">
      <c r="B761" s="4"/>
      <c r="C761" s="4"/>
      <c r="D761" s="4"/>
      <c r="E761" s="4"/>
      <c r="F761" s="4"/>
      <c r="G761" s="4"/>
      <c r="H761" s="4"/>
      <c r="I761" s="4"/>
      <c r="J761" s="4"/>
      <c r="K761" s="4"/>
      <c r="L761" s="8" t="str">
        <f t="shared" si="77"/>
        <v/>
      </c>
      <c r="M761" s="6" t="str">
        <f t="shared" si="75"/>
        <v/>
      </c>
      <c r="N761" s="6" t="str">
        <f t="shared" si="76"/>
        <v/>
      </c>
      <c r="O761" s="8"/>
      <c r="P761" s="105"/>
    </row>
    <row r="762" spans="2:16" x14ac:dyDescent="0.3">
      <c r="B762" s="4"/>
      <c r="C762" s="4"/>
      <c r="D762" s="4"/>
      <c r="E762" s="4"/>
      <c r="F762" s="4"/>
      <c r="G762" s="4"/>
      <c r="H762" s="4"/>
      <c r="I762" s="4"/>
      <c r="J762" s="4"/>
      <c r="K762" s="4"/>
      <c r="L762" s="8" t="str">
        <f t="shared" si="77"/>
        <v/>
      </c>
      <c r="M762" s="6" t="str">
        <f t="shared" si="75"/>
        <v/>
      </c>
      <c r="N762" s="6" t="str">
        <f t="shared" si="76"/>
        <v/>
      </c>
      <c r="O762" s="8"/>
      <c r="P762" s="105"/>
    </row>
    <row r="763" spans="2:16" x14ac:dyDescent="0.3">
      <c r="B763" s="4"/>
      <c r="C763" s="4"/>
      <c r="D763" s="4"/>
      <c r="E763" s="4"/>
      <c r="F763" s="4"/>
      <c r="G763" s="4"/>
      <c r="H763" s="4"/>
      <c r="I763" s="4"/>
      <c r="J763" s="4"/>
      <c r="K763" s="4"/>
      <c r="L763" s="8" t="str">
        <f t="shared" si="77"/>
        <v/>
      </c>
      <c r="M763" s="6" t="str">
        <f t="shared" si="75"/>
        <v/>
      </c>
      <c r="N763" s="6" t="str">
        <f t="shared" si="76"/>
        <v/>
      </c>
      <c r="O763" s="8"/>
      <c r="P763" s="105"/>
    </row>
    <row r="764" spans="2:16" x14ac:dyDescent="0.3">
      <c r="B764" s="4"/>
      <c r="C764" s="4"/>
      <c r="D764" s="4"/>
      <c r="E764" s="4"/>
      <c r="F764" s="4"/>
      <c r="G764" s="4"/>
      <c r="H764" s="4"/>
      <c r="I764" s="4"/>
      <c r="J764" s="4"/>
      <c r="K764" s="4"/>
      <c r="L764" s="8" t="str">
        <f t="shared" si="77"/>
        <v/>
      </c>
      <c r="M764" s="6" t="str">
        <f t="shared" si="75"/>
        <v/>
      </c>
      <c r="N764" s="6" t="str">
        <f t="shared" si="76"/>
        <v/>
      </c>
      <c r="O764" s="8"/>
      <c r="P764" s="105"/>
    </row>
    <row r="765" spans="2:16" x14ac:dyDescent="0.3">
      <c r="B765" s="4"/>
      <c r="C765" s="4"/>
      <c r="D765" s="4"/>
      <c r="E765" s="4"/>
      <c r="F765" s="4"/>
      <c r="G765" s="4"/>
      <c r="H765" s="4"/>
      <c r="I765" s="4"/>
      <c r="J765" s="4"/>
      <c r="K765" s="4"/>
      <c r="L765" s="8" t="str">
        <f t="shared" si="77"/>
        <v/>
      </c>
      <c r="M765" s="6" t="str">
        <f t="shared" si="75"/>
        <v/>
      </c>
      <c r="N765" s="6" t="str">
        <f t="shared" si="76"/>
        <v/>
      </c>
      <c r="O765" s="8"/>
      <c r="P765" s="105"/>
    </row>
    <row r="766" spans="2:16" x14ac:dyDescent="0.3">
      <c r="B766" s="4"/>
      <c r="C766" s="4"/>
      <c r="D766" s="4"/>
      <c r="E766" s="4"/>
      <c r="F766" s="4"/>
      <c r="G766" s="4"/>
      <c r="H766" s="4"/>
      <c r="I766" s="4"/>
      <c r="J766" s="4"/>
      <c r="K766" s="4"/>
      <c r="L766" s="8" t="str">
        <f t="shared" si="77"/>
        <v/>
      </c>
      <c r="M766" s="6" t="str">
        <f t="shared" si="75"/>
        <v/>
      </c>
      <c r="N766" s="6" t="str">
        <f t="shared" si="76"/>
        <v/>
      </c>
      <c r="O766" s="8"/>
      <c r="P766" s="105"/>
    </row>
    <row r="767" spans="2:16" x14ac:dyDescent="0.3">
      <c r="B767" s="4"/>
      <c r="C767" s="4"/>
      <c r="D767" s="4"/>
      <c r="E767" s="4"/>
      <c r="F767" s="4"/>
      <c r="G767" s="4"/>
      <c r="H767" s="4"/>
      <c r="I767" s="4"/>
      <c r="J767" s="4"/>
      <c r="K767" s="4"/>
      <c r="L767" s="8" t="str">
        <f t="shared" si="77"/>
        <v/>
      </c>
      <c r="M767" s="6" t="str">
        <f t="shared" si="75"/>
        <v/>
      </c>
      <c r="N767" s="6" t="str">
        <f t="shared" si="76"/>
        <v/>
      </c>
      <c r="O767" s="8"/>
      <c r="P767" s="105"/>
    </row>
    <row r="768" spans="2:16" x14ac:dyDescent="0.3">
      <c r="B768" s="4"/>
      <c r="C768" s="4"/>
      <c r="D768" s="4"/>
      <c r="E768" s="4"/>
      <c r="F768" s="4"/>
      <c r="G768" s="4"/>
      <c r="H768" s="4"/>
      <c r="I768" s="4"/>
      <c r="J768" s="4"/>
      <c r="K768" s="4"/>
      <c r="L768" s="8" t="str">
        <f t="shared" si="77"/>
        <v/>
      </c>
      <c r="M768" s="6" t="str">
        <f t="shared" si="75"/>
        <v/>
      </c>
      <c r="N768" s="6" t="str">
        <f t="shared" si="76"/>
        <v/>
      </c>
      <c r="O768" s="8"/>
      <c r="P768" s="105"/>
    </row>
    <row r="769" spans="2:16" x14ac:dyDescent="0.3">
      <c r="B769" s="4"/>
      <c r="C769" s="4"/>
      <c r="D769" s="4"/>
      <c r="E769" s="4"/>
      <c r="F769" s="4"/>
      <c r="G769" s="4"/>
      <c r="H769" s="4"/>
      <c r="I769" s="4"/>
      <c r="J769" s="4"/>
      <c r="K769" s="4"/>
      <c r="L769" s="8" t="str">
        <f t="shared" si="77"/>
        <v/>
      </c>
      <c r="M769" s="6" t="str">
        <f t="shared" si="75"/>
        <v/>
      </c>
      <c r="N769" s="6" t="str">
        <f t="shared" si="76"/>
        <v/>
      </c>
      <c r="O769" s="8"/>
      <c r="P769" s="105"/>
    </row>
    <row r="770" spans="2:16" x14ac:dyDescent="0.3">
      <c r="B770" s="4"/>
      <c r="C770" s="4"/>
      <c r="D770" s="4"/>
      <c r="E770" s="4"/>
      <c r="F770" s="4"/>
      <c r="G770" s="4"/>
      <c r="H770" s="4"/>
      <c r="I770" s="4"/>
      <c r="J770" s="4"/>
      <c r="K770" s="4"/>
      <c r="L770" s="8" t="str">
        <f t="shared" si="77"/>
        <v/>
      </c>
      <c r="M770" s="6" t="str">
        <f t="shared" si="75"/>
        <v/>
      </c>
      <c r="N770" s="6" t="str">
        <f t="shared" si="76"/>
        <v/>
      </c>
      <c r="O770" s="8"/>
      <c r="P770" s="105"/>
    </row>
    <row r="771" spans="2:16" x14ac:dyDescent="0.3">
      <c r="B771" s="4"/>
      <c r="C771" s="4"/>
      <c r="D771" s="4"/>
      <c r="E771" s="4"/>
      <c r="F771" s="4"/>
      <c r="G771" s="4"/>
      <c r="H771" s="4"/>
      <c r="I771" s="4"/>
      <c r="J771" s="4"/>
      <c r="K771" s="4"/>
      <c r="L771" s="8" t="str">
        <f t="shared" si="77"/>
        <v/>
      </c>
      <c r="M771" s="6" t="str">
        <f t="shared" si="75"/>
        <v/>
      </c>
      <c r="N771" s="6" t="str">
        <f t="shared" si="76"/>
        <v/>
      </c>
      <c r="O771" s="8"/>
      <c r="P771" s="105"/>
    </row>
    <row r="772" spans="2:16" x14ac:dyDescent="0.3">
      <c r="B772" s="4"/>
      <c r="C772" s="4"/>
      <c r="D772" s="4"/>
      <c r="E772" s="4"/>
      <c r="F772" s="4"/>
      <c r="G772" s="4"/>
      <c r="H772" s="4"/>
      <c r="I772" s="4"/>
      <c r="J772" s="4"/>
      <c r="K772" s="4"/>
      <c r="L772" s="8" t="str">
        <f t="shared" si="77"/>
        <v/>
      </c>
      <c r="M772" s="6" t="str">
        <f t="shared" ref="M772:M835" si="78">IF(J772="","",J772*L772)</f>
        <v/>
      </c>
      <c r="N772" s="6" t="str">
        <f t="shared" ref="N772:N835" si="79">IF(L772="","",L772*K772)</f>
        <v/>
      </c>
      <c r="O772" s="8"/>
      <c r="P772" s="105"/>
    </row>
    <row r="773" spans="2:16" x14ac:dyDescent="0.3">
      <c r="B773" s="4"/>
      <c r="C773" s="4"/>
      <c r="D773" s="4"/>
      <c r="E773" s="4"/>
      <c r="F773" s="4"/>
      <c r="G773" s="4"/>
      <c r="H773" s="4"/>
      <c r="I773" s="4"/>
      <c r="J773" s="4"/>
      <c r="K773" s="4"/>
      <c r="L773" s="8" t="str">
        <f t="shared" si="77"/>
        <v/>
      </c>
      <c r="M773" s="6" t="str">
        <f t="shared" si="78"/>
        <v/>
      </c>
      <c r="N773" s="6" t="str">
        <f t="shared" si="79"/>
        <v/>
      </c>
      <c r="O773" s="8"/>
      <c r="P773" s="105"/>
    </row>
    <row r="774" spans="2:16" x14ac:dyDescent="0.3">
      <c r="B774" s="4"/>
      <c r="C774" s="4"/>
      <c r="D774" s="4"/>
      <c r="E774" s="4"/>
      <c r="F774" s="4"/>
      <c r="G774" s="4"/>
      <c r="H774" s="4"/>
      <c r="I774" s="4"/>
      <c r="J774" s="4"/>
      <c r="K774" s="4"/>
      <c r="L774" s="8" t="str">
        <f t="shared" si="77"/>
        <v/>
      </c>
      <c r="M774" s="6" t="str">
        <f t="shared" si="78"/>
        <v/>
      </c>
      <c r="N774" s="6" t="str">
        <f t="shared" si="79"/>
        <v/>
      </c>
      <c r="O774" s="8"/>
      <c r="P774" s="105"/>
    </row>
    <row r="775" spans="2:16" x14ac:dyDescent="0.3">
      <c r="B775" s="4"/>
      <c r="C775" s="4"/>
      <c r="D775" s="4"/>
      <c r="E775" s="4"/>
      <c r="F775" s="4"/>
      <c r="G775" s="4"/>
      <c r="H775" s="4"/>
      <c r="I775" s="4"/>
      <c r="J775" s="4"/>
      <c r="K775" s="4"/>
      <c r="L775" s="8" t="str">
        <f t="shared" ref="L775:L838" si="80">IF(H775="","",H775*I775)</f>
        <v/>
      </c>
      <c r="M775" s="6" t="str">
        <f t="shared" si="78"/>
        <v/>
      </c>
      <c r="N775" s="6" t="str">
        <f t="shared" si="79"/>
        <v/>
      </c>
      <c r="O775" s="8"/>
      <c r="P775" s="105"/>
    </row>
    <row r="776" spans="2:16" x14ac:dyDescent="0.3">
      <c r="B776" s="4"/>
      <c r="C776" s="4"/>
      <c r="D776" s="4"/>
      <c r="E776" s="4"/>
      <c r="F776" s="4"/>
      <c r="G776" s="4"/>
      <c r="H776" s="4"/>
      <c r="I776" s="4"/>
      <c r="J776" s="4"/>
      <c r="K776" s="4"/>
      <c r="L776" s="8" t="str">
        <f t="shared" si="80"/>
        <v/>
      </c>
      <c r="M776" s="6" t="str">
        <f t="shared" si="78"/>
        <v/>
      </c>
      <c r="N776" s="6" t="str">
        <f t="shared" si="79"/>
        <v/>
      </c>
      <c r="O776" s="8"/>
      <c r="P776" s="105"/>
    </row>
    <row r="777" spans="2:16" x14ac:dyDescent="0.3">
      <c r="B777" s="4"/>
      <c r="C777" s="4"/>
      <c r="D777" s="4"/>
      <c r="E777" s="4"/>
      <c r="F777" s="4"/>
      <c r="G777" s="4"/>
      <c r="H777" s="4"/>
      <c r="I777" s="4"/>
      <c r="J777" s="4"/>
      <c r="K777" s="4"/>
      <c r="L777" s="8" t="str">
        <f t="shared" si="80"/>
        <v/>
      </c>
      <c r="M777" s="6" t="str">
        <f t="shared" si="78"/>
        <v/>
      </c>
      <c r="N777" s="6" t="str">
        <f t="shared" si="79"/>
        <v/>
      </c>
      <c r="O777" s="8"/>
      <c r="P777" s="105"/>
    </row>
    <row r="778" spans="2:16" x14ac:dyDescent="0.3">
      <c r="B778" s="4"/>
      <c r="C778" s="4"/>
      <c r="D778" s="4"/>
      <c r="E778" s="4"/>
      <c r="F778" s="4"/>
      <c r="G778" s="4"/>
      <c r="H778" s="4"/>
      <c r="I778" s="4"/>
      <c r="J778" s="4"/>
      <c r="K778" s="4"/>
      <c r="L778" s="8" t="str">
        <f t="shared" si="80"/>
        <v/>
      </c>
      <c r="M778" s="6" t="str">
        <f t="shared" si="78"/>
        <v/>
      </c>
      <c r="N778" s="6" t="str">
        <f t="shared" si="79"/>
        <v/>
      </c>
      <c r="O778" s="8"/>
      <c r="P778" s="105"/>
    </row>
    <row r="779" spans="2:16" x14ac:dyDescent="0.3">
      <c r="B779" s="4"/>
      <c r="C779" s="4"/>
      <c r="D779" s="4"/>
      <c r="E779" s="4"/>
      <c r="F779" s="4"/>
      <c r="G779" s="4"/>
      <c r="H779" s="4"/>
      <c r="I779" s="4"/>
      <c r="J779" s="4"/>
      <c r="K779" s="4"/>
      <c r="L779" s="8" t="str">
        <f t="shared" si="80"/>
        <v/>
      </c>
      <c r="M779" s="6" t="str">
        <f t="shared" si="78"/>
        <v/>
      </c>
      <c r="N779" s="6" t="str">
        <f t="shared" si="79"/>
        <v/>
      </c>
      <c r="O779" s="8"/>
      <c r="P779" s="105"/>
    </row>
    <row r="780" spans="2:16" x14ac:dyDescent="0.3">
      <c r="B780" s="4"/>
      <c r="C780" s="4"/>
      <c r="D780" s="4"/>
      <c r="E780" s="4"/>
      <c r="F780" s="4"/>
      <c r="G780" s="4"/>
      <c r="H780" s="4"/>
      <c r="I780" s="4"/>
      <c r="J780" s="4"/>
      <c r="K780" s="4"/>
      <c r="L780" s="8" t="str">
        <f t="shared" si="80"/>
        <v/>
      </c>
      <c r="M780" s="6" t="str">
        <f t="shared" si="78"/>
        <v/>
      </c>
      <c r="N780" s="6" t="str">
        <f t="shared" si="79"/>
        <v/>
      </c>
      <c r="O780" s="8"/>
      <c r="P780" s="105"/>
    </row>
    <row r="781" spans="2:16" x14ac:dyDescent="0.3">
      <c r="B781" s="4"/>
      <c r="C781" s="4"/>
      <c r="D781" s="4"/>
      <c r="E781" s="4"/>
      <c r="F781" s="4"/>
      <c r="G781" s="4"/>
      <c r="H781" s="4"/>
      <c r="I781" s="4"/>
      <c r="J781" s="4"/>
      <c r="K781" s="4"/>
      <c r="L781" s="8" t="str">
        <f t="shared" si="80"/>
        <v/>
      </c>
      <c r="M781" s="6" t="str">
        <f t="shared" si="78"/>
        <v/>
      </c>
      <c r="N781" s="6" t="str">
        <f t="shared" si="79"/>
        <v/>
      </c>
      <c r="O781" s="8"/>
      <c r="P781" s="105"/>
    </row>
    <row r="782" spans="2:16" x14ac:dyDescent="0.3">
      <c r="B782" s="4"/>
      <c r="C782" s="4"/>
      <c r="D782" s="4"/>
      <c r="E782" s="4"/>
      <c r="F782" s="4"/>
      <c r="G782" s="4"/>
      <c r="H782" s="4"/>
      <c r="I782" s="4"/>
      <c r="J782" s="4"/>
      <c r="K782" s="4"/>
      <c r="L782" s="8" t="str">
        <f t="shared" si="80"/>
        <v/>
      </c>
      <c r="M782" s="6" t="str">
        <f t="shared" si="78"/>
        <v/>
      </c>
      <c r="N782" s="6" t="str">
        <f t="shared" si="79"/>
        <v/>
      </c>
      <c r="O782" s="8"/>
      <c r="P782" s="105"/>
    </row>
    <row r="783" spans="2:16" x14ac:dyDescent="0.3">
      <c r="B783" s="4"/>
      <c r="C783" s="4"/>
      <c r="D783" s="4"/>
      <c r="E783" s="4"/>
      <c r="F783" s="4"/>
      <c r="G783" s="4"/>
      <c r="H783" s="4"/>
      <c r="I783" s="4"/>
      <c r="J783" s="4"/>
      <c r="K783" s="4"/>
      <c r="L783" s="8" t="str">
        <f t="shared" si="80"/>
        <v/>
      </c>
      <c r="M783" s="6" t="str">
        <f t="shared" si="78"/>
        <v/>
      </c>
      <c r="N783" s="6" t="str">
        <f t="shared" si="79"/>
        <v/>
      </c>
      <c r="O783" s="8"/>
      <c r="P783" s="105"/>
    </row>
    <row r="784" spans="2:16" x14ac:dyDescent="0.3">
      <c r="B784" s="4"/>
      <c r="C784" s="4"/>
      <c r="D784" s="4"/>
      <c r="E784" s="4"/>
      <c r="F784" s="4"/>
      <c r="G784" s="4"/>
      <c r="H784" s="4"/>
      <c r="I784" s="4"/>
      <c r="J784" s="4"/>
      <c r="K784" s="4"/>
      <c r="L784" s="8" t="str">
        <f t="shared" si="80"/>
        <v/>
      </c>
      <c r="M784" s="6" t="str">
        <f t="shared" si="78"/>
        <v/>
      </c>
      <c r="N784" s="6" t="str">
        <f t="shared" si="79"/>
        <v/>
      </c>
      <c r="O784" s="8"/>
      <c r="P784" s="105"/>
    </row>
    <row r="785" spans="2:16" x14ac:dyDescent="0.3">
      <c r="B785" s="4"/>
      <c r="C785" s="4"/>
      <c r="D785" s="4"/>
      <c r="E785" s="4"/>
      <c r="F785" s="4"/>
      <c r="G785" s="4"/>
      <c r="H785" s="4"/>
      <c r="I785" s="4"/>
      <c r="J785" s="4"/>
      <c r="K785" s="4"/>
      <c r="L785" s="8" t="str">
        <f t="shared" si="80"/>
        <v/>
      </c>
      <c r="M785" s="6" t="str">
        <f t="shared" si="78"/>
        <v/>
      </c>
      <c r="N785" s="6" t="str">
        <f t="shared" si="79"/>
        <v/>
      </c>
      <c r="O785" s="8"/>
      <c r="P785" s="105"/>
    </row>
    <row r="786" spans="2:16" x14ac:dyDescent="0.3">
      <c r="B786" s="4"/>
      <c r="C786" s="4"/>
      <c r="D786" s="4"/>
      <c r="E786" s="4"/>
      <c r="F786" s="4"/>
      <c r="G786" s="4"/>
      <c r="H786" s="4"/>
      <c r="I786" s="4"/>
      <c r="J786" s="4"/>
      <c r="K786" s="4"/>
      <c r="L786" s="8" t="str">
        <f t="shared" si="80"/>
        <v/>
      </c>
      <c r="M786" s="6" t="str">
        <f t="shared" si="78"/>
        <v/>
      </c>
      <c r="N786" s="6" t="str">
        <f t="shared" si="79"/>
        <v/>
      </c>
      <c r="O786" s="8"/>
      <c r="P786" s="105"/>
    </row>
    <row r="787" spans="2:16" x14ac:dyDescent="0.3">
      <c r="B787" s="4"/>
      <c r="C787" s="4"/>
      <c r="D787" s="4"/>
      <c r="E787" s="4"/>
      <c r="F787" s="4"/>
      <c r="G787" s="4"/>
      <c r="H787" s="4"/>
      <c r="I787" s="4"/>
      <c r="J787" s="4"/>
      <c r="K787" s="4"/>
      <c r="L787" s="8" t="str">
        <f t="shared" si="80"/>
        <v/>
      </c>
      <c r="M787" s="6" t="str">
        <f t="shared" si="78"/>
        <v/>
      </c>
      <c r="N787" s="6" t="str">
        <f t="shared" si="79"/>
        <v/>
      </c>
      <c r="O787" s="8"/>
      <c r="P787" s="105"/>
    </row>
    <row r="788" spans="2:16" x14ac:dyDescent="0.3">
      <c r="B788" s="4"/>
      <c r="C788" s="4"/>
      <c r="D788" s="4"/>
      <c r="E788" s="4"/>
      <c r="F788" s="4"/>
      <c r="G788" s="4"/>
      <c r="H788" s="4"/>
      <c r="I788" s="4"/>
      <c r="J788" s="4"/>
      <c r="K788" s="4"/>
      <c r="L788" s="8" t="str">
        <f t="shared" si="80"/>
        <v/>
      </c>
      <c r="M788" s="6" t="str">
        <f t="shared" si="78"/>
        <v/>
      </c>
      <c r="N788" s="6" t="str">
        <f t="shared" si="79"/>
        <v/>
      </c>
      <c r="O788" s="8"/>
      <c r="P788" s="105"/>
    </row>
    <row r="789" spans="2:16" x14ac:dyDescent="0.3">
      <c r="B789" s="4"/>
      <c r="C789" s="4"/>
      <c r="D789" s="4"/>
      <c r="E789" s="4"/>
      <c r="F789" s="4"/>
      <c r="G789" s="4"/>
      <c r="H789" s="4"/>
      <c r="I789" s="4"/>
      <c r="J789" s="4"/>
      <c r="K789" s="4"/>
      <c r="L789" s="8" t="str">
        <f t="shared" si="80"/>
        <v/>
      </c>
      <c r="M789" s="6" t="str">
        <f t="shared" si="78"/>
        <v/>
      </c>
      <c r="N789" s="6" t="str">
        <f t="shared" si="79"/>
        <v/>
      </c>
      <c r="O789" s="8"/>
      <c r="P789" s="105"/>
    </row>
    <row r="790" spans="2:16" x14ac:dyDescent="0.3">
      <c r="B790" s="4"/>
      <c r="C790" s="4"/>
      <c r="D790" s="4"/>
      <c r="E790" s="4"/>
      <c r="F790" s="4"/>
      <c r="G790" s="4"/>
      <c r="H790" s="4"/>
      <c r="I790" s="4"/>
      <c r="J790" s="4"/>
      <c r="K790" s="4"/>
      <c r="L790" s="8" t="str">
        <f t="shared" si="80"/>
        <v/>
      </c>
      <c r="M790" s="6" t="str">
        <f t="shared" si="78"/>
        <v/>
      </c>
      <c r="N790" s="6" t="str">
        <f t="shared" si="79"/>
        <v/>
      </c>
      <c r="O790" s="8"/>
      <c r="P790" s="105"/>
    </row>
    <row r="791" spans="2:16" x14ac:dyDescent="0.3">
      <c r="B791" s="4"/>
      <c r="C791" s="4"/>
      <c r="D791" s="4"/>
      <c r="E791" s="4"/>
      <c r="F791" s="4"/>
      <c r="G791" s="4"/>
      <c r="H791" s="4"/>
      <c r="I791" s="4"/>
      <c r="J791" s="4"/>
      <c r="K791" s="4"/>
      <c r="L791" s="8" t="str">
        <f t="shared" si="80"/>
        <v/>
      </c>
      <c r="M791" s="6" t="str">
        <f t="shared" si="78"/>
        <v/>
      </c>
      <c r="N791" s="6" t="str">
        <f t="shared" si="79"/>
        <v/>
      </c>
      <c r="O791" s="8"/>
      <c r="P791" s="105"/>
    </row>
    <row r="792" spans="2:16" x14ac:dyDescent="0.3">
      <c r="B792" s="4"/>
      <c r="C792" s="4"/>
      <c r="D792" s="4"/>
      <c r="E792" s="4"/>
      <c r="F792" s="4"/>
      <c r="G792" s="4"/>
      <c r="H792" s="4"/>
      <c r="I792" s="4"/>
      <c r="J792" s="4"/>
      <c r="K792" s="4"/>
      <c r="L792" s="8" t="str">
        <f t="shared" si="80"/>
        <v/>
      </c>
      <c r="M792" s="6" t="str">
        <f t="shared" si="78"/>
        <v/>
      </c>
      <c r="N792" s="6" t="str">
        <f t="shared" si="79"/>
        <v/>
      </c>
      <c r="O792" s="8"/>
      <c r="P792" s="105"/>
    </row>
    <row r="793" spans="2:16" x14ac:dyDescent="0.3">
      <c r="B793" s="4"/>
      <c r="C793" s="4"/>
      <c r="D793" s="4"/>
      <c r="E793" s="4"/>
      <c r="F793" s="4"/>
      <c r="G793" s="4"/>
      <c r="H793" s="4"/>
      <c r="I793" s="4"/>
      <c r="J793" s="4"/>
      <c r="K793" s="4"/>
      <c r="L793" s="8" t="str">
        <f t="shared" si="80"/>
        <v/>
      </c>
      <c r="M793" s="6" t="str">
        <f t="shared" si="78"/>
        <v/>
      </c>
      <c r="N793" s="6" t="str">
        <f t="shared" si="79"/>
        <v/>
      </c>
      <c r="O793" s="8"/>
      <c r="P793" s="105"/>
    </row>
    <row r="794" spans="2:16" x14ac:dyDescent="0.3">
      <c r="B794" s="4"/>
      <c r="C794" s="4"/>
      <c r="D794" s="4"/>
      <c r="E794" s="4"/>
      <c r="F794" s="4"/>
      <c r="G794" s="4"/>
      <c r="H794" s="4"/>
      <c r="I794" s="4"/>
      <c r="J794" s="4"/>
      <c r="K794" s="4"/>
      <c r="L794" s="8" t="str">
        <f t="shared" si="80"/>
        <v/>
      </c>
      <c r="M794" s="6" t="str">
        <f t="shared" si="78"/>
        <v/>
      </c>
      <c r="N794" s="6" t="str">
        <f t="shared" si="79"/>
        <v/>
      </c>
      <c r="O794" s="8"/>
      <c r="P794" s="105"/>
    </row>
    <row r="795" spans="2:16" x14ac:dyDescent="0.3">
      <c r="B795" s="4"/>
      <c r="C795" s="4"/>
      <c r="D795" s="4"/>
      <c r="E795" s="4"/>
      <c r="F795" s="4"/>
      <c r="G795" s="4"/>
      <c r="H795" s="4"/>
      <c r="I795" s="4"/>
      <c r="J795" s="4"/>
      <c r="K795" s="4"/>
      <c r="L795" s="8" t="str">
        <f t="shared" si="80"/>
        <v/>
      </c>
      <c r="M795" s="6" t="str">
        <f t="shared" si="78"/>
        <v/>
      </c>
      <c r="N795" s="6" t="str">
        <f t="shared" si="79"/>
        <v/>
      </c>
      <c r="O795" s="8"/>
      <c r="P795" s="105"/>
    </row>
    <row r="796" spans="2:16" x14ac:dyDescent="0.3">
      <c r="B796" s="4"/>
      <c r="C796" s="4"/>
      <c r="D796" s="4"/>
      <c r="E796" s="4"/>
      <c r="F796" s="4"/>
      <c r="G796" s="4"/>
      <c r="H796" s="4"/>
      <c r="I796" s="4"/>
      <c r="J796" s="4"/>
      <c r="K796" s="4"/>
      <c r="L796" s="8" t="str">
        <f t="shared" si="80"/>
        <v/>
      </c>
      <c r="M796" s="6" t="str">
        <f t="shared" si="78"/>
        <v/>
      </c>
      <c r="N796" s="6" t="str">
        <f t="shared" si="79"/>
        <v/>
      </c>
      <c r="O796" s="8"/>
      <c r="P796" s="105"/>
    </row>
    <row r="797" spans="2:16" x14ac:dyDescent="0.3">
      <c r="B797" s="4"/>
      <c r="C797" s="4"/>
      <c r="D797" s="4"/>
      <c r="E797" s="4"/>
      <c r="F797" s="4"/>
      <c r="G797" s="4"/>
      <c r="H797" s="4"/>
      <c r="I797" s="4"/>
      <c r="J797" s="4"/>
      <c r="K797" s="4"/>
      <c r="L797" s="8" t="str">
        <f t="shared" si="80"/>
        <v/>
      </c>
      <c r="M797" s="6" t="str">
        <f t="shared" si="78"/>
        <v/>
      </c>
      <c r="N797" s="6" t="str">
        <f t="shared" si="79"/>
        <v/>
      </c>
      <c r="O797" s="8"/>
      <c r="P797" s="105"/>
    </row>
    <row r="798" spans="2:16" x14ac:dyDescent="0.3">
      <c r="B798" s="4"/>
      <c r="C798" s="4"/>
      <c r="D798" s="4"/>
      <c r="E798" s="4"/>
      <c r="F798" s="4"/>
      <c r="G798" s="4"/>
      <c r="H798" s="4"/>
      <c r="I798" s="4"/>
      <c r="J798" s="4"/>
      <c r="K798" s="4"/>
      <c r="L798" s="8" t="str">
        <f t="shared" si="80"/>
        <v/>
      </c>
      <c r="M798" s="6" t="str">
        <f t="shared" si="78"/>
        <v/>
      </c>
      <c r="N798" s="6" t="str">
        <f t="shared" si="79"/>
        <v/>
      </c>
      <c r="O798" s="8"/>
      <c r="P798" s="105"/>
    </row>
    <row r="799" spans="2:16" x14ac:dyDescent="0.3">
      <c r="B799" s="4"/>
      <c r="C799" s="4"/>
      <c r="D799" s="4"/>
      <c r="E799" s="4"/>
      <c r="F799" s="4"/>
      <c r="G799" s="4"/>
      <c r="H799" s="4"/>
      <c r="I799" s="4"/>
      <c r="J799" s="4"/>
      <c r="K799" s="4"/>
      <c r="L799" s="8" t="str">
        <f t="shared" si="80"/>
        <v/>
      </c>
      <c r="M799" s="6" t="str">
        <f t="shared" si="78"/>
        <v/>
      </c>
      <c r="N799" s="6" t="str">
        <f t="shared" si="79"/>
        <v/>
      </c>
      <c r="O799" s="8"/>
      <c r="P799" s="105"/>
    </row>
    <row r="800" spans="2:16" x14ac:dyDescent="0.3">
      <c r="B800" s="4"/>
      <c r="C800" s="4"/>
      <c r="D800" s="4"/>
      <c r="E800" s="4"/>
      <c r="F800" s="4"/>
      <c r="G800" s="4"/>
      <c r="H800" s="4"/>
      <c r="I800" s="4"/>
      <c r="J800" s="4"/>
      <c r="K800" s="4"/>
      <c r="L800" s="8" t="str">
        <f t="shared" si="80"/>
        <v/>
      </c>
      <c r="M800" s="6" t="str">
        <f t="shared" si="78"/>
        <v/>
      </c>
      <c r="N800" s="6" t="str">
        <f t="shared" si="79"/>
        <v/>
      </c>
      <c r="O800" s="8"/>
      <c r="P800" s="105"/>
    </row>
    <row r="801" spans="2:16" x14ac:dyDescent="0.3">
      <c r="B801" s="4"/>
      <c r="C801" s="4"/>
      <c r="D801" s="4"/>
      <c r="E801" s="4"/>
      <c r="F801" s="4"/>
      <c r="G801" s="4"/>
      <c r="H801" s="4"/>
      <c r="I801" s="4"/>
      <c r="J801" s="4"/>
      <c r="K801" s="4"/>
      <c r="L801" s="8" t="str">
        <f t="shared" si="80"/>
        <v/>
      </c>
      <c r="M801" s="6" t="str">
        <f t="shared" si="78"/>
        <v/>
      </c>
      <c r="N801" s="6" t="str">
        <f t="shared" si="79"/>
        <v/>
      </c>
      <c r="O801" s="8"/>
      <c r="P801" s="105"/>
    </row>
    <row r="802" spans="2:16" x14ac:dyDescent="0.3">
      <c r="B802" s="4"/>
      <c r="C802" s="4"/>
      <c r="D802" s="4"/>
      <c r="E802" s="4"/>
      <c r="F802" s="4"/>
      <c r="G802" s="4"/>
      <c r="H802" s="4"/>
      <c r="I802" s="4"/>
      <c r="J802" s="4"/>
      <c r="K802" s="4"/>
      <c r="L802" s="8" t="str">
        <f t="shared" si="80"/>
        <v/>
      </c>
      <c r="M802" s="6" t="str">
        <f t="shared" si="78"/>
        <v/>
      </c>
      <c r="N802" s="6" t="str">
        <f t="shared" si="79"/>
        <v/>
      </c>
      <c r="O802" s="8"/>
      <c r="P802" s="105"/>
    </row>
    <row r="803" spans="2:16" x14ac:dyDescent="0.3">
      <c r="B803" s="4"/>
      <c r="C803" s="4"/>
      <c r="D803" s="4"/>
      <c r="E803" s="4"/>
      <c r="F803" s="4"/>
      <c r="G803" s="4"/>
      <c r="H803" s="4"/>
      <c r="I803" s="4"/>
      <c r="J803" s="4"/>
      <c r="K803" s="4"/>
      <c r="L803" s="8" t="str">
        <f t="shared" si="80"/>
        <v/>
      </c>
      <c r="M803" s="6" t="str">
        <f t="shared" si="78"/>
        <v/>
      </c>
      <c r="N803" s="6" t="str">
        <f t="shared" si="79"/>
        <v/>
      </c>
      <c r="O803" s="8"/>
      <c r="P803" s="105"/>
    </row>
    <row r="804" spans="2:16" x14ac:dyDescent="0.3">
      <c r="B804" s="4"/>
      <c r="C804" s="4"/>
      <c r="D804" s="4"/>
      <c r="E804" s="4"/>
      <c r="F804" s="4"/>
      <c r="G804" s="4"/>
      <c r="H804" s="4"/>
      <c r="I804" s="4"/>
      <c r="J804" s="4"/>
      <c r="K804" s="4"/>
      <c r="L804" s="8" t="str">
        <f t="shared" si="80"/>
        <v/>
      </c>
      <c r="M804" s="6" t="str">
        <f t="shared" si="78"/>
        <v/>
      </c>
      <c r="N804" s="6" t="str">
        <f t="shared" si="79"/>
        <v/>
      </c>
      <c r="O804" s="8"/>
      <c r="P804" s="105"/>
    </row>
    <row r="805" spans="2:16" x14ac:dyDescent="0.3">
      <c r="B805" s="4"/>
      <c r="C805" s="4"/>
      <c r="D805" s="4"/>
      <c r="E805" s="4"/>
      <c r="F805" s="4"/>
      <c r="G805" s="4"/>
      <c r="H805" s="4"/>
      <c r="I805" s="4"/>
      <c r="J805" s="4"/>
      <c r="K805" s="4"/>
      <c r="L805" s="8" t="str">
        <f t="shared" si="80"/>
        <v/>
      </c>
      <c r="M805" s="6" t="str">
        <f t="shared" si="78"/>
        <v/>
      </c>
      <c r="N805" s="6" t="str">
        <f t="shared" si="79"/>
        <v/>
      </c>
      <c r="O805" s="8"/>
      <c r="P805" s="105"/>
    </row>
    <row r="806" spans="2:16" x14ac:dyDescent="0.3">
      <c r="B806" s="4"/>
      <c r="C806" s="4"/>
      <c r="D806" s="4"/>
      <c r="E806" s="4"/>
      <c r="F806" s="4"/>
      <c r="G806" s="4"/>
      <c r="H806" s="4"/>
      <c r="I806" s="4"/>
      <c r="J806" s="4"/>
      <c r="K806" s="4"/>
      <c r="L806" s="8" t="str">
        <f t="shared" si="80"/>
        <v/>
      </c>
      <c r="M806" s="6" t="str">
        <f t="shared" si="78"/>
        <v/>
      </c>
      <c r="N806" s="6" t="str">
        <f t="shared" si="79"/>
        <v/>
      </c>
      <c r="O806" s="8"/>
      <c r="P806" s="105"/>
    </row>
    <row r="807" spans="2:16" x14ac:dyDescent="0.3">
      <c r="B807" s="4"/>
      <c r="C807" s="4"/>
      <c r="D807" s="4"/>
      <c r="E807" s="4"/>
      <c r="F807" s="4"/>
      <c r="G807" s="4"/>
      <c r="H807" s="4"/>
      <c r="I807" s="4"/>
      <c r="J807" s="4"/>
      <c r="K807" s="4"/>
      <c r="L807" s="8" t="str">
        <f t="shared" si="80"/>
        <v/>
      </c>
      <c r="M807" s="6" t="str">
        <f t="shared" si="78"/>
        <v/>
      </c>
      <c r="N807" s="6" t="str">
        <f t="shared" si="79"/>
        <v/>
      </c>
      <c r="O807" s="8"/>
      <c r="P807" s="105"/>
    </row>
    <row r="808" spans="2:16" x14ac:dyDescent="0.3">
      <c r="B808" s="4"/>
      <c r="C808" s="4"/>
      <c r="D808" s="4"/>
      <c r="E808" s="4"/>
      <c r="F808" s="4"/>
      <c r="G808" s="4"/>
      <c r="H808" s="4"/>
      <c r="I808" s="4"/>
      <c r="J808" s="4"/>
      <c r="K808" s="4"/>
      <c r="L808" s="8" t="str">
        <f t="shared" si="80"/>
        <v/>
      </c>
      <c r="M808" s="6" t="str">
        <f t="shared" si="78"/>
        <v/>
      </c>
      <c r="N808" s="6" t="str">
        <f t="shared" si="79"/>
        <v/>
      </c>
      <c r="O808" s="8"/>
      <c r="P808" s="105"/>
    </row>
    <row r="809" spans="2:16" x14ac:dyDescent="0.3">
      <c r="B809" s="4"/>
      <c r="C809" s="4"/>
      <c r="D809" s="4"/>
      <c r="E809" s="4"/>
      <c r="F809" s="4"/>
      <c r="G809" s="4"/>
      <c r="H809" s="4"/>
      <c r="I809" s="4"/>
      <c r="J809" s="4"/>
      <c r="K809" s="4"/>
      <c r="L809" s="8" t="str">
        <f t="shared" si="80"/>
        <v/>
      </c>
      <c r="M809" s="6" t="str">
        <f t="shared" si="78"/>
        <v/>
      </c>
      <c r="N809" s="6" t="str">
        <f t="shared" si="79"/>
        <v/>
      </c>
      <c r="O809" s="8"/>
      <c r="P809" s="105"/>
    </row>
    <row r="810" spans="2:16" x14ac:dyDescent="0.3">
      <c r="B810" s="4"/>
      <c r="C810" s="4"/>
      <c r="D810" s="4"/>
      <c r="E810" s="4"/>
      <c r="F810" s="4"/>
      <c r="G810" s="4"/>
      <c r="H810" s="4"/>
      <c r="I810" s="4"/>
      <c r="J810" s="4"/>
      <c r="K810" s="4"/>
      <c r="L810" s="8" t="str">
        <f t="shared" si="80"/>
        <v/>
      </c>
      <c r="M810" s="6" t="str">
        <f t="shared" si="78"/>
        <v/>
      </c>
      <c r="N810" s="6" t="str">
        <f t="shared" si="79"/>
        <v/>
      </c>
      <c r="O810" s="8"/>
      <c r="P810" s="105"/>
    </row>
    <row r="811" spans="2:16" x14ac:dyDescent="0.3">
      <c r="B811" s="4"/>
      <c r="C811" s="4"/>
      <c r="D811" s="4"/>
      <c r="E811" s="4"/>
      <c r="F811" s="4"/>
      <c r="G811" s="4"/>
      <c r="H811" s="4"/>
      <c r="I811" s="4"/>
      <c r="J811" s="4"/>
      <c r="K811" s="4"/>
      <c r="L811" s="8" t="str">
        <f t="shared" si="80"/>
        <v/>
      </c>
      <c r="M811" s="6" t="str">
        <f t="shared" si="78"/>
        <v/>
      </c>
      <c r="N811" s="6" t="str">
        <f t="shared" si="79"/>
        <v/>
      </c>
      <c r="O811" s="8"/>
      <c r="P811" s="105"/>
    </row>
    <row r="812" spans="2:16" x14ac:dyDescent="0.3">
      <c r="B812" s="4"/>
      <c r="C812" s="4"/>
      <c r="D812" s="4"/>
      <c r="E812" s="4"/>
      <c r="F812" s="4"/>
      <c r="G812" s="4"/>
      <c r="H812" s="4"/>
      <c r="I812" s="4"/>
      <c r="J812" s="4"/>
      <c r="K812" s="4"/>
      <c r="L812" s="8" t="str">
        <f t="shared" si="80"/>
        <v/>
      </c>
      <c r="M812" s="6" t="str">
        <f t="shared" si="78"/>
        <v/>
      </c>
      <c r="N812" s="6" t="str">
        <f t="shared" si="79"/>
        <v/>
      </c>
      <c r="O812" s="8"/>
      <c r="P812" s="105"/>
    </row>
    <row r="813" spans="2:16" x14ac:dyDescent="0.3">
      <c r="B813" s="4"/>
      <c r="C813" s="4"/>
      <c r="D813" s="4"/>
      <c r="E813" s="4"/>
      <c r="F813" s="4"/>
      <c r="G813" s="4"/>
      <c r="H813" s="4"/>
      <c r="I813" s="4"/>
      <c r="J813" s="4"/>
      <c r="K813" s="4"/>
      <c r="L813" s="8" t="str">
        <f t="shared" si="80"/>
        <v/>
      </c>
      <c r="M813" s="6" t="str">
        <f t="shared" si="78"/>
        <v/>
      </c>
      <c r="N813" s="6" t="str">
        <f t="shared" si="79"/>
        <v/>
      </c>
      <c r="O813" s="8"/>
      <c r="P813" s="105"/>
    </row>
    <row r="814" spans="2:16" x14ac:dyDescent="0.3">
      <c r="B814" s="4"/>
      <c r="C814" s="4"/>
      <c r="D814" s="4"/>
      <c r="E814" s="4"/>
      <c r="F814" s="4"/>
      <c r="G814" s="4"/>
      <c r="H814" s="4"/>
      <c r="I814" s="4"/>
      <c r="J814" s="4"/>
      <c r="K814" s="4"/>
      <c r="L814" s="8" t="str">
        <f t="shared" si="80"/>
        <v/>
      </c>
      <c r="M814" s="6" t="str">
        <f t="shared" si="78"/>
        <v/>
      </c>
      <c r="N814" s="6" t="str">
        <f t="shared" si="79"/>
        <v/>
      </c>
      <c r="O814" s="8"/>
      <c r="P814" s="105"/>
    </row>
    <row r="815" spans="2:16" x14ac:dyDescent="0.3">
      <c r="B815" s="4"/>
      <c r="C815" s="4"/>
      <c r="D815" s="4"/>
      <c r="E815" s="4"/>
      <c r="F815" s="4"/>
      <c r="G815" s="4"/>
      <c r="H815" s="4"/>
      <c r="I815" s="4"/>
      <c r="J815" s="4"/>
      <c r="K815" s="4"/>
      <c r="L815" s="8" t="str">
        <f t="shared" si="80"/>
        <v/>
      </c>
      <c r="M815" s="6" t="str">
        <f t="shared" si="78"/>
        <v/>
      </c>
      <c r="N815" s="6" t="str">
        <f t="shared" si="79"/>
        <v/>
      </c>
      <c r="O815" s="8"/>
      <c r="P815" s="105"/>
    </row>
    <row r="816" spans="2:16" x14ac:dyDescent="0.3">
      <c r="B816" s="4"/>
      <c r="C816" s="4"/>
      <c r="D816" s="4"/>
      <c r="E816" s="4"/>
      <c r="F816" s="4"/>
      <c r="G816" s="4"/>
      <c r="H816" s="4"/>
      <c r="I816" s="4"/>
      <c r="J816" s="4"/>
      <c r="K816" s="4"/>
      <c r="L816" s="8" t="str">
        <f t="shared" si="80"/>
        <v/>
      </c>
      <c r="M816" s="6" t="str">
        <f t="shared" si="78"/>
        <v/>
      </c>
      <c r="N816" s="6" t="str">
        <f t="shared" si="79"/>
        <v/>
      </c>
      <c r="O816" s="8"/>
      <c r="P816" s="105"/>
    </row>
    <row r="817" spans="2:16" x14ac:dyDescent="0.3">
      <c r="B817" s="4"/>
      <c r="C817" s="4"/>
      <c r="D817" s="4"/>
      <c r="E817" s="4"/>
      <c r="F817" s="4"/>
      <c r="G817" s="4"/>
      <c r="H817" s="4"/>
      <c r="I817" s="4"/>
      <c r="J817" s="4"/>
      <c r="K817" s="4"/>
      <c r="L817" s="8" t="str">
        <f t="shared" si="80"/>
        <v/>
      </c>
      <c r="M817" s="6" t="str">
        <f t="shared" si="78"/>
        <v/>
      </c>
      <c r="N817" s="6" t="str">
        <f t="shared" si="79"/>
        <v/>
      </c>
      <c r="O817" s="8"/>
      <c r="P817" s="105"/>
    </row>
    <row r="818" spans="2:16" x14ac:dyDescent="0.3">
      <c r="B818" s="4"/>
      <c r="C818" s="4"/>
      <c r="D818" s="4"/>
      <c r="E818" s="4"/>
      <c r="F818" s="4"/>
      <c r="G818" s="4"/>
      <c r="H818" s="4"/>
      <c r="I818" s="4"/>
      <c r="J818" s="4"/>
      <c r="K818" s="4"/>
      <c r="L818" s="8" t="str">
        <f t="shared" si="80"/>
        <v/>
      </c>
      <c r="M818" s="6" t="str">
        <f t="shared" si="78"/>
        <v/>
      </c>
      <c r="N818" s="6" t="str">
        <f t="shared" si="79"/>
        <v/>
      </c>
      <c r="O818" s="8"/>
      <c r="P818" s="105"/>
    </row>
    <row r="819" spans="2:16" x14ac:dyDescent="0.3">
      <c r="B819" s="4"/>
      <c r="C819" s="4"/>
      <c r="D819" s="4"/>
      <c r="E819" s="4"/>
      <c r="F819" s="4"/>
      <c r="G819" s="4"/>
      <c r="H819" s="4"/>
      <c r="I819" s="4"/>
      <c r="J819" s="4"/>
      <c r="K819" s="4"/>
      <c r="L819" s="8" t="str">
        <f t="shared" si="80"/>
        <v/>
      </c>
      <c r="M819" s="6" t="str">
        <f t="shared" si="78"/>
        <v/>
      </c>
      <c r="N819" s="6" t="str">
        <f t="shared" si="79"/>
        <v/>
      </c>
      <c r="O819" s="8"/>
      <c r="P819" s="105"/>
    </row>
    <row r="820" spans="2:16" x14ac:dyDescent="0.3">
      <c r="B820" s="4"/>
      <c r="C820" s="4"/>
      <c r="D820" s="4"/>
      <c r="E820" s="4"/>
      <c r="F820" s="4"/>
      <c r="G820" s="4"/>
      <c r="H820" s="4"/>
      <c r="I820" s="4"/>
      <c r="J820" s="4"/>
      <c r="K820" s="4"/>
      <c r="L820" s="8" t="str">
        <f t="shared" si="80"/>
        <v/>
      </c>
      <c r="M820" s="6" t="str">
        <f t="shared" si="78"/>
        <v/>
      </c>
      <c r="N820" s="6" t="str">
        <f t="shared" si="79"/>
        <v/>
      </c>
      <c r="O820" s="8"/>
      <c r="P820" s="105"/>
    </row>
    <row r="821" spans="2:16" x14ac:dyDescent="0.3">
      <c r="B821" s="4"/>
      <c r="C821" s="4"/>
      <c r="D821" s="4"/>
      <c r="E821" s="4"/>
      <c r="F821" s="4"/>
      <c r="G821" s="4"/>
      <c r="H821" s="4"/>
      <c r="I821" s="4"/>
      <c r="J821" s="4"/>
      <c r="K821" s="4"/>
      <c r="L821" s="8" t="str">
        <f t="shared" si="80"/>
        <v/>
      </c>
      <c r="M821" s="6" t="str">
        <f t="shared" si="78"/>
        <v/>
      </c>
      <c r="N821" s="6" t="str">
        <f t="shared" si="79"/>
        <v/>
      </c>
      <c r="O821" s="8"/>
      <c r="P821" s="105"/>
    </row>
    <row r="822" spans="2:16" x14ac:dyDescent="0.3">
      <c r="B822" s="4"/>
      <c r="C822" s="4"/>
      <c r="D822" s="4"/>
      <c r="E822" s="4"/>
      <c r="F822" s="4"/>
      <c r="G822" s="4"/>
      <c r="H822" s="4"/>
      <c r="I822" s="4"/>
      <c r="J822" s="4"/>
      <c r="K822" s="4"/>
      <c r="L822" s="8" t="str">
        <f t="shared" si="80"/>
        <v/>
      </c>
      <c r="M822" s="6" t="str">
        <f t="shared" si="78"/>
        <v/>
      </c>
      <c r="N822" s="6" t="str">
        <f t="shared" si="79"/>
        <v/>
      </c>
      <c r="O822" s="8"/>
      <c r="P822" s="105"/>
    </row>
    <row r="823" spans="2:16" x14ac:dyDescent="0.3">
      <c r="B823" s="4"/>
      <c r="C823" s="4"/>
      <c r="D823" s="4"/>
      <c r="E823" s="4"/>
      <c r="F823" s="4"/>
      <c r="G823" s="4"/>
      <c r="H823" s="4"/>
      <c r="I823" s="4"/>
      <c r="J823" s="4"/>
      <c r="K823" s="4"/>
      <c r="L823" s="8" t="str">
        <f t="shared" si="80"/>
        <v/>
      </c>
      <c r="M823" s="6" t="str">
        <f t="shared" si="78"/>
        <v/>
      </c>
      <c r="N823" s="6" t="str">
        <f t="shared" si="79"/>
        <v/>
      </c>
      <c r="O823" s="8"/>
      <c r="P823" s="105"/>
    </row>
    <row r="824" spans="2:16" x14ac:dyDescent="0.3">
      <c r="B824" s="4"/>
      <c r="C824" s="4"/>
      <c r="D824" s="4"/>
      <c r="E824" s="4"/>
      <c r="F824" s="4"/>
      <c r="G824" s="4"/>
      <c r="H824" s="4"/>
      <c r="I824" s="4"/>
      <c r="J824" s="4"/>
      <c r="K824" s="4"/>
      <c r="L824" s="8" t="str">
        <f t="shared" si="80"/>
        <v/>
      </c>
      <c r="M824" s="6" t="str">
        <f t="shared" si="78"/>
        <v/>
      </c>
      <c r="N824" s="6" t="str">
        <f t="shared" si="79"/>
        <v/>
      </c>
      <c r="O824" s="8"/>
      <c r="P824" s="105"/>
    </row>
    <row r="825" spans="2:16" x14ac:dyDescent="0.3">
      <c r="B825" s="4"/>
      <c r="C825" s="4"/>
      <c r="D825" s="4"/>
      <c r="E825" s="4"/>
      <c r="F825" s="4"/>
      <c r="G825" s="4"/>
      <c r="H825" s="4"/>
      <c r="I825" s="4"/>
      <c r="J825" s="4"/>
      <c r="K825" s="4"/>
      <c r="L825" s="8" t="str">
        <f t="shared" si="80"/>
        <v/>
      </c>
      <c r="M825" s="6" t="str">
        <f t="shared" si="78"/>
        <v/>
      </c>
      <c r="N825" s="6" t="str">
        <f t="shared" si="79"/>
        <v/>
      </c>
      <c r="O825" s="8"/>
      <c r="P825" s="105"/>
    </row>
    <row r="826" spans="2:16" x14ac:dyDescent="0.3">
      <c r="B826" s="4"/>
      <c r="C826" s="4"/>
      <c r="D826" s="4"/>
      <c r="E826" s="4"/>
      <c r="F826" s="4"/>
      <c r="G826" s="4"/>
      <c r="H826" s="4"/>
      <c r="I826" s="4"/>
      <c r="J826" s="4"/>
      <c r="K826" s="4"/>
      <c r="L826" s="8" t="str">
        <f t="shared" si="80"/>
        <v/>
      </c>
      <c r="M826" s="6" t="str">
        <f t="shared" si="78"/>
        <v/>
      </c>
      <c r="N826" s="6" t="str">
        <f t="shared" si="79"/>
        <v/>
      </c>
      <c r="O826" s="8"/>
      <c r="P826" s="105"/>
    </row>
    <row r="827" spans="2:16" x14ac:dyDescent="0.3">
      <c r="B827" s="4"/>
      <c r="C827" s="4"/>
      <c r="D827" s="4"/>
      <c r="E827" s="4"/>
      <c r="F827" s="4"/>
      <c r="G827" s="4"/>
      <c r="H827" s="4"/>
      <c r="I827" s="4"/>
      <c r="J827" s="4"/>
      <c r="K827" s="4"/>
      <c r="L827" s="8" t="str">
        <f t="shared" si="80"/>
        <v/>
      </c>
      <c r="M827" s="6" t="str">
        <f t="shared" si="78"/>
        <v/>
      </c>
      <c r="N827" s="6" t="str">
        <f t="shared" si="79"/>
        <v/>
      </c>
      <c r="O827" s="8"/>
      <c r="P827" s="105"/>
    </row>
    <row r="828" spans="2:16" x14ac:dyDescent="0.3">
      <c r="B828" s="4"/>
      <c r="C828" s="4"/>
      <c r="D828" s="4"/>
      <c r="E828" s="4"/>
      <c r="F828" s="4"/>
      <c r="G828" s="4"/>
      <c r="H828" s="4"/>
      <c r="I828" s="4"/>
      <c r="J828" s="4"/>
      <c r="K828" s="4"/>
      <c r="L828" s="8" t="str">
        <f t="shared" si="80"/>
        <v/>
      </c>
      <c r="M828" s="6" t="str">
        <f t="shared" si="78"/>
        <v/>
      </c>
      <c r="N828" s="6" t="str">
        <f t="shared" si="79"/>
        <v/>
      </c>
      <c r="O828" s="8"/>
      <c r="P828" s="105"/>
    </row>
    <row r="829" spans="2:16" x14ac:dyDescent="0.3">
      <c r="B829" s="4"/>
      <c r="C829" s="4"/>
      <c r="D829" s="4"/>
      <c r="E829" s="4"/>
      <c r="F829" s="4"/>
      <c r="G829" s="4"/>
      <c r="H829" s="4"/>
      <c r="I829" s="4"/>
      <c r="J829" s="4"/>
      <c r="K829" s="4"/>
      <c r="L829" s="8" t="str">
        <f t="shared" si="80"/>
        <v/>
      </c>
      <c r="M829" s="6" t="str">
        <f t="shared" si="78"/>
        <v/>
      </c>
      <c r="N829" s="6" t="str">
        <f t="shared" si="79"/>
        <v/>
      </c>
      <c r="O829" s="8"/>
      <c r="P829" s="105"/>
    </row>
    <row r="830" spans="2:16" x14ac:dyDescent="0.3">
      <c r="B830" s="4"/>
      <c r="C830" s="4"/>
      <c r="D830" s="4"/>
      <c r="E830" s="4"/>
      <c r="F830" s="4"/>
      <c r="G830" s="4"/>
      <c r="H830" s="4"/>
      <c r="I830" s="4"/>
      <c r="J830" s="4"/>
      <c r="K830" s="4"/>
      <c r="L830" s="8" t="str">
        <f t="shared" si="80"/>
        <v/>
      </c>
      <c r="M830" s="6" t="str">
        <f t="shared" si="78"/>
        <v/>
      </c>
      <c r="N830" s="6" t="str">
        <f t="shared" si="79"/>
        <v/>
      </c>
      <c r="O830" s="8"/>
      <c r="P830" s="105"/>
    </row>
    <row r="831" spans="2:16" x14ac:dyDescent="0.3">
      <c r="B831" s="4"/>
      <c r="C831" s="4"/>
      <c r="D831" s="4"/>
      <c r="E831" s="4"/>
      <c r="F831" s="4"/>
      <c r="G831" s="4"/>
      <c r="H831" s="4"/>
      <c r="I831" s="4"/>
      <c r="J831" s="4"/>
      <c r="K831" s="4"/>
      <c r="L831" s="8" t="str">
        <f t="shared" si="80"/>
        <v/>
      </c>
      <c r="M831" s="6" t="str">
        <f t="shared" si="78"/>
        <v/>
      </c>
      <c r="N831" s="6" t="str">
        <f t="shared" si="79"/>
        <v/>
      </c>
      <c r="O831" s="8"/>
      <c r="P831" s="105"/>
    </row>
    <row r="832" spans="2:16" x14ac:dyDescent="0.3">
      <c r="B832" s="4"/>
      <c r="C832" s="4"/>
      <c r="D832" s="4"/>
      <c r="E832" s="4"/>
      <c r="F832" s="4"/>
      <c r="G832" s="4"/>
      <c r="H832" s="4"/>
      <c r="I832" s="4"/>
      <c r="J832" s="4"/>
      <c r="K832" s="4"/>
      <c r="L832" s="8" t="str">
        <f t="shared" si="80"/>
        <v/>
      </c>
      <c r="M832" s="6" t="str">
        <f t="shared" si="78"/>
        <v/>
      </c>
      <c r="N832" s="6" t="str">
        <f t="shared" si="79"/>
        <v/>
      </c>
      <c r="O832" s="8"/>
      <c r="P832" s="105"/>
    </row>
    <row r="833" spans="2:16" x14ac:dyDescent="0.3">
      <c r="B833" s="4"/>
      <c r="C833" s="4"/>
      <c r="D833" s="4"/>
      <c r="E833" s="4"/>
      <c r="F833" s="4"/>
      <c r="G833" s="4"/>
      <c r="H833" s="4"/>
      <c r="I833" s="4"/>
      <c r="J833" s="4"/>
      <c r="K833" s="4"/>
      <c r="L833" s="8" t="str">
        <f t="shared" si="80"/>
        <v/>
      </c>
      <c r="M833" s="6" t="str">
        <f t="shared" si="78"/>
        <v/>
      </c>
      <c r="N833" s="6" t="str">
        <f t="shared" si="79"/>
        <v/>
      </c>
      <c r="O833" s="8"/>
      <c r="P833" s="105"/>
    </row>
    <row r="834" spans="2:16" x14ac:dyDescent="0.3">
      <c r="B834" s="4"/>
      <c r="C834" s="4"/>
      <c r="D834" s="4"/>
      <c r="E834" s="4"/>
      <c r="F834" s="4"/>
      <c r="G834" s="4"/>
      <c r="H834" s="4"/>
      <c r="I834" s="4"/>
      <c r="J834" s="4"/>
      <c r="K834" s="4"/>
      <c r="L834" s="8" t="str">
        <f t="shared" si="80"/>
        <v/>
      </c>
      <c r="M834" s="6" t="str">
        <f t="shared" si="78"/>
        <v/>
      </c>
      <c r="N834" s="6" t="str">
        <f t="shared" si="79"/>
        <v/>
      </c>
      <c r="O834" s="8"/>
      <c r="P834" s="105"/>
    </row>
    <row r="835" spans="2:16" x14ac:dyDescent="0.3">
      <c r="B835" s="4"/>
      <c r="C835" s="4"/>
      <c r="D835" s="4"/>
      <c r="E835" s="4"/>
      <c r="F835" s="4"/>
      <c r="G835" s="4"/>
      <c r="H835" s="4"/>
      <c r="I835" s="4"/>
      <c r="J835" s="4"/>
      <c r="K835" s="4"/>
      <c r="L835" s="8" t="str">
        <f t="shared" si="80"/>
        <v/>
      </c>
      <c r="M835" s="6" t="str">
        <f t="shared" si="78"/>
        <v/>
      </c>
      <c r="N835" s="6" t="str">
        <f t="shared" si="79"/>
        <v/>
      </c>
      <c r="O835" s="8"/>
      <c r="P835" s="105"/>
    </row>
    <row r="836" spans="2:16" x14ac:dyDescent="0.3">
      <c r="B836" s="4"/>
      <c r="C836" s="4"/>
      <c r="D836" s="4"/>
      <c r="E836" s="4"/>
      <c r="F836" s="4"/>
      <c r="G836" s="4"/>
      <c r="H836" s="4"/>
      <c r="I836" s="4"/>
      <c r="J836" s="4"/>
      <c r="K836" s="4"/>
      <c r="L836" s="8" t="str">
        <f t="shared" si="80"/>
        <v/>
      </c>
      <c r="M836" s="6" t="str">
        <f t="shared" ref="M836:M899" si="81">IF(J836="","",J836*L836)</f>
        <v/>
      </c>
      <c r="N836" s="6" t="str">
        <f t="shared" ref="N836:N899" si="82">IF(L836="","",L836*K836)</f>
        <v/>
      </c>
      <c r="O836" s="8"/>
      <c r="P836" s="105"/>
    </row>
    <row r="837" spans="2:16" x14ac:dyDescent="0.3">
      <c r="B837" s="4"/>
      <c r="C837" s="4"/>
      <c r="D837" s="4"/>
      <c r="E837" s="4"/>
      <c r="F837" s="4"/>
      <c r="G837" s="4"/>
      <c r="H837" s="4"/>
      <c r="I837" s="4"/>
      <c r="J837" s="4"/>
      <c r="K837" s="4"/>
      <c r="L837" s="8" t="str">
        <f t="shared" si="80"/>
        <v/>
      </c>
      <c r="M837" s="6" t="str">
        <f t="shared" si="81"/>
        <v/>
      </c>
      <c r="N837" s="6" t="str">
        <f t="shared" si="82"/>
        <v/>
      </c>
      <c r="O837" s="8"/>
      <c r="P837" s="105"/>
    </row>
    <row r="838" spans="2:16" x14ac:dyDescent="0.3">
      <c r="B838" s="4"/>
      <c r="C838" s="4"/>
      <c r="D838" s="4"/>
      <c r="E838" s="4"/>
      <c r="F838" s="4"/>
      <c r="G838" s="4"/>
      <c r="H838" s="4"/>
      <c r="I838" s="4"/>
      <c r="J838" s="4"/>
      <c r="K838" s="4"/>
      <c r="L838" s="8" t="str">
        <f t="shared" si="80"/>
        <v/>
      </c>
      <c r="M838" s="6" t="str">
        <f t="shared" si="81"/>
        <v/>
      </c>
      <c r="N838" s="6" t="str">
        <f t="shared" si="82"/>
        <v/>
      </c>
      <c r="O838" s="8"/>
      <c r="P838" s="105"/>
    </row>
    <row r="839" spans="2:16" x14ac:dyDescent="0.3">
      <c r="B839" s="4"/>
      <c r="C839" s="4"/>
      <c r="D839" s="4"/>
      <c r="E839" s="4"/>
      <c r="F839" s="4"/>
      <c r="G839" s="4"/>
      <c r="H839" s="4"/>
      <c r="I839" s="4"/>
      <c r="J839" s="4"/>
      <c r="K839" s="4"/>
      <c r="L839" s="8" t="str">
        <f t="shared" ref="L839:L902" si="83">IF(H839="","",H839*I839)</f>
        <v/>
      </c>
      <c r="M839" s="6" t="str">
        <f t="shared" si="81"/>
        <v/>
      </c>
      <c r="N839" s="6" t="str">
        <f t="shared" si="82"/>
        <v/>
      </c>
      <c r="O839" s="8"/>
      <c r="P839" s="105"/>
    </row>
    <row r="840" spans="2:16" x14ac:dyDescent="0.3">
      <c r="B840" s="4"/>
      <c r="C840" s="4"/>
      <c r="D840" s="4"/>
      <c r="E840" s="4"/>
      <c r="F840" s="4"/>
      <c r="G840" s="4"/>
      <c r="H840" s="4"/>
      <c r="I840" s="4"/>
      <c r="J840" s="4"/>
      <c r="K840" s="4"/>
      <c r="L840" s="8" t="str">
        <f t="shared" si="83"/>
        <v/>
      </c>
      <c r="M840" s="6" t="str">
        <f t="shared" si="81"/>
        <v/>
      </c>
      <c r="N840" s="6" t="str">
        <f t="shared" si="82"/>
        <v/>
      </c>
      <c r="O840" s="8"/>
      <c r="P840" s="105"/>
    </row>
    <row r="841" spans="2:16" x14ac:dyDescent="0.3">
      <c r="B841" s="4"/>
      <c r="C841" s="4"/>
      <c r="D841" s="4"/>
      <c r="E841" s="4"/>
      <c r="F841" s="4"/>
      <c r="G841" s="4"/>
      <c r="H841" s="4"/>
      <c r="I841" s="4"/>
      <c r="J841" s="4"/>
      <c r="K841" s="4"/>
      <c r="L841" s="8" t="str">
        <f t="shared" si="83"/>
        <v/>
      </c>
      <c r="M841" s="6" t="str">
        <f t="shared" si="81"/>
        <v/>
      </c>
      <c r="N841" s="6" t="str">
        <f t="shared" si="82"/>
        <v/>
      </c>
      <c r="O841" s="8"/>
      <c r="P841" s="105"/>
    </row>
    <row r="842" spans="2:16" x14ac:dyDescent="0.3">
      <c r="B842" s="4"/>
      <c r="C842" s="4"/>
      <c r="D842" s="4"/>
      <c r="E842" s="4"/>
      <c r="F842" s="4"/>
      <c r="G842" s="4"/>
      <c r="H842" s="4"/>
      <c r="I842" s="4"/>
      <c r="J842" s="4"/>
      <c r="K842" s="4"/>
      <c r="L842" s="8" t="str">
        <f t="shared" si="83"/>
        <v/>
      </c>
      <c r="M842" s="6" t="str">
        <f t="shared" si="81"/>
        <v/>
      </c>
      <c r="N842" s="6" t="str">
        <f t="shared" si="82"/>
        <v/>
      </c>
      <c r="O842" s="8"/>
      <c r="P842" s="105"/>
    </row>
    <row r="843" spans="2:16" x14ac:dyDescent="0.3">
      <c r="B843" s="4"/>
      <c r="C843" s="4"/>
      <c r="D843" s="4"/>
      <c r="E843" s="4"/>
      <c r="F843" s="4"/>
      <c r="G843" s="4"/>
      <c r="H843" s="4"/>
      <c r="I843" s="4"/>
      <c r="J843" s="4"/>
      <c r="K843" s="4"/>
      <c r="L843" s="8" t="str">
        <f t="shared" si="83"/>
        <v/>
      </c>
      <c r="M843" s="6" t="str">
        <f t="shared" si="81"/>
        <v/>
      </c>
      <c r="N843" s="6" t="str">
        <f t="shared" si="82"/>
        <v/>
      </c>
      <c r="O843" s="8"/>
      <c r="P843" s="105"/>
    </row>
    <row r="844" spans="2:16" x14ac:dyDescent="0.3">
      <c r="B844" s="4"/>
      <c r="C844" s="4"/>
      <c r="D844" s="4"/>
      <c r="E844" s="4"/>
      <c r="F844" s="4"/>
      <c r="G844" s="4"/>
      <c r="H844" s="4"/>
      <c r="I844" s="4"/>
      <c r="J844" s="4"/>
      <c r="K844" s="4"/>
      <c r="L844" s="8" t="str">
        <f t="shared" si="83"/>
        <v/>
      </c>
      <c r="M844" s="6" t="str">
        <f t="shared" si="81"/>
        <v/>
      </c>
      <c r="N844" s="6" t="str">
        <f t="shared" si="82"/>
        <v/>
      </c>
      <c r="O844" s="8"/>
      <c r="P844" s="105"/>
    </row>
    <row r="845" spans="2:16" x14ac:dyDescent="0.3">
      <c r="B845" s="4"/>
      <c r="C845" s="4"/>
      <c r="D845" s="4"/>
      <c r="E845" s="4"/>
      <c r="F845" s="4"/>
      <c r="G845" s="4"/>
      <c r="H845" s="4"/>
      <c r="I845" s="4"/>
      <c r="J845" s="4"/>
      <c r="K845" s="4"/>
      <c r="L845" s="8" t="str">
        <f t="shared" si="83"/>
        <v/>
      </c>
      <c r="M845" s="6" t="str">
        <f t="shared" si="81"/>
        <v/>
      </c>
      <c r="N845" s="6" t="str">
        <f t="shared" si="82"/>
        <v/>
      </c>
      <c r="O845" s="8"/>
      <c r="P845" s="105"/>
    </row>
    <row r="846" spans="2:16" x14ac:dyDescent="0.3">
      <c r="B846" s="4"/>
      <c r="C846" s="4"/>
      <c r="D846" s="4"/>
      <c r="E846" s="4"/>
      <c r="F846" s="4"/>
      <c r="G846" s="4"/>
      <c r="H846" s="4"/>
      <c r="I846" s="4"/>
      <c r="J846" s="4"/>
      <c r="K846" s="4"/>
      <c r="L846" s="8" t="str">
        <f t="shared" si="83"/>
        <v/>
      </c>
      <c r="M846" s="6" t="str">
        <f t="shared" si="81"/>
        <v/>
      </c>
      <c r="N846" s="6" t="str">
        <f t="shared" si="82"/>
        <v/>
      </c>
      <c r="O846" s="8"/>
      <c r="P846" s="105"/>
    </row>
    <row r="847" spans="2:16" x14ac:dyDescent="0.3">
      <c r="B847" s="4"/>
      <c r="C847" s="4"/>
      <c r="D847" s="4"/>
      <c r="E847" s="4"/>
      <c r="F847" s="4"/>
      <c r="G847" s="4"/>
      <c r="H847" s="4"/>
      <c r="I847" s="4"/>
      <c r="J847" s="4"/>
      <c r="K847" s="4"/>
      <c r="L847" s="8" t="str">
        <f t="shared" si="83"/>
        <v/>
      </c>
      <c r="M847" s="6" t="str">
        <f t="shared" si="81"/>
        <v/>
      </c>
      <c r="N847" s="6" t="str">
        <f t="shared" si="82"/>
        <v/>
      </c>
      <c r="O847" s="8"/>
      <c r="P847" s="105"/>
    </row>
    <row r="848" spans="2:16" x14ac:dyDescent="0.3">
      <c r="B848" s="4"/>
      <c r="C848" s="4"/>
      <c r="D848" s="4"/>
      <c r="E848" s="4"/>
      <c r="F848" s="4"/>
      <c r="G848" s="4"/>
      <c r="H848" s="4"/>
      <c r="I848" s="4"/>
      <c r="J848" s="4"/>
      <c r="K848" s="4"/>
      <c r="L848" s="8" t="str">
        <f t="shared" si="83"/>
        <v/>
      </c>
      <c r="M848" s="6" t="str">
        <f t="shared" si="81"/>
        <v/>
      </c>
      <c r="N848" s="6" t="str">
        <f t="shared" si="82"/>
        <v/>
      </c>
      <c r="O848" s="8"/>
      <c r="P848" s="105"/>
    </row>
    <row r="849" spans="2:16" x14ac:dyDescent="0.3">
      <c r="B849" s="4"/>
      <c r="C849" s="4"/>
      <c r="D849" s="4"/>
      <c r="E849" s="4"/>
      <c r="F849" s="4"/>
      <c r="G849" s="4"/>
      <c r="H849" s="4"/>
      <c r="I849" s="4"/>
      <c r="J849" s="4"/>
      <c r="K849" s="4"/>
      <c r="L849" s="8" t="str">
        <f t="shared" si="83"/>
        <v/>
      </c>
      <c r="M849" s="6" t="str">
        <f t="shared" si="81"/>
        <v/>
      </c>
      <c r="N849" s="6" t="str">
        <f t="shared" si="82"/>
        <v/>
      </c>
      <c r="O849" s="8"/>
      <c r="P849" s="105"/>
    </row>
    <row r="850" spans="2:16" x14ac:dyDescent="0.3">
      <c r="B850" s="4"/>
      <c r="C850" s="4"/>
      <c r="D850" s="4"/>
      <c r="E850" s="4"/>
      <c r="F850" s="4"/>
      <c r="G850" s="4"/>
      <c r="H850" s="4"/>
      <c r="I850" s="4"/>
      <c r="J850" s="4"/>
      <c r="K850" s="4"/>
      <c r="L850" s="8" t="str">
        <f t="shared" si="83"/>
        <v/>
      </c>
      <c r="M850" s="6" t="str">
        <f t="shared" si="81"/>
        <v/>
      </c>
      <c r="N850" s="6" t="str">
        <f t="shared" si="82"/>
        <v/>
      </c>
      <c r="O850" s="8"/>
      <c r="P850" s="105"/>
    </row>
    <row r="851" spans="2:16" x14ac:dyDescent="0.3">
      <c r="B851" s="4"/>
      <c r="C851" s="4"/>
      <c r="D851" s="4"/>
      <c r="E851" s="4"/>
      <c r="F851" s="4"/>
      <c r="G851" s="4"/>
      <c r="H851" s="4"/>
      <c r="I851" s="4"/>
      <c r="J851" s="4"/>
      <c r="K851" s="4"/>
      <c r="L851" s="8" t="str">
        <f t="shared" si="83"/>
        <v/>
      </c>
      <c r="M851" s="6" t="str">
        <f t="shared" si="81"/>
        <v/>
      </c>
      <c r="N851" s="6" t="str">
        <f t="shared" si="82"/>
        <v/>
      </c>
      <c r="O851" s="8"/>
      <c r="P851" s="105"/>
    </row>
    <row r="852" spans="2:16" x14ac:dyDescent="0.3">
      <c r="B852" s="4"/>
      <c r="C852" s="4"/>
      <c r="D852" s="4"/>
      <c r="E852" s="4"/>
      <c r="F852" s="4"/>
      <c r="G852" s="4"/>
      <c r="H852" s="4"/>
      <c r="I852" s="4"/>
      <c r="J852" s="4"/>
      <c r="K852" s="4"/>
      <c r="L852" s="8" t="str">
        <f t="shared" si="83"/>
        <v/>
      </c>
      <c r="M852" s="6" t="str">
        <f t="shared" si="81"/>
        <v/>
      </c>
      <c r="N852" s="6" t="str">
        <f t="shared" si="82"/>
        <v/>
      </c>
      <c r="O852" s="8"/>
      <c r="P852" s="105"/>
    </row>
    <row r="853" spans="2:16" x14ac:dyDescent="0.3">
      <c r="B853" s="4"/>
      <c r="C853" s="4"/>
      <c r="D853" s="4"/>
      <c r="E853" s="4"/>
      <c r="F853" s="4"/>
      <c r="G853" s="4"/>
      <c r="H853" s="4"/>
      <c r="I853" s="4"/>
      <c r="J853" s="4"/>
      <c r="K853" s="4"/>
      <c r="L853" s="8" t="str">
        <f t="shared" si="83"/>
        <v/>
      </c>
      <c r="M853" s="6" t="str">
        <f t="shared" si="81"/>
        <v/>
      </c>
      <c r="N853" s="6" t="str">
        <f t="shared" si="82"/>
        <v/>
      </c>
      <c r="O853" s="8"/>
      <c r="P853" s="105"/>
    </row>
    <row r="854" spans="2:16" x14ac:dyDescent="0.3">
      <c r="B854" s="4"/>
      <c r="C854" s="4"/>
      <c r="D854" s="4"/>
      <c r="E854" s="4"/>
      <c r="F854" s="4"/>
      <c r="G854" s="4"/>
      <c r="H854" s="4"/>
      <c r="I854" s="4"/>
      <c r="J854" s="4"/>
      <c r="K854" s="4"/>
      <c r="L854" s="8" t="str">
        <f t="shared" si="83"/>
        <v/>
      </c>
      <c r="M854" s="6" t="str">
        <f t="shared" si="81"/>
        <v/>
      </c>
      <c r="N854" s="6" t="str">
        <f t="shared" si="82"/>
        <v/>
      </c>
      <c r="O854" s="8"/>
      <c r="P854" s="105"/>
    </row>
    <row r="855" spans="2:16" x14ac:dyDescent="0.3">
      <c r="B855" s="4"/>
      <c r="C855" s="4"/>
      <c r="D855" s="4"/>
      <c r="E855" s="4"/>
      <c r="F855" s="4"/>
      <c r="G855" s="4"/>
      <c r="H855" s="4"/>
      <c r="I855" s="4"/>
      <c r="J855" s="4"/>
      <c r="K855" s="4"/>
      <c r="L855" s="8" t="str">
        <f t="shared" si="83"/>
        <v/>
      </c>
      <c r="M855" s="6" t="str">
        <f t="shared" si="81"/>
        <v/>
      </c>
      <c r="N855" s="6" t="str">
        <f t="shared" si="82"/>
        <v/>
      </c>
      <c r="O855" s="8"/>
      <c r="P855" s="105"/>
    </row>
    <row r="856" spans="2:16" x14ac:dyDescent="0.3">
      <c r="B856" s="4"/>
      <c r="C856" s="4"/>
      <c r="D856" s="4"/>
      <c r="E856" s="4"/>
      <c r="F856" s="4"/>
      <c r="G856" s="4"/>
      <c r="H856" s="4"/>
      <c r="I856" s="4"/>
      <c r="J856" s="4"/>
      <c r="K856" s="4"/>
      <c r="L856" s="8" t="str">
        <f t="shared" si="83"/>
        <v/>
      </c>
      <c r="M856" s="6" t="str">
        <f t="shared" si="81"/>
        <v/>
      </c>
      <c r="N856" s="6" t="str">
        <f t="shared" si="82"/>
        <v/>
      </c>
      <c r="O856" s="8"/>
      <c r="P856" s="105"/>
    </row>
    <row r="857" spans="2:16" x14ac:dyDescent="0.3">
      <c r="B857" s="4"/>
      <c r="C857" s="4"/>
      <c r="D857" s="4"/>
      <c r="E857" s="4"/>
      <c r="F857" s="4"/>
      <c r="G857" s="4"/>
      <c r="H857" s="4"/>
      <c r="I857" s="4"/>
      <c r="J857" s="4"/>
      <c r="K857" s="4"/>
      <c r="L857" s="8" t="str">
        <f t="shared" si="83"/>
        <v/>
      </c>
      <c r="M857" s="6" t="str">
        <f t="shared" si="81"/>
        <v/>
      </c>
      <c r="N857" s="6" t="str">
        <f t="shared" si="82"/>
        <v/>
      </c>
      <c r="O857" s="8"/>
      <c r="P857" s="105"/>
    </row>
    <row r="858" spans="2:16" x14ac:dyDescent="0.3">
      <c r="B858" s="4"/>
      <c r="C858" s="4"/>
      <c r="D858" s="4"/>
      <c r="E858" s="4"/>
      <c r="F858" s="4"/>
      <c r="G858" s="4"/>
      <c r="H858" s="4"/>
      <c r="I858" s="4"/>
      <c r="J858" s="4"/>
      <c r="K858" s="4"/>
      <c r="L858" s="8" t="str">
        <f t="shared" si="83"/>
        <v/>
      </c>
      <c r="M858" s="6" t="str">
        <f t="shared" si="81"/>
        <v/>
      </c>
      <c r="N858" s="6" t="str">
        <f t="shared" si="82"/>
        <v/>
      </c>
      <c r="O858" s="8"/>
      <c r="P858" s="105"/>
    </row>
    <row r="859" spans="2:16" x14ac:dyDescent="0.3">
      <c r="B859" s="4"/>
      <c r="C859" s="4"/>
      <c r="D859" s="4"/>
      <c r="E859" s="4"/>
      <c r="F859" s="4"/>
      <c r="G859" s="4"/>
      <c r="H859" s="4"/>
      <c r="I859" s="4"/>
      <c r="J859" s="4"/>
      <c r="K859" s="4"/>
      <c r="L859" s="8" t="str">
        <f t="shared" si="83"/>
        <v/>
      </c>
      <c r="M859" s="6" t="str">
        <f t="shared" si="81"/>
        <v/>
      </c>
      <c r="N859" s="6" t="str">
        <f t="shared" si="82"/>
        <v/>
      </c>
      <c r="O859" s="8"/>
      <c r="P859" s="105"/>
    </row>
    <row r="860" spans="2:16" x14ac:dyDescent="0.3">
      <c r="B860" s="4"/>
      <c r="C860" s="4"/>
      <c r="D860" s="4"/>
      <c r="E860" s="4"/>
      <c r="F860" s="4"/>
      <c r="G860" s="4"/>
      <c r="H860" s="4"/>
      <c r="I860" s="4"/>
      <c r="J860" s="4"/>
      <c r="K860" s="4"/>
      <c r="L860" s="8" t="str">
        <f t="shared" si="83"/>
        <v/>
      </c>
      <c r="M860" s="6" t="str">
        <f t="shared" si="81"/>
        <v/>
      </c>
      <c r="N860" s="6" t="str">
        <f t="shared" si="82"/>
        <v/>
      </c>
      <c r="O860" s="8"/>
      <c r="P860" s="105"/>
    </row>
    <row r="861" spans="2:16" x14ac:dyDescent="0.3">
      <c r="B861" s="4"/>
      <c r="C861" s="4"/>
      <c r="D861" s="4"/>
      <c r="E861" s="4"/>
      <c r="F861" s="4"/>
      <c r="G861" s="4"/>
      <c r="H861" s="4"/>
      <c r="I861" s="4"/>
      <c r="J861" s="4"/>
      <c r="K861" s="4"/>
      <c r="L861" s="8" t="str">
        <f t="shared" si="83"/>
        <v/>
      </c>
      <c r="M861" s="6" t="str">
        <f t="shared" si="81"/>
        <v/>
      </c>
      <c r="N861" s="6" t="str">
        <f t="shared" si="82"/>
        <v/>
      </c>
      <c r="O861" s="8"/>
      <c r="P861" s="105"/>
    </row>
    <row r="862" spans="2:16" x14ac:dyDescent="0.3">
      <c r="B862" s="4"/>
      <c r="C862" s="4"/>
      <c r="D862" s="4"/>
      <c r="E862" s="4"/>
      <c r="F862" s="4"/>
      <c r="G862" s="4"/>
      <c r="H862" s="4"/>
      <c r="I862" s="4"/>
      <c r="J862" s="4"/>
      <c r="K862" s="4"/>
      <c r="L862" s="8" t="str">
        <f t="shared" si="83"/>
        <v/>
      </c>
      <c r="M862" s="6" t="str">
        <f t="shared" si="81"/>
        <v/>
      </c>
      <c r="N862" s="6" t="str">
        <f t="shared" si="82"/>
        <v/>
      </c>
      <c r="O862" s="8"/>
      <c r="P862" s="105"/>
    </row>
    <row r="863" spans="2:16" x14ac:dyDescent="0.3">
      <c r="B863" s="4"/>
      <c r="C863" s="4"/>
      <c r="D863" s="4"/>
      <c r="E863" s="4"/>
      <c r="F863" s="4"/>
      <c r="G863" s="4"/>
      <c r="H863" s="4"/>
      <c r="I863" s="4"/>
      <c r="J863" s="4"/>
      <c r="K863" s="4"/>
      <c r="L863" s="8" t="str">
        <f t="shared" si="83"/>
        <v/>
      </c>
      <c r="M863" s="6" t="str">
        <f t="shared" si="81"/>
        <v/>
      </c>
      <c r="N863" s="6" t="str">
        <f t="shared" si="82"/>
        <v/>
      </c>
      <c r="O863" s="8"/>
      <c r="P863" s="105"/>
    </row>
    <row r="864" spans="2:16" x14ac:dyDescent="0.3">
      <c r="B864" s="4"/>
      <c r="C864" s="4"/>
      <c r="D864" s="4"/>
      <c r="E864" s="4"/>
      <c r="F864" s="4"/>
      <c r="G864" s="4"/>
      <c r="H864" s="4"/>
      <c r="I864" s="4"/>
      <c r="J864" s="4"/>
      <c r="K864" s="4"/>
      <c r="L864" s="8" t="str">
        <f t="shared" si="83"/>
        <v/>
      </c>
      <c r="M864" s="6" t="str">
        <f t="shared" si="81"/>
        <v/>
      </c>
      <c r="N864" s="6" t="str">
        <f t="shared" si="82"/>
        <v/>
      </c>
      <c r="O864" s="8"/>
      <c r="P864" s="105"/>
    </row>
    <row r="865" spans="2:16" x14ac:dyDescent="0.3">
      <c r="B865" s="4"/>
      <c r="C865" s="4"/>
      <c r="D865" s="4"/>
      <c r="E865" s="4"/>
      <c r="F865" s="4"/>
      <c r="G865" s="4"/>
      <c r="H865" s="4"/>
      <c r="I865" s="4"/>
      <c r="J865" s="4"/>
      <c r="K865" s="4"/>
      <c r="L865" s="8" t="str">
        <f t="shared" si="83"/>
        <v/>
      </c>
      <c r="M865" s="6" t="str">
        <f t="shared" si="81"/>
        <v/>
      </c>
      <c r="N865" s="6" t="str">
        <f t="shared" si="82"/>
        <v/>
      </c>
      <c r="O865" s="8"/>
      <c r="P865" s="105"/>
    </row>
    <row r="866" spans="2:16" x14ac:dyDescent="0.3">
      <c r="B866" s="4"/>
      <c r="C866" s="4"/>
      <c r="D866" s="4"/>
      <c r="E866" s="4"/>
      <c r="F866" s="4"/>
      <c r="G866" s="4"/>
      <c r="H866" s="4"/>
      <c r="I866" s="4"/>
      <c r="J866" s="4"/>
      <c r="K866" s="4"/>
      <c r="L866" s="8" t="str">
        <f t="shared" si="83"/>
        <v/>
      </c>
      <c r="M866" s="6" t="str">
        <f t="shared" si="81"/>
        <v/>
      </c>
      <c r="N866" s="6" t="str">
        <f t="shared" si="82"/>
        <v/>
      </c>
      <c r="O866" s="8"/>
      <c r="P866" s="105"/>
    </row>
    <row r="867" spans="2:16" x14ac:dyDescent="0.3">
      <c r="B867" s="4"/>
      <c r="C867" s="4"/>
      <c r="D867" s="4"/>
      <c r="E867" s="4"/>
      <c r="F867" s="4"/>
      <c r="G867" s="4"/>
      <c r="H867" s="4"/>
      <c r="I867" s="4"/>
      <c r="J867" s="4"/>
      <c r="K867" s="4"/>
      <c r="L867" s="8" t="str">
        <f t="shared" si="83"/>
        <v/>
      </c>
      <c r="M867" s="6" t="str">
        <f t="shared" si="81"/>
        <v/>
      </c>
      <c r="N867" s="6" t="str">
        <f t="shared" si="82"/>
        <v/>
      </c>
      <c r="O867" s="8"/>
      <c r="P867" s="105"/>
    </row>
    <row r="868" spans="2:16" x14ac:dyDescent="0.3">
      <c r="B868" s="4"/>
      <c r="C868" s="4"/>
      <c r="D868" s="4"/>
      <c r="E868" s="4"/>
      <c r="F868" s="4"/>
      <c r="G868" s="4"/>
      <c r="H868" s="4"/>
      <c r="I868" s="4"/>
      <c r="J868" s="4"/>
      <c r="K868" s="4"/>
      <c r="L868" s="8" t="str">
        <f t="shared" si="83"/>
        <v/>
      </c>
      <c r="M868" s="6" t="str">
        <f t="shared" si="81"/>
        <v/>
      </c>
      <c r="N868" s="6" t="str">
        <f t="shared" si="82"/>
        <v/>
      </c>
      <c r="O868" s="8"/>
      <c r="P868" s="105"/>
    </row>
    <row r="869" spans="2:16" x14ac:dyDescent="0.3">
      <c r="B869" s="4"/>
      <c r="C869" s="4"/>
      <c r="D869" s="4"/>
      <c r="E869" s="4"/>
      <c r="F869" s="4"/>
      <c r="G869" s="4"/>
      <c r="H869" s="4"/>
      <c r="I869" s="4"/>
      <c r="J869" s="4"/>
      <c r="K869" s="4"/>
      <c r="L869" s="8" t="str">
        <f t="shared" si="83"/>
        <v/>
      </c>
      <c r="M869" s="6" t="str">
        <f t="shared" si="81"/>
        <v/>
      </c>
      <c r="N869" s="6" t="str">
        <f t="shared" si="82"/>
        <v/>
      </c>
      <c r="O869" s="8"/>
      <c r="P869" s="105"/>
    </row>
    <row r="870" spans="2:16" x14ac:dyDescent="0.3">
      <c r="B870" s="4"/>
      <c r="C870" s="4"/>
      <c r="D870" s="4"/>
      <c r="E870" s="4"/>
      <c r="F870" s="4"/>
      <c r="G870" s="4"/>
      <c r="H870" s="4"/>
      <c r="I870" s="4"/>
      <c r="J870" s="4"/>
      <c r="K870" s="4"/>
      <c r="L870" s="8" t="str">
        <f t="shared" si="83"/>
        <v/>
      </c>
      <c r="M870" s="6" t="str">
        <f t="shared" si="81"/>
        <v/>
      </c>
      <c r="N870" s="6" t="str">
        <f t="shared" si="82"/>
        <v/>
      </c>
      <c r="O870" s="8"/>
      <c r="P870" s="105"/>
    </row>
    <row r="871" spans="2:16" x14ac:dyDescent="0.3">
      <c r="B871" s="4"/>
      <c r="C871" s="4"/>
      <c r="D871" s="4"/>
      <c r="E871" s="4"/>
      <c r="F871" s="4"/>
      <c r="G871" s="4"/>
      <c r="H871" s="4"/>
      <c r="I871" s="4"/>
      <c r="J871" s="4"/>
      <c r="K871" s="4"/>
      <c r="L871" s="8" t="str">
        <f t="shared" si="83"/>
        <v/>
      </c>
      <c r="M871" s="6" t="str">
        <f t="shared" si="81"/>
        <v/>
      </c>
      <c r="N871" s="6" t="str">
        <f t="shared" si="82"/>
        <v/>
      </c>
      <c r="O871" s="8"/>
      <c r="P871" s="105"/>
    </row>
    <row r="872" spans="2:16" x14ac:dyDescent="0.3">
      <c r="B872" s="4"/>
      <c r="C872" s="4"/>
      <c r="D872" s="4"/>
      <c r="E872" s="4"/>
      <c r="F872" s="4"/>
      <c r="G872" s="4"/>
      <c r="H872" s="4"/>
      <c r="I872" s="4"/>
      <c r="J872" s="4"/>
      <c r="K872" s="4"/>
      <c r="L872" s="8" t="str">
        <f t="shared" si="83"/>
        <v/>
      </c>
      <c r="M872" s="6" t="str">
        <f t="shared" si="81"/>
        <v/>
      </c>
      <c r="N872" s="6" t="str">
        <f t="shared" si="82"/>
        <v/>
      </c>
      <c r="O872" s="8"/>
      <c r="P872" s="105"/>
    </row>
    <row r="873" spans="2:16" x14ac:dyDescent="0.3">
      <c r="B873" s="4"/>
      <c r="C873" s="4"/>
      <c r="D873" s="4"/>
      <c r="E873" s="4"/>
      <c r="F873" s="4"/>
      <c r="G873" s="4"/>
      <c r="H873" s="4"/>
      <c r="I873" s="4"/>
      <c r="J873" s="4"/>
      <c r="K873" s="4"/>
      <c r="L873" s="8" t="str">
        <f t="shared" si="83"/>
        <v/>
      </c>
      <c r="M873" s="6" t="str">
        <f t="shared" si="81"/>
        <v/>
      </c>
      <c r="N873" s="6" t="str">
        <f t="shared" si="82"/>
        <v/>
      </c>
      <c r="O873" s="8"/>
      <c r="P873" s="105"/>
    </row>
    <row r="874" spans="2:16" x14ac:dyDescent="0.3">
      <c r="B874" s="4"/>
      <c r="C874" s="4"/>
      <c r="D874" s="4"/>
      <c r="E874" s="4"/>
      <c r="F874" s="4"/>
      <c r="G874" s="4"/>
      <c r="H874" s="4"/>
      <c r="I874" s="4"/>
      <c r="J874" s="4"/>
      <c r="K874" s="4"/>
      <c r="L874" s="8" t="str">
        <f t="shared" si="83"/>
        <v/>
      </c>
      <c r="M874" s="6" t="str">
        <f t="shared" si="81"/>
        <v/>
      </c>
      <c r="N874" s="6" t="str">
        <f t="shared" si="82"/>
        <v/>
      </c>
      <c r="O874" s="8"/>
      <c r="P874" s="105"/>
    </row>
    <row r="875" spans="2:16" x14ac:dyDescent="0.3">
      <c r="B875" s="4"/>
      <c r="C875" s="4"/>
      <c r="D875" s="4"/>
      <c r="E875" s="4"/>
      <c r="F875" s="4"/>
      <c r="G875" s="4"/>
      <c r="H875" s="4"/>
      <c r="I875" s="4"/>
      <c r="J875" s="4"/>
      <c r="K875" s="4"/>
      <c r="L875" s="8" t="str">
        <f t="shared" si="83"/>
        <v/>
      </c>
      <c r="M875" s="6" t="str">
        <f t="shared" si="81"/>
        <v/>
      </c>
      <c r="N875" s="6" t="str">
        <f t="shared" si="82"/>
        <v/>
      </c>
      <c r="O875" s="8"/>
      <c r="P875" s="105"/>
    </row>
    <row r="876" spans="2:16" x14ac:dyDescent="0.3">
      <c r="B876" s="4"/>
      <c r="C876" s="4"/>
      <c r="D876" s="4"/>
      <c r="E876" s="4"/>
      <c r="F876" s="4"/>
      <c r="G876" s="4"/>
      <c r="H876" s="4"/>
      <c r="I876" s="4"/>
      <c r="J876" s="4"/>
      <c r="K876" s="4"/>
      <c r="L876" s="8" t="str">
        <f t="shared" si="83"/>
        <v/>
      </c>
      <c r="M876" s="6" t="str">
        <f t="shared" si="81"/>
        <v/>
      </c>
      <c r="N876" s="6" t="str">
        <f t="shared" si="82"/>
        <v/>
      </c>
      <c r="O876" s="8"/>
      <c r="P876" s="105"/>
    </row>
    <row r="877" spans="2:16" x14ac:dyDescent="0.3">
      <c r="B877" s="4"/>
      <c r="C877" s="4"/>
      <c r="D877" s="4"/>
      <c r="E877" s="4"/>
      <c r="F877" s="4"/>
      <c r="G877" s="4"/>
      <c r="H877" s="4"/>
      <c r="I877" s="4"/>
      <c r="J877" s="4"/>
      <c r="K877" s="4"/>
      <c r="L877" s="8" t="str">
        <f t="shared" si="83"/>
        <v/>
      </c>
      <c r="M877" s="6" t="str">
        <f t="shared" si="81"/>
        <v/>
      </c>
      <c r="N877" s="6" t="str">
        <f t="shared" si="82"/>
        <v/>
      </c>
      <c r="O877" s="8"/>
      <c r="P877" s="105"/>
    </row>
    <row r="878" spans="2:16" x14ac:dyDescent="0.3">
      <c r="B878" s="4"/>
      <c r="C878" s="4"/>
      <c r="D878" s="4"/>
      <c r="E878" s="4"/>
      <c r="F878" s="4"/>
      <c r="G878" s="4"/>
      <c r="H878" s="4"/>
      <c r="I878" s="4"/>
      <c r="J878" s="4"/>
      <c r="K878" s="4"/>
      <c r="L878" s="8" t="str">
        <f t="shared" si="83"/>
        <v/>
      </c>
      <c r="M878" s="6" t="str">
        <f t="shared" si="81"/>
        <v/>
      </c>
      <c r="N878" s="6" t="str">
        <f t="shared" si="82"/>
        <v/>
      </c>
      <c r="O878" s="8"/>
      <c r="P878" s="105"/>
    </row>
    <row r="879" spans="2:16" x14ac:dyDescent="0.3">
      <c r="B879" s="4"/>
      <c r="C879" s="4"/>
      <c r="D879" s="4"/>
      <c r="E879" s="4"/>
      <c r="F879" s="4"/>
      <c r="G879" s="4"/>
      <c r="H879" s="4"/>
      <c r="I879" s="4"/>
      <c r="J879" s="4"/>
      <c r="K879" s="4"/>
      <c r="L879" s="8" t="str">
        <f t="shared" si="83"/>
        <v/>
      </c>
      <c r="M879" s="6" t="str">
        <f t="shared" si="81"/>
        <v/>
      </c>
      <c r="N879" s="6" t="str">
        <f t="shared" si="82"/>
        <v/>
      </c>
      <c r="O879" s="8"/>
      <c r="P879" s="105"/>
    </row>
    <row r="880" spans="2:16" x14ac:dyDescent="0.3">
      <c r="B880" s="4"/>
      <c r="C880" s="4"/>
      <c r="D880" s="4"/>
      <c r="E880" s="4"/>
      <c r="F880" s="4"/>
      <c r="G880" s="4"/>
      <c r="H880" s="4"/>
      <c r="I880" s="4"/>
      <c r="J880" s="4"/>
      <c r="K880" s="4"/>
      <c r="L880" s="8" t="str">
        <f t="shared" si="83"/>
        <v/>
      </c>
      <c r="M880" s="6" t="str">
        <f t="shared" si="81"/>
        <v/>
      </c>
      <c r="N880" s="6" t="str">
        <f t="shared" si="82"/>
        <v/>
      </c>
      <c r="O880" s="8"/>
      <c r="P880" s="105"/>
    </row>
    <row r="881" spans="2:16" x14ac:dyDescent="0.3">
      <c r="B881" s="4"/>
      <c r="C881" s="4"/>
      <c r="D881" s="4"/>
      <c r="E881" s="4"/>
      <c r="F881" s="4"/>
      <c r="G881" s="4"/>
      <c r="H881" s="4"/>
      <c r="I881" s="4"/>
      <c r="J881" s="4"/>
      <c r="K881" s="4"/>
      <c r="L881" s="8" t="str">
        <f t="shared" si="83"/>
        <v/>
      </c>
      <c r="M881" s="6" t="str">
        <f t="shared" si="81"/>
        <v/>
      </c>
      <c r="N881" s="6" t="str">
        <f t="shared" si="82"/>
        <v/>
      </c>
      <c r="O881" s="8"/>
      <c r="P881" s="105"/>
    </row>
    <row r="882" spans="2:16" x14ac:dyDescent="0.3">
      <c r="B882" s="4"/>
      <c r="C882" s="4"/>
      <c r="D882" s="4"/>
      <c r="E882" s="4"/>
      <c r="F882" s="4"/>
      <c r="G882" s="4"/>
      <c r="H882" s="4"/>
      <c r="I882" s="4"/>
      <c r="J882" s="4"/>
      <c r="K882" s="4"/>
      <c r="L882" s="8" t="str">
        <f t="shared" si="83"/>
        <v/>
      </c>
      <c r="M882" s="6" t="str">
        <f t="shared" si="81"/>
        <v/>
      </c>
      <c r="N882" s="6" t="str">
        <f t="shared" si="82"/>
        <v/>
      </c>
      <c r="O882" s="8"/>
      <c r="P882" s="105"/>
    </row>
    <row r="883" spans="2:16" x14ac:dyDescent="0.3">
      <c r="B883" s="4"/>
      <c r="C883" s="4"/>
      <c r="D883" s="4"/>
      <c r="E883" s="4"/>
      <c r="F883" s="4"/>
      <c r="G883" s="4"/>
      <c r="H883" s="4"/>
      <c r="I883" s="4"/>
      <c r="J883" s="4"/>
      <c r="K883" s="4"/>
      <c r="L883" s="8" t="str">
        <f t="shared" si="83"/>
        <v/>
      </c>
      <c r="M883" s="6" t="str">
        <f t="shared" si="81"/>
        <v/>
      </c>
      <c r="N883" s="6" t="str">
        <f t="shared" si="82"/>
        <v/>
      </c>
      <c r="O883" s="8"/>
      <c r="P883" s="105"/>
    </row>
    <row r="884" spans="2:16" x14ac:dyDescent="0.3">
      <c r="B884" s="4"/>
      <c r="C884" s="4"/>
      <c r="D884" s="4"/>
      <c r="E884" s="4"/>
      <c r="F884" s="4"/>
      <c r="G884" s="4"/>
      <c r="H884" s="4"/>
      <c r="I884" s="4"/>
      <c r="J884" s="4"/>
      <c r="K884" s="4"/>
      <c r="L884" s="8" t="str">
        <f t="shared" si="83"/>
        <v/>
      </c>
      <c r="M884" s="6" t="str">
        <f t="shared" si="81"/>
        <v/>
      </c>
      <c r="N884" s="6" t="str">
        <f t="shared" si="82"/>
        <v/>
      </c>
      <c r="O884" s="8"/>
      <c r="P884" s="105"/>
    </row>
    <row r="885" spans="2:16" x14ac:dyDescent="0.3">
      <c r="B885" s="4"/>
      <c r="C885" s="4"/>
      <c r="D885" s="4"/>
      <c r="E885" s="4"/>
      <c r="F885" s="4"/>
      <c r="G885" s="4"/>
      <c r="H885" s="4"/>
      <c r="I885" s="4"/>
      <c r="J885" s="4"/>
      <c r="K885" s="4"/>
      <c r="L885" s="8" t="str">
        <f t="shared" si="83"/>
        <v/>
      </c>
      <c r="M885" s="6" t="str">
        <f t="shared" si="81"/>
        <v/>
      </c>
      <c r="N885" s="6" t="str">
        <f t="shared" si="82"/>
        <v/>
      </c>
      <c r="O885" s="8"/>
      <c r="P885" s="105"/>
    </row>
    <row r="886" spans="2:16" x14ac:dyDescent="0.3">
      <c r="B886" s="4"/>
      <c r="C886" s="4"/>
      <c r="D886" s="4"/>
      <c r="E886" s="4"/>
      <c r="F886" s="4"/>
      <c r="G886" s="4"/>
      <c r="H886" s="4"/>
      <c r="I886" s="4"/>
      <c r="J886" s="4"/>
      <c r="K886" s="4"/>
      <c r="L886" s="8" t="str">
        <f t="shared" si="83"/>
        <v/>
      </c>
      <c r="M886" s="6" t="str">
        <f t="shared" si="81"/>
        <v/>
      </c>
      <c r="N886" s="6" t="str">
        <f t="shared" si="82"/>
        <v/>
      </c>
      <c r="O886" s="8"/>
      <c r="P886" s="105"/>
    </row>
    <row r="887" spans="2:16" x14ac:dyDescent="0.3">
      <c r="B887" s="4"/>
      <c r="C887" s="4"/>
      <c r="D887" s="4"/>
      <c r="E887" s="4"/>
      <c r="F887" s="4"/>
      <c r="G887" s="4"/>
      <c r="H887" s="4"/>
      <c r="I887" s="4"/>
      <c r="J887" s="4"/>
      <c r="K887" s="4"/>
      <c r="L887" s="8" t="str">
        <f t="shared" si="83"/>
        <v/>
      </c>
      <c r="M887" s="6" t="str">
        <f t="shared" si="81"/>
        <v/>
      </c>
      <c r="N887" s="6" t="str">
        <f t="shared" si="82"/>
        <v/>
      </c>
      <c r="O887" s="8"/>
      <c r="P887" s="105"/>
    </row>
    <row r="888" spans="2:16" x14ac:dyDescent="0.3">
      <c r="B888" s="4"/>
      <c r="C888" s="4"/>
      <c r="D888" s="4"/>
      <c r="E888" s="4"/>
      <c r="F888" s="4"/>
      <c r="G888" s="4"/>
      <c r="H888" s="4"/>
      <c r="I888" s="4"/>
      <c r="J888" s="4"/>
      <c r="K888" s="4"/>
      <c r="L888" s="8" t="str">
        <f t="shared" si="83"/>
        <v/>
      </c>
      <c r="M888" s="6" t="str">
        <f t="shared" si="81"/>
        <v/>
      </c>
      <c r="N888" s="6" t="str">
        <f t="shared" si="82"/>
        <v/>
      </c>
      <c r="O888" s="8"/>
      <c r="P888" s="105"/>
    </row>
    <row r="889" spans="2:16" x14ac:dyDescent="0.3">
      <c r="B889" s="4"/>
      <c r="C889" s="4"/>
      <c r="D889" s="4"/>
      <c r="E889" s="4"/>
      <c r="F889" s="4"/>
      <c r="G889" s="4"/>
      <c r="H889" s="4"/>
      <c r="I889" s="4"/>
      <c r="J889" s="4"/>
      <c r="K889" s="4"/>
      <c r="L889" s="8" t="str">
        <f t="shared" si="83"/>
        <v/>
      </c>
      <c r="M889" s="6" t="str">
        <f t="shared" si="81"/>
        <v/>
      </c>
      <c r="N889" s="6" t="str">
        <f t="shared" si="82"/>
        <v/>
      </c>
      <c r="O889" s="8"/>
      <c r="P889" s="105"/>
    </row>
    <row r="890" spans="2:16" x14ac:dyDescent="0.3">
      <c r="B890" s="4"/>
      <c r="C890" s="4"/>
      <c r="D890" s="4"/>
      <c r="E890" s="4"/>
      <c r="F890" s="4"/>
      <c r="G890" s="4"/>
      <c r="H890" s="4"/>
      <c r="I890" s="4"/>
      <c r="J890" s="4"/>
      <c r="K890" s="4"/>
      <c r="L890" s="8" t="str">
        <f t="shared" si="83"/>
        <v/>
      </c>
      <c r="M890" s="6" t="str">
        <f t="shared" si="81"/>
        <v/>
      </c>
      <c r="N890" s="6" t="str">
        <f t="shared" si="82"/>
        <v/>
      </c>
      <c r="O890" s="8"/>
      <c r="P890" s="105"/>
    </row>
    <row r="891" spans="2:16" x14ac:dyDescent="0.3">
      <c r="B891" s="4"/>
      <c r="C891" s="4"/>
      <c r="D891" s="4"/>
      <c r="E891" s="4"/>
      <c r="F891" s="4"/>
      <c r="G891" s="4"/>
      <c r="H891" s="4"/>
      <c r="I891" s="4"/>
      <c r="J891" s="4"/>
      <c r="K891" s="4"/>
      <c r="L891" s="8" t="str">
        <f t="shared" si="83"/>
        <v/>
      </c>
      <c r="M891" s="6" t="str">
        <f t="shared" si="81"/>
        <v/>
      </c>
      <c r="N891" s="6" t="str">
        <f t="shared" si="82"/>
        <v/>
      </c>
      <c r="O891" s="8"/>
      <c r="P891" s="105"/>
    </row>
    <row r="892" spans="2:16" x14ac:dyDescent="0.3">
      <c r="B892" s="4"/>
      <c r="C892" s="4"/>
      <c r="D892" s="4"/>
      <c r="E892" s="4"/>
      <c r="F892" s="4"/>
      <c r="G892" s="4"/>
      <c r="H892" s="4"/>
      <c r="I892" s="4"/>
      <c r="J892" s="4"/>
      <c r="K892" s="4"/>
      <c r="L892" s="8" t="str">
        <f t="shared" si="83"/>
        <v/>
      </c>
      <c r="M892" s="6" t="str">
        <f t="shared" si="81"/>
        <v/>
      </c>
      <c r="N892" s="6" t="str">
        <f t="shared" si="82"/>
        <v/>
      </c>
      <c r="O892" s="8"/>
      <c r="P892" s="105"/>
    </row>
    <row r="893" spans="2:16" x14ac:dyDescent="0.3">
      <c r="B893" s="4"/>
      <c r="C893" s="4"/>
      <c r="D893" s="4"/>
      <c r="E893" s="4"/>
      <c r="F893" s="4"/>
      <c r="G893" s="4"/>
      <c r="H893" s="4"/>
      <c r="I893" s="4"/>
      <c r="J893" s="4"/>
      <c r="K893" s="4"/>
      <c r="L893" s="8" t="str">
        <f t="shared" si="83"/>
        <v/>
      </c>
      <c r="M893" s="6" t="str">
        <f t="shared" si="81"/>
        <v/>
      </c>
      <c r="N893" s="6" t="str">
        <f t="shared" si="82"/>
        <v/>
      </c>
      <c r="O893" s="8"/>
      <c r="P893" s="105"/>
    </row>
    <row r="894" spans="2:16" x14ac:dyDescent="0.3">
      <c r="B894" s="4"/>
      <c r="C894" s="4"/>
      <c r="D894" s="4"/>
      <c r="E894" s="4"/>
      <c r="F894" s="4"/>
      <c r="G894" s="4"/>
      <c r="H894" s="4"/>
      <c r="I894" s="4"/>
      <c r="J894" s="4"/>
      <c r="K894" s="4"/>
      <c r="L894" s="8" t="str">
        <f t="shared" si="83"/>
        <v/>
      </c>
      <c r="M894" s="6" t="str">
        <f t="shared" si="81"/>
        <v/>
      </c>
      <c r="N894" s="6" t="str">
        <f t="shared" si="82"/>
        <v/>
      </c>
      <c r="O894" s="8"/>
      <c r="P894" s="105"/>
    </row>
    <row r="895" spans="2:16" x14ac:dyDescent="0.3">
      <c r="B895" s="4"/>
      <c r="C895" s="4"/>
      <c r="D895" s="4"/>
      <c r="E895" s="4"/>
      <c r="F895" s="4"/>
      <c r="G895" s="4"/>
      <c r="H895" s="4"/>
      <c r="I895" s="4"/>
      <c r="J895" s="4"/>
      <c r="K895" s="4"/>
      <c r="L895" s="8" t="str">
        <f t="shared" si="83"/>
        <v/>
      </c>
      <c r="M895" s="6" t="str">
        <f t="shared" si="81"/>
        <v/>
      </c>
      <c r="N895" s="6" t="str">
        <f t="shared" si="82"/>
        <v/>
      </c>
      <c r="O895" s="8"/>
      <c r="P895" s="105"/>
    </row>
    <row r="896" spans="2:16" x14ac:dyDescent="0.3">
      <c r="B896" s="4"/>
      <c r="C896" s="4"/>
      <c r="D896" s="4"/>
      <c r="E896" s="4"/>
      <c r="F896" s="4"/>
      <c r="G896" s="4"/>
      <c r="H896" s="4"/>
      <c r="I896" s="4"/>
      <c r="J896" s="4"/>
      <c r="K896" s="4"/>
      <c r="L896" s="8" t="str">
        <f t="shared" si="83"/>
        <v/>
      </c>
      <c r="M896" s="6" t="str">
        <f t="shared" si="81"/>
        <v/>
      </c>
      <c r="N896" s="6" t="str">
        <f t="shared" si="82"/>
        <v/>
      </c>
      <c r="O896" s="8"/>
      <c r="P896" s="105"/>
    </row>
    <row r="897" spans="2:16" x14ac:dyDescent="0.3">
      <c r="B897" s="4"/>
      <c r="C897" s="4"/>
      <c r="D897" s="4"/>
      <c r="E897" s="4"/>
      <c r="F897" s="4"/>
      <c r="G897" s="4"/>
      <c r="H897" s="4"/>
      <c r="I897" s="4"/>
      <c r="J897" s="4"/>
      <c r="K897" s="4"/>
      <c r="L897" s="8" t="str">
        <f t="shared" si="83"/>
        <v/>
      </c>
      <c r="M897" s="6" t="str">
        <f t="shared" si="81"/>
        <v/>
      </c>
      <c r="N897" s="6" t="str">
        <f t="shared" si="82"/>
        <v/>
      </c>
      <c r="O897" s="8"/>
      <c r="P897" s="105"/>
    </row>
    <row r="898" spans="2:16" x14ac:dyDescent="0.3">
      <c r="B898" s="4"/>
      <c r="C898" s="4"/>
      <c r="D898" s="4"/>
      <c r="E898" s="4"/>
      <c r="F898" s="4"/>
      <c r="G898" s="4"/>
      <c r="H898" s="4"/>
      <c r="I898" s="4"/>
      <c r="J898" s="4"/>
      <c r="K898" s="4"/>
      <c r="L898" s="8" t="str">
        <f t="shared" si="83"/>
        <v/>
      </c>
      <c r="M898" s="6" t="str">
        <f t="shared" si="81"/>
        <v/>
      </c>
      <c r="N898" s="6" t="str">
        <f t="shared" si="82"/>
        <v/>
      </c>
      <c r="O898" s="8"/>
      <c r="P898" s="105"/>
    </row>
    <row r="899" spans="2:16" x14ac:dyDescent="0.3">
      <c r="B899" s="4"/>
      <c r="C899" s="4"/>
      <c r="D899" s="4"/>
      <c r="E899" s="4"/>
      <c r="F899" s="4"/>
      <c r="G899" s="4"/>
      <c r="H899" s="4"/>
      <c r="I899" s="4"/>
      <c r="J899" s="4"/>
      <c r="K899" s="4"/>
      <c r="L899" s="8" t="str">
        <f t="shared" si="83"/>
        <v/>
      </c>
      <c r="M899" s="6" t="str">
        <f t="shared" si="81"/>
        <v/>
      </c>
      <c r="N899" s="6" t="str">
        <f t="shared" si="82"/>
        <v/>
      </c>
      <c r="O899" s="8"/>
      <c r="P899" s="105"/>
    </row>
    <row r="900" spans="2:16" x14ac:dyDescent="0.3">
      <c r="B900" s="4"/>
      <c r="C900" s="4"/>
      <c r="D900" s="4"/>
      <c r="E900" s="4"/>
      <c r="F900" s="4"/>
      <c r="G900" s="4"/>
      <c r="H900" s="4"/>
      <c r="I900" s="4"/>
      <c r="J900" s="4"/>
      <c r="K900" s="4"/>
      <c r="L900" s="8" t="str">
        <f t="shared" si="83"/>
        <v/>
      </c>
      <c r="M900" s="6" t="str">
        <f t="shared" ref="M900:M963" si="84">IF(J900="","",J900*L900)</f>
        <v/>
      </c>
      <c r="N900" s="6" t="str">
        <f t="shared" ref="N900:N963" si="85">IF(L900="","",L900*K900)</f>
        <v/>
      </c>
      <c r="O900" s="8"/>
      <c r="P900" s="105"/>
    </row>
    <row r="901" spans="2:16" x14ac:dyDescent="0.3">
      <c r="B901" s="4"/>
      <c r="C901" s="4"/>
      <c r="D901" s="4"/>
      <c r="E901" s="4"/>
      <c r="F901" s="4"/>
      <c r="G901" s="4"/>
      <c r="H901" s="4"/>
      <c r="I901" s="4"/>
      <c r="J901" s="4"/>
      <c r="K901" s="4"/>
      <c r="L901" s="8" t="str">
        <f t="shared" si="83"/>
        <v/>
      </c>
      <c r="M901" s="6" t="str">
        <f t="shared" si="84"/>
        <v/>
      </c>
      <c r="N901" s="6" t="str">
        <f t="shared" si="85"/>
        <v/>
      </c>
      <c r="O901" s="8"/>
      <c r="P901" s="105"/>
    </row>
    <row r="902" spans="2:16" x14ac:dyDescent="0.3">
      <c r="B902" s="4"/>
      <c r="C902" s="4"/>
      <c r="D902" s="4"/>
      <c r="E902" s="4"/>
      <c r="F902" s="4"/>
      <c r="G902" s="4"/>
      <c r="H902" s="4"/>
      <c r="I902" s="4"/>
      <c r="J902" s="4"/>
      <c r="K902" s="4"/>
      <c r="L902" s="8" t="str">
        <f t="shared" si="83"/>
        <v/>
      </c>
      <c r="M902" s="6" t="str">
        <f t="shared" si="84"/>
        <v/>
      </c>
      <c r="N902" s="6" t="str">
        <f t="shared" si="85"/>
        <v/>
      </c>
      <c r="O902" s="8"/>
      <c r="P902" s="105"/>
    </row>
    <row r="903" spans="2:16" x14ac:dyDescent="0.3">
      <c r="B903" s="4"/>
      <c r="C903" s="4"/>
      <c r="D903" s="4"/>
      <c r="E903" s="4"/>
      <c r="F903" s="4"/>
      <c r="G903" s="4"/>
      <c r="H903" s="4"/>
      <c r="I903" s="4"/>
      <c r="J903" s="4"/>
      <c r="K903" s="4"/>
      <c r="L903" s="8" t="str">
        <f t="shared" ref="L903:L966" si="86">IF(H903="","",H903*I903)</f>
        <v/>
      </c>
      <c r="M903" s="6" t="str">
        <f t="shared" si="84"/>
        <v/>
      </c>
      <c r="N903" s="6" t="str">
        <f t="shared" si="85"/>
        <v/>
      </c>
      <c r="O903" s="8"/>
      <c r="P903" s="105"/>
    </row>
    <row r="904" spans="2:16" x14ac:dyDescent="0.3">
      <c r="B904" s="4"/>
      <c r="C904" s="4"/>
      <c r="D904" s="4"/>
      <c r="E904" s="4"/>
      <c r="F904" s="4"/>
      <c r="G904" s="4"/>
      <c r="H904" s="4"/>
      <c r="I904" s="4"/>
      <c r="J904" s="4"/>
      <c r="K904" s="4"/>
      <c r="L904" s="8" t="str">
        <f t="shared" si="86"/>
        <v/>
      </c>
      <c r="M904" s="6" t="str">
        <f t="shared" si="84"/>
        <v/>
      </c>
      <c r="N904" s="6" t="str">
        <f t="shared" si="85"/>
        <v/>
      </c>
      <c r="O904" s="8"/>
      <c r="P904" s="105"/>
    </row>
    <row r="905" spans="2:16" x14ac:dyDescent="0.3">
      <c r="B905" s="4"/>
      <c r="C905" s="4"/>
      <c r="D905" s="4"/>
      <c r="E905" s="4"/>
      <c r="F905" s="4"/>
      <c r="G905" s="4"/>
      <c r="H905" s="4"/>
      <c r="I905" s="4"/>
      <c r="J905" s="4"/>
      <c r="K905" s="4"/>
      <c r="L905" s="8" t="str">
        <f t="shared" si="86"/>
        <v/>
      </c>
      <c r="M905" s="6" t="str">
        <f t="shared" si="84"/>
        <v/>
      </c>
      <c r="N905" s="6" t="str">
        <f t="shared" si="85"/>
        <v/>
      </c>
      <c r="O905" s="8"/>
      <c r="P905" s="105"/>
    </row>
    <row r="906" spans="2:16" x14ac:dyDescent="0.3">
      <c r="B906" s="4"/>
      <c r="C906" s="4"/>
      <c r="D906" s="4"/>
      <c r="E906" s="4"/>
      <c r="F906" s="4"/>
      <c r="G906" s="4"/>
      <c r="H906" s="4"/>
      <c r="I906" s="4"/>
      <c r="J906" s="4"/>
      <c r="K906" s="4"/>
      <c r="L906" s="8" t="str">
        <f t="shared" si="86"/>
        <v/>
      </c>
      <c r="M906" s="6" t="str">
        <f t="shared" si="84"/>
        <v/>
      </c>
      <c r="N906" s="6" t="str">
        <f t="shared" si="85"/>
        <v/>
      </c>
      <c r="O906" s="8"/>
      <c r="P906" s="105"/>
    </row>
    <row r="907" spans="2:16" x14ac:dyDescent="0.3">
      <c r="B907" s="4"/>
      <c r="C907" s="4"/>
      <c r="D907" s="4"/>
      <c r="E907" s="4"/>
      <c r="F907" s="4"/>
      <c r="G907" s="4"/>
      <c r="H907" s="4"/>
      <c r="I907" s="4"/>
      <c r="J907" s="4"/>
      <c r="K907" s="4"/>
      <c r="L907" s="8" t="str">
        <f t="shared" si="86"/>
        <v/>
      </c>
      <c r="M907" s="6" t="str">
        <f t="shared" si="84"/>
        <v/>
      </c>
      <c r="N907" s="6" t="str">
        <f t="shared" si="85"/>
        <v/>
      </c>
      <c r="O907" s="8"/>
      <c r="P907" s="105"/>
    </row>
    <row r="908" spans="2:16" x14ac:dyDescent="0.3">
      <c r="B908" s="4"/>
      <c r="C908" s="4"/>
      <c r="D908" s="4"/>
      <c r="E908" s="4"/>
      <c r="F908" s="4"/>
      <c r="G908" s="4"/>
      <c r="H908" s="4"/>
      <c r="I908" s="4"/>
      <c r="J908" s="4"/>
      <c r="K908" s="4"/>
      <c r="L908" s="8" t="str">
        <f t="shared" si="86"/>
        <v/>
      </c>
      <c r="M908" s="6" t="str">
        <f t="shared" si="84"/>
        <v/>
      </c>
      <c r="N908" s="6" t="str">
        <f t="shared" si="85"/>
        <v/>
      </c>
      <c r="O908" s="8"/>
      <c r="P908" s="105"/>
    </row>
    <row r="909" spans="2:16" x14ac:dyDescent="0.3">
      <c r="B909" s="4"/>
      <c r="C909" s="4"/>
      <c r="D909" s="4"/>
      <c r="E909" s="4"/>
      <c r="F909" s="4"/>
      <c r="G909" s="4"/>
      <c r="H909" s="4"/>
      <c r="I909" s="4"/>
      <c r="J909" s="4"/>
      <c r="K909" s="4"/>
      <c r="L909" s="8" t="str">
        <f t="shared" si="86"/>
        <v/>
      </c>
      <c r="M909" s="6" t="str">
        <f t="shared" si="84"/>
        <v/>
      </c>
      <c r="N909" s="6" t="str">
        <f t="shared" si="85"/>
        <v/>
      </c>
      <c r="O909" s="8"/>
      <c r="P909" s="105"/>
    </row>
    <row r="910" spans="2:16" x14ac:dyDescent="0.3">
      <c r="B910" s="4"/>
      <c r="C910" s="4"/>
      <c r="D910" s="4"/>
      <c r="E910" s="4"/>
      <c r="F910" s="4"/>
      <c r="G910" s="4"/>
      <c r="H910" s="4"/>
      <c r="I910" s="4"/>
      <c r="J910" s="4"/>
      <c r="K910" s="4"/>
      <c r="L910" s="8" t="str">
        <f t="shared" si="86"/>
        <v/>
      </c>
      <c r="M910" s="6" t="str">
        <f t="shared" si="84"/>
        <v/>
      </c>
      <c r="N910" s="6" t="str">
        <f t="shared" si="85"/>
        <v/>
      </c>
      <c r="O910" s="8"/>
      <c r="P910" s="105"/>
    </row>
    <row r="911" spans="2:16" x14ac:dyDescent="0.3">
      <c r="B911" s="4"/>
      <c r="C911" s="4"/>
      <c r="D911" s="4"/>
      <c r="E911" s="4"/>
      <c r="F911" s="4"/>
      <c r="G911" s="4"/>
      <c r="H911" s="4"/>
      <c r="I911" s="4"/>
      <c r="J911" s="4"/>
      <c r="K911" s="4"/>
      <c r="L911" s="8" t="str">
        <f t="shared" si="86"/>
        <v/>
      </c>
      <c r="M911" s="6" t="str">
        <f t="shared" si="84"/>
        <v/>
      </c>
      <c r="N911" s="6" t="str">
        <f t="shared" si="85"/>
        <v/>
      </c>
      <c r="O911" s="8"/>
      <c r="P911" s="105"/>
    </row>
    <row r="912" spans="2:16" x14ac:dyDescent="0.3">
      <c r="B912" s="4"/>
      <c r="C912" s="4"/>
      <c r="D912" s="4"/>
      <c r="E912" s="4"/>
      <c r="F912" s="4"/>
      <c r="G912" s="4"/>
      <c r="H912" s="4"/>
      <c r="I912" s="4"/>
      <c r="J912" s="4"/>
      <c r="K912" s="4"/>
      <c r="L912" s="8" t="str">
        <f t="shared" si="86"/>
        <v/>
      </c>
      <c r="M912" s="6" t="str">
        <f t="shared" si="84"/>
        <v/>
      </c>
      <c r="N912" s="6" t="str">
        <f t="shared" si="85"/>
        <v/>
      </c>
      <c r="O912" s="8"/>
      <c r="P912" s="105"/>
    </row>
    <row r="913" spans="2:16" x14ac:dyDescent="0.3">
      <c r="B913" s="4"/>
      <c r="C913" s="4"/>
      <c r="D913" s="4"/>
      <c r="E913" s="4"/>
      <c r="F913" s="4"/>
      <c r="G913" s="4"/>
      <c r="H913" s="4"/>
      <c r="I913" s="4"/>
      <c r="J913" s="4"/>
      <c r="K913" s="4"/>
      <c r="L913" s="8" t="str">
        <f t="shared" si="86"/>
        <v/>
      </c>
      <c r="M913" s="6" t="str">
        <f t="shared" si="84"/>
        <v/>
      </c>
      <c r="N913" s="6" t="str">
        <f t="shared" si="85"/>
        <v/>
      </c>
      <c r="O913" s="8"/>
      <c r="P913" s="105"/>
    </row>
    <row r="914" spans="2:16" x14ac:dyDescent="0.3">
      <c r="B914" s="4"/>
      <c r="C914" s="4"/>
      <c r="D914" s="4"/>
      <c r="E914" s="4"/>
      <c r="F914" s="4"/>
      <c r="G914" s="4"/>
      <c r="H914" s="4"/>
      <c r="I914" s="4"/>
      <c r="J914" s="4"/>
      <c r="K914" s="4"/>
      <c r="L914" s="8" t="str">
        <f t="shared" si="86"/>
        <v/>
      </c>
      <c r="M914" s="6" t="str">
        <f t="shared" si="84"/>
        <v/>
      </c>
      <c r="N914" s="6" t="str">
        <f t="shared" si="85"/>
        <v/>
      </c>
      <c r="O914" s="8"/>
      <c r="P914" s="105"/>
    </row>
    <row r="915" spans="2:16" x14ac:dyDescent="0.3">
      <c r="B915" s="4"/>
      <c r="C915" s="4"/>
      <c r="D915" s="4"/>
      <c r="E915" s="4"/>
      <c r="F915" s="4"/>
      <c r="G915" s="4"/>
      <c r="H915" s="4"/>
      <c r="I915" s="4"/>
      <c r="J915" s="4"/>
      <c r="K915" s="4"/>
      <c r="L915" s="8" t="str">
        <f t="shared" si="86"/>
        <v/>
      </c>
      <c r="M915" s="6" t="str">
        <f t="shared" si="84"/>
        <v/>
      </c>
      <c r="N915" s="6" t="str">
        <f t="shared" si="85"/>
        <v/>
      </c>
      <c r="O915" s="8"/>
      <c r="P915" s="105"/>
    </row>
    <row r="916" spans="2:16" x14ac:dyDescent="0.3">
      <c r="B916" s="4"/>
      <c r="C916" s="4"/>
      <c r="D916" s="4"/>
      <c r="E916" s="4"/>
      <c r="F916" s="4"/>
      <c r="G916" s="4"/>
      <c r="H916" s="4"/>
      <c r="I916" s="4"/>
      <c r="J916" s="4"/>
      <c r="K916" s="4"/>
      <c r="L916" s="8" t="str">
        <f t="shared" si="86"/>
        <v/>
      </c>
      <c r="M916" s="6" t="str">
        <f t="shared" si="84"/>
        <v/>
      </c>
      <c r="N916" s="6" t="str">
        <f t="shared" si="85"/>
        <v/>
      </c>
      <c r="O916" s="8"/>
      <c r="P916" s="105"/>
    </row>
    <row r="917" spans="2:16" x14ac:dyDescent="0.3">
      <c r="B917" s="4"/>
      <c r="C917" s="4"/>
      <c r="D917" s="4"/>
      <c r="E917" s="4"/>
      <c r="F917" s="4"/>
      <c r="G917" s="4"/>
      <c r="H917" s="4"/>
      <c r="I917" s="4"/>
      <c r="J917" s="4"/>
      <c r="K917" s="4"/>
      <c r="L917" s="8" t="str">
        <f t="shared" si="86"/>
        <v/>
      </c>
      <c r="M917" s="6" t="str">
        <f t="shared" si="84"/>
        <v/>
      </c>
      <c r="N917" s="6" t="str">
        <f t="shared" si="85"/>
        <v/>
      </c>
      <c r="O917" s="8"/>
      <c r="P917" s="105"/>
    </row>
    <row r="918" spans="2:16" x14ac:dyDescent="0.3">
      <c r="B918" s="4"/>
      <c r="C918" s="4"/>
      <c r="D918" s="4"/>
      <c r="E918" s="4"/>
      <c r="F918" s="4"/>
      <c r="G918" s="4"/>
      <c r="H918" s="4"/>
      <c r="I918" s="4"/>
      <c r="J918" s="4"/>
      <c r="K918" s="4"/>
      <c r="L918" s="8" t="str">
        <f t="shared" si="86"/>
        <v/>
      </c>
      <c r="M918" s="6" t="str">
        <f t="shared" si="84"/>
        <v/>
      </c>
      <c r="N918" s="6" t="str">
        <f t="shared" si="85"/>
        <v/>
      </c>
      <c r="O918" s="8"/>
      <c r="P918" s="105"/>
    </row>
    <row r="919" spans="2:16" x14ac:dyDescent="0.3">
      <c r="B919" s="4"/>
      <c r="C919" s="4"/>
      <c r="D919" s="4"/>
      <c r="E919" s="4"/>
      <c r="F919" s="4"/>
      <c r="G919" s="4"/>
      <c r="H919" s="4"/>
      <c r="I919" s="4"/>
      <c r="J919" s="4"/>
      <c r="K919" s="4"/>
      <c r="L919" s="8" t="str">
        <f t="shared" si="86"/>
        <v/>
      </c>
      <c r="M919" s="6" t="str">
        <f t="shared" si="84"/>
        <v/>
      </c>
      <c r="N919" s="6" t="str">
        <f t="shared" si="85"/>
        <v/>
      </c>
      <c r="O919" s="8"/>
      <c r="P919" s="105"/>
    </row>
    <row r="920" spans="2:16" x14ac:dyDescent="0.3">
      <c r="B920" s="4"/>
      <c r="C920" s="4"/>
      <c r="D920" s="4"/>
      <c r="E920" s="4"/>
      <c r="F920" s="4"/>
      <c r="G920" s="4"/>
      <c r="H920" s="4"/>
      <c r="I920" s="4"/>
      <c r="J920" s="4"/>
      <c r="K920" s="4"/>
      <c r="L920" s="8" t="str">
        <f t="shared" si="86"/>
        <v/>
      </c>
      <c r="M920" s="6" t="str">
        <f t="shared" si="84"/>
        <v/>
      </c>
      <c r="N920" s="6" t="str">
        <f t="shared" si="85"/>
        <v/>
      </c>
      <c r="O920" s="8"/>
      <c r="P920" s="105"/>
    </row>
    <row r="921" spans="2:16" x14ac:dyDescent="0.3">
      <c r="B921" s="4"/>
      <c r="C921" s="4"/>
      <c r="D921" s="4"/>
      <c r="E921" s="4"/>
      <c r="F921" s="4"/>
      <c r="G921" s="4"/>
      <c r="H921" s="4"/>
      <c r="I921" s="4"/>
      <c r="J921" s="4"/>
      <c r="K921" s="4"/>
      <c r="L921" s="8" t="str">
        <f t="shared" si="86"/>
        <v/>
      </c>
      <c r="M921" s="6" t="str">
        <f t="shared" si="84"/>
        <v/>
      </c>
      <c r="N921" s="6" t="str">
        <f t="shared" si="85"/>
        <v/>
      </c>
      <c r="O921" s="8"/>
      <c r="P921" s="105"/>
    </row>
    <row r="922" spans="2:16" x14ac:dyDescent="0.3">
      <c r="B922" s="4"/>
      <c r="C922" s="4"/>
      <c r="D922" s="4"/>
      <c r="E922" s="4"/>
      <c r="F922" s="4"/>
      <c r="G922" s="4"/>
      <c r="H922" s="4"/>
      <c r="I922" s="4"/>
      <c r="J922" s="4"/>
      <c r="K922" s="4"/>
      <c r="L922" s="8" t="str">
        <f t="shared" si="86"/>
        <v/>
      </c>
      <c r="M922" s="6" t="str">
        <f t="shared" si="84"/>
        <v/>
      </c>
      <c r="N922" s="6" t="str">
        <f t="shared" si="85"/>
        <v/>
      </c>
      <c r="O922" s="8"/>
      <c r="P922" s="105"/>
    </row>
    <row r="923" spans="2:16" x14ac:dyDescent="0.3">
      <c r="B923" s="4"/>
      <c r="C923" s="4"/>
      <c r="D923" s="4"/>
      <c r="E923" s="4"/>
      <c r="F923" s="4"/>
      <c r="G923" s="4"/>
      <c r="H923" s="4"/>
      <c r="I923" s="4"/>
      <c r="J923" s="4"/>
      <c r="K923" s="4"/>
      <c r="L923" s="8" t="str">
        <f t="shared" si="86"/>
        <v/>
      </c>
      <c r="M923" s="6" t="str">
        <f t="shared" si="84"/>
        <v/>
      </c>
      <c r="N923" s="6" t="str">
        <f t="shared" si="85"/>
        <v/>
      </c>
      <c r="O923" s="8"/>
      <c r="P923" s="105"/>
    </row>
    <row r="924" spans="2:16" x14ac:dyDescent="0.3">
      <c r="B924" s="4"/>
      <c r="C924" s="4"/>
      <c r="D924" s="4"/>
      <c r="E924" s="4"/>
      <c r="F924" s="4"/>
      <c r="G924" s="4"/>
      <c r="H924" s="4"/>
      <c r="I924" s="4"/>
      <c r="J924" s="4"/>
      <c r="K924" s="4"/>
      <c r="L924" s="8" t="str">
        <f t="shared" si="86"/>
        <v/>
      </c>
      <c r="M924" s="6" t="str">
        <f t="shared" si="84"/>
        <v/>
      </c>
      <c r="N924" s="6" t="str">
        <f t="shared" si="85"/>
        <v/>
      </c>
      <c r="O924" s="8"/>
      <c r="P924" s="105"/>
    </row>
    <row r="925" spans="2:16" x14ac:dyDescent="0.3">
      <c r="B925" s="4"/>
      <c r="C925" s="4"/>
      <c r="D925" s="4"/>
      <c r="E925" s="4"/>
      <c r="F925" s="4"/>
      <c r="G925" s="4"/>
      <c r="H925" s="4"/>
      <c r="I925" s="4"/>
      <c r="J925" s="4"/>
      <c r="K925" s="4"/>
      <c r="L925" s="8" t="str">
        <f t="shared" si="86"/>
        <v/>
      </c>
      <c r="M925" s="6" t="str">
        <f t="shared" si="84"/>
        <v/>
      </c>
      <c r="N925" s="6" t="str">
        <f t="shared" si="85"/>
        <v/>
      </c>
      <c r="O925" s="8"/>
      <c r="P925" s="105"/>
    </row>
    <row r="926" spans="2:16" x14ac:dyDescent="0.3">
      <c r="B926" s="4"/>
      <c r="C926" s="4"/>
      <c r="D926" s="4"/>
      <c r="E926" s="4"/>
      <c r="F926" s="4"/>
      <c r="G926" s="4"/>
      <c r="H926" s="4"/>
      <c r="I926" s="4"/>
      <c r="J926" s="4"/>
      <c r="K926" s="4"/>
      <c r="L926" s="8" t="str">
        <f t="shared" si="86"/>
        <v/>
      </c>
      <c r="M926" s="6" t="str">
        <f t="shared" si="84"/>
        <v/>
      </c>
      <c r="N926" s="6" t="str">
        <f t="shared" si="85"/>
        <v/>
      </c>
      <c r="O926" s="8"/>
      <c r="P926" s="105"/>
    </row>
    <row r="927" spans="2:16" x14ac:dyDescent="0.3">
      <c r="B927" s="4"/>
      <c r="C927" s="4"/>
      <c r="D927" s="4"/>
      <c r="E927" s="4"/>
      <c r="F927" s="4"/>
      <c r="G927" s="4"/>
      <c r="H927" s="4"/>
      <c r="I927" s="4"/>
      <c r="J927" s="4"/>
      <c r="K927" s="4"/>
      <c r="L927" s="8" t="str">
        <f t="shared" si="86"/>
        <v/>
      </c>
      <c r="M927" s="6" t="str">
        <f t="shared" si="84"/>
        <v/>
      </c>
      <c r="N927" s="6" t="str">
        <f t="shared" si="85"/>
        <v/>
      </c>
      <c r="O927" s="8"/>
      <c r="P927" s="105"/>
    </row>
    <row r="928" spans="2:16" x14ac:dyDescent="0.3">
      <c r="B928" s="4"/>
      <c r="C928" s="4"/>
      <c r="D928" s="4"/>
      <c r="E928" s="4"/>
      <c r="F928" s="4"/>
      <c r="G928" s="4"/>
      <c r="H928" s="4"/>
      <c r="I928" s="4"/>
      <c r="J928" s="4"/>
      <c r="K928" s="4"/>
      <c r="L928" s="8" t="str">
        <f t="shared" si="86"/>
        <v/>
      </c>
      <c r="M928" s="6" t="str">
        <f t="shared" si="84"/>
        <v/>
      </c>
      <c r="N928" s="6" t="str">
        <f t="shared" si="85"/>
        <v/>
      </c>
      <c r="O928" s="8"/>
      <c r="P928" s="105"/>
    </row>
    <row r="929" spans="2:16" x14ac:dyDescent="0.3">
      <c r="B929" s="4"/>
      <c r="C929" s="4"/>
      <c r="D929" s="4"/>
      <c r="E929" s="4"/>
      <c r="F929" s="4"/>
      <c r="G929" s="4"/>
      <c r="H929" s="4"/>
      <c r="I929" s="4"/>
      <c r="J929" s="4"/>
      <c r="K929" s="4"/>
      <c r="L929" s="8" t="str">
        <f t="shared" si="86"/>
        <v/>
      </c>
      <c r="M929" s="6" t="str">
        <f t="shared" si="84"/>
        <v/>
      </c>
      <c r="N929" s="6" t="str">
        <f t="shared" si="85"/>
        <v/>
      </c>
      <c r="O929" s="8"/>
      <c r="P929" s="105"/>
    </row>
    <row r="930" spans="2:16" x14ac:dyDescent="0.3">
      <c r="B930" s="4"/>
      <c r="C930" s="4"/>
      <c r="D930" s="4"/>
      <c r="E930" s="4"/>
      <c r="F930" s="4"/>
      <c r="G930" s="4"/>
      <c r="H930" s="4"/>
      <c r="I930" s="4"/>
      <c r="J930" s="4"/>
      <c r="K930" s="4"/>
      <c r="L930" s="8" t="str">
        <f t="shared" si="86"/>
        <v/>
      </c>
      <c r="M930" s="6" t="str">
        <f t="shared" si="84"/>
        <v/>
      </c>
      <c r="N930" s="6" t="str">
        <f t="shared" si="85"/>
        <v/>
      </c>
      <c r="O930" s="8"/>
      <c r="P930" s="105"/>
    </row>
    <row r="931" spans="2:16" x14ac:dyDescent="0.3">
      <c r="B931" s="4"/>
      <c r="C931" s="4"/>
      <c r="D931" s="4"/>
      <c r="E931" s="4"/>
      <c r="F931" s="4"/>
      <c r="G931" s="4"/>
      <c r="H931" s="4"/>
      <c r="I931" s="4"/>
      <c r="J931" s="4"/>
      <c r="K931" s="4"/>
      <c r="L931" s="8" t="str">
        <f t="shared" si="86"/>
        <v/>
      </c>
      <c r="M931" s="6" t="str">
        <f t="shared" si="84"/>
        <v/>
      </c>
      <c r="N931" s="6" t="str">
        <f t="shared" si="85"/>
        <v/>
      </c>
      <c r="O931" s="8"/>
      <c r="P931" s="105"/>
    </row>
    <row r="932" spans="2:16" x14ac:dyDescent="0.3">
      <c r="B932" s="4"/>
      <c r="C932" s="4"/>
      <c r="D932" s="4"/>
      <c r="E932" s="4"/>
      <c r="F932" s="4"/>
      <c r="G932" s="4"/>
      <c r="H932" s="4"/>
      <c r="I932" s="4"/>
      <c r="J932" s="4"/>
      <c r="K932" s="4"/>
      <c r="L932" s="8" t="str">
        <f t="shared" si="86"/>
        <v/>
      </c>
      <c r="M932" s="6" t="str">
        <f t="shared" si="84"/>
        <v/>
      </c>
      <c r="N932" s="6" t="str">
        <f t="shared" si="85"/>
        <v/>
      </c>
      <c r="O932" s="8"/>
      <c r="P932" s="105"/>
    </row>
    <row r="933" spans="2:16" x14ac:dyDescent="0.3">
      <c r="B933" s="4"/>
      <c r="C933" s="4"/>
      <c r="D933" s="4"/>
      <c r="E933" s="4"/>
      <c r="F933" s="4"/>
      <c r="G933" s="4"/>
      <c r="H933" s="4"/>
      <c r="I933" s="4"/>
      <c r="J933" s="4"/>
      <c r="K933" s="4"/>
      <c r="L933" s="8" t="str">
        <f t="shared" si="86"/>
        <v/>
      </c>
      <c r="M933" s="6" t="str">
        <f t="shared" si="84"/>
        <v/>
      </c>
      <c r="N933" s="6" t="str">
        <f t="shared" si="85"/>
        <v/>
      </c>
      <c r="O933" s="8"/>
      <c r="P933" s="105"/>
    </row>
    <row r="934" spans="2:16" x14ac:dyDescent="0.3">
      <c r="B934" s="4"/>
      <c r="C934" s="4"/>
      <c r="D934" s="4"/>
      <c r="E934" s="4"/>
      <c r="F934" s="4"/>
      <c r="G934" s="4"/>
      <c r="H934" s="4"/>
      <c r="I934" s="4"/>
      <c r="J934" s="4"/>
      <c r="K934" s="4"/>
      <c r="L934" s="8" t="str">
        <f t="shared" si="86"/>
        <v/>
      </c>
      <c r="M934" s="6" t="str">
        <f t="shared" si="84"/>
        <v/>
      </c>
      <c r="N934" s="6" t="str">
        <f t="shared" si="85"/>
        <v/>
      </c>
      <c r="O934" s="8"/>
      <c r="P934" s="105"/>
    </row>
    <row r="935" spans="2:16" x14ac:dyDescent="0.3">
      <c r="B935" s="4"/>
      <c r="C935" s="4"/>
      <c r="D935" s="4"/>
      <c r="E935" s="4"/>
      <c r="F935" s="4"/>
      <c r="G935" s="4"/>
      <c r="H935" s="4"/>
      <c r="I935" s="4"/>
      <c r="J935" s="4"/>
      <c r="K935" s="4"/>
      <c r="L935" s="8" t="str">
        <f t="shared" si="86"/>
        <v/>
      </c>
      <c r="M935" s="6" t="str">
        <f t="shared" si="84"/>
        <v/>
      </c>
      <c r="N935" s="6" t="str">
        <f t="shared" si="85"/>
        <v/>
      </c>
      <c r="O935" s="8"/>
      <c r="P935" s="105"/>
    </row>
    <row r="936" spans="2:16" x14ac:dyDescent="0.3">
      <c r="B936" s="4"/>
      <c r="C936" s="4"/>
      <c r="D936" s="4"/>
      <c r="E936" s="4"/>
      <c r="F936" s="4"/>
      <c r="G936" s="4"/>
      <c r="H936" s="4"/>
      <c r="I936" s="4"/>
      <c r="J936" s="4"/>
      <c r="K936" s="4"/>
      <c r="L936" s="8" t="str">
        <f t="shared" si="86"/>
        <v/>
      </c>
      <c r="M936" s="6" t="str">
        <f t="shared" si="84"/>
        <v/>
      </c>
      <c r="N936" s="6" t="str">
        <f t="shared" si="85"/>
        <v/>
      </c>
      <c r="O936" s="8"/>
      <c r="P936" s="105"/>
    </row>
    <row r="937" spans="2:16" x14ac:dyDescent="0.3">
      <c r="B937" s="4"/>
      <c r="C937" s="4"/>
      <c r="D937" s="4"/>
      <c r="E937" s="4"/>
      <c r="F937" s="4"/>
      <c r="G937" s="4"/>
      <c r="H937" s="4"/>
      <c r="I937" s="4"/>
      <c r="J937" s="4"/>
      <c r="K937" s="4"/>
      <c r="L937" s="8" t="str">
        <f t="shared" si="86"/>
        <v/>
      </c>
      <c r="M937" s="6" t="str">
        <f t="shared" si="84"/>
        <v/>
      </c>
      <c r="N937" s="6" t="str">
        <f t="shared" si="85"/>
        <v/>
      </c>
      <c r="O937" s="8"/>
      <c r="P937" s="105"/>
    </row>
    <row r="938" spans="2:16" x14ac:dyDescent="0.3">
      <c r="B938" s="4"/>
      <c r="C938" s="4"/>
      <c r="D938" s="4"/>
      <c r="E938" s="4"/>
      <c r="F938" s="4"/>
      <c r="G938" s="4"/>
      <c r="H938" s="4"/>
      <c r="I938" s="4"/>
      <c r="J938" s="4"/>
      <c r="K938" s="4"/>
      <c r="L938" s="8" t="str">
        <f t="shared" si="86"/>
        <v/>
      </c>
      <c r="M938" s="6" t="str">
        <f t="shared" si="84"/>
        <v/>
      </c>
      <c r="N938" s="6" t="str">
        <f t="shared" si="85"/>
        <v/>
      </c>
      <c r="O938" s="8"/>
      <c r="P938" s="105"/>
    </row>
    <row r="939" spans="2:16" x14ac:dyDescent="0.3">
      <c r="B939" s="4"/>
      <c r="C939" s="4"/>
      <c r="D939" s="4"/>
      <c r="E939" s="4"/>
      <c r="F939" s="4"/>
      <c r="G939" s="4"/>
      <c r="H939" s="4"/>
      <c r="I939" s="4"/>
      <c r="J939" s="4"/>
      <c r="K939" s="4"/>
      <c r="L939" s="8" t="str">
        <f t="shared" si="86"/>
        <v/>
      </c>
      <c r="M939" s="6" t="str">
        <f t="shared" si="84"/>
        <v/>
      </c>
      <c r="N939" s="6" t="str">
        <f t="shared" si="85"/>
        <v/>
      </c>
      <c r="O939" s="8"/>
      <c r="P939" s="105"/>
    </row>
    <row r="940" spans="2:16" x14ac:dyDescent="0.3">
      <c r="B940" s="4"/>
      <c r="C940" s="4"/>
      <c r="D940" s="4"/>
      <c r="E940" s="4"/>
      <c r="F940" s="4"/>
      <c r="G940" s="4"/>
      <c r="H940" s="4"/>
      <c r="I940" s="4"/>
      <c r="J940" s="4"/>
      <c r="K940" s="4"/>
      <c r="L940" s="8" t="str">
        <f t="shared" si="86"/>
        <v/>
      </c>
      <c r="M940" s="6" t="str">
        <f t="shared" si="84"/>
        <v/>
      </c>
      <c r="N940" s="6" t="str">
        <f t="shared" si="85"/>
        <v/>
      </c>
      <c r="O940" s="8"/>
      <c r="P940" s="105"/>
    </row>
    <row r="941" spans="2:16" x14ac:dyDescent="0.3">
      <c r="B941" s="4"/>
      <c r="C941" s="4"/>
      <c r="D941" s="4"/>
      <c r="E941" s="4"/>
      <c r="F941" s="4"/>
      <c r="G941" s="4"/>
      <c r="H941" s="4"/>
      <c r="I941" s="4"/>
      <c r="J941" s="4"/>
      <c r="K941" s="4"/>
      <c r="L941" s="8" t="str">
        <f t="shared" si="86"/>
        <v/>
      </c>
      <c r="M941" s="6" t="str">
        <f t="shared" si="84"/>
        <v/>
      </c>
      <c r="N941" s="6" t="str">
        <f t="shared" si="85"/>
        <v/>
      </c>
      <c r="O941" s="8"/>
      <c r="P941" s="105"/>
    </row>
    <row r="942" spans="2:16" x14ac:dyDescent="0.3">
      <c r="B942" s="4"/>
      <c r="C942" s="4"/>
      <c r="D942" s="4"/>
      <c r="E942" s="4"/>
      <c r="F942" s="4"/>
      <c r="G942" s="4"/>
      <c r="H942" s="4"/>
      <c r="I942" s="4"/>
      <c r="J942" s="4"/>
      <c r="K942" s="4"/>
      <c r="L942" s="8" t="str">
        <f t="shared" si="86"/>
        <v/>
      </c>
      <c r="M942" s="6" t="str">
        <f t="shared" si="84"/>
        <v/>
      </c>
      <c r="N942" s="6" t="str">
        <f t="shared" si="85"/>
        <v/>
      </c>
      <c r="O942" s="8"/>
      <c r="P942" s="105"/>
    </row>
    <row r="943" spans="2:16" x14ac:dyDescent="0.3">
      <c r="B943" s="4"/>
      <c r="C943" s="4"/>
      <c r="D943" s="4"/>
      <c r="E943" s="4"/>
      <c r="F943" s="4"/>
      <c r="G943" s="4"/>
      <c r="H943" s="4"/>
      <c r="I943" s="4"/>
      <c r="J943" s="4"/>
      <c r="K943" s="4"/>
      <c r="L943" s="8" t="str">
        <f t="shared" si="86"/>
        <v/>
      </c>
      <c r="M943" s="6" t="str">
        <f t="shared" si="84"/>
        <v/>
      </c>
      <c r="N943" s="6" t="str">
        <f t="shared" si="85"/>
        <v/>
      </c>
      <c r="O943" s="8"/>
      <c r="P943" s="105"/>
    </row>
    <row r="944" spans="2:16" x14ac:dyDescent="0.3">
      <c r="B944" s="4"/>
      <c r="C944" s="4"/>
      <c r="D944" s="4"/>
      <c r="E944" s="4"/>
      <c r="F944" s="4"/>
      <c r="G944" s="4"/>
      <c r="H944" s="4"/>
      <c r="I944" s="4"/>
      <c r="J944" s="4"/>
      <c r="K944" s="4"/>
      <c r="L944" s="8" t="str">
        <f t="shared" si="86"/>
        <v/>
      </c>
      <c r="M944" s="6" t="str">
        <f t="shared" si="84"/>
        <v/>
      </c>
      <c r="N944" s="6" t="str">
        <f t="shared" si="85"/>
        <v/>
      </c>
      <c r="O944" s="8"/>
      <c r="P944" s="105"/>
    </row>
    <row r="945" spans="2:16" x14ac:dyDescent="0.3">
      <c r="B945" s="4"/>
      <c r="C945" s="4"/>
      <c r="D945" s="4"/>
      <c r="E945" s="4"/>
      <c r="F945" s="4"/>
      <c r="G945" s="4"/>
      <c r="H945" s="4"/>
      <c r="I945" s="4"/>
      <c r="J945" s="4"/>
      <c r="K945" s="4"/>
      <c r="L945" s="8" t="str">
        <f t="shared" si="86"/>
        <v/>
      </c>
      <c r="M945" s="6" t="str">
        <f t="shared" si="84"/>
        <v/>
      </c>
      <c r="N945" s="6" t="str">
        <f t="shared" si="85"/>
        <v/>
      </c>
      <c r="O945" s="8"/>
      <c r="P945" s="105"/>
    </row>
    <row r="946" spans="2:16" x14ac:dyDescent="0.3">
      <c r="B946" s="4"/>
      <c r="C946" s="4"/>
      <c r="D946" s="4"/>
      <c r="E946" s="4"/>
      <c r="F946" s="4"/>
      <c r="G946" s="4"/>
      <c r="H946" s="4"/>
      <c r="I946" s="4"/>
      <c r="J946" s="4"/>
      <c r="K946" s="4"/>
      <c r="L946" s="8" t="str">
        <f t="shared" si="86"/>
        <v/>
      </c>
      <c r="M946" s="6" t="str">
        <f t="shared" si="84"/>
        <v/>
      </c>
      <c r="N946" s="6" t="str">
        <f t="shared" si="85"/>
        <v/>
      </c>
      <c r="O946" s="8"/>
      <c r="P946" s="105"/>
    </row>
    <row r="947" spans="2:16" x14ac:dyDescent="0.3">
      <c r="B947" s="4"/>
      <c r="C947" s="4"/>
      <c r="D947" s="4"/>
      <c r="E947" s="4"/>
      <c r="F947" s="4"/>
      <c r="G947" s="4"/>
      <c r="H947" s="4"/>
      <c r="I947" s="4"/>
      <c r="J947" s="4"/>
      <c r="K947" s="4"/>
      <c r="L947" s="8" t="str">
        <f t="shared" si="86"/>
        <v/>
      </c>
      <c r="M947" s="6" t="str">
        <f t="shared" si="84"/>
        <v/>
      </c>
      <c r="N947" s="6" t="str">
        <f t="shared" si="85"/>
        <v/>
      </c>
      <c r="O947" s="8"/>
      <c r="P947" s="105"/>
    </row>
    <row r="948" spans="2:16" x14ac:dyDescent="0.3">
      <c r="B948" s="4"/>
      <c r="C948" s="4"/>
      <c r="D948" s="4"/>
      <c r="E948" s="4"/>
      <c r="F948" s="4"/>
      <c r="G948" s="4"/>
      <c r="H948" s="4"/>
      <c r="I948" s="4"/>
      <c r="J948" s="4"/>
      <c r="K948" s="4"/>
      <c r="L948" s="8" t="str">
        <f t="shared" si="86"/>
        <v/>
      </c>
      <c r="M948" s="6" t="str">
        <f t="shared" si="84"/>
        <v/>
      </c>
      <c r="N948" s="6" t="str">
        <f t="shared" si="85"/>
        <v/>
      </c>
      <c r="O948" s="8"/>
      <c r="P948" s="105"/>
    </row>
    <row r="949" spans="2:16" x14ac:dyDescent="0.3">
      <c r="B949" s="4"/>
      <c r="C949" s="4"/>
      <c r="D949" s="4"/>
      <c r="E949" s="4"/>
      <c r="F949" s="4"/>
      <c r="G949" s="4"/>
      <c r="H949" s="4"/>
      <c r="I949" s="4"/>
      <c r="J949" s="4"/>
      <c r="K949" s="4"/>
      <c r="L949" s="8" t="str">
        <f t="shared" si="86"/>
        <v/>
      </c>
      <c r="M949" s="6" t="str">
        <f t="shared" si="84"/>
        <v/>
      </c>
      <c r="N949" s="6" t="str">
        <f t="shared" si="85"/>
        <v/>
      </c>
      <c r="O949" s="8"/>
      <c r="P949" s="105"/>
    </row>
    <row r="950" spans="2:16" x14ac:dyDescent="0.3">
      <c r="B950" s="4"/>
      <c r="C950" s="4"/>
      <c r="D950" s="4"/>
      <c r="E950" s="4"/>
      <c r="F950" s="4"/>
      <c r="G950" s="4"/>
      <c r="H950" s="4"/>
      <c r="I950" s="4"/>
      <c r="J950" s="4"/>
      <c r="K950" s="4"/>
      <c r="L950" s="8" t="str">
        <f t="shared" si="86"/>
        <v/>
      </c>
      <c r="M950" s="6" t="str">
        <f t="shared" si="84"/>
        <v/>
      </c>
      <c r="N950" s="6" t="str">
        <f t="shared" si="85"/>
        <v/>
      </c>
      <c r="O950" s="8"/>
      <c r="P950" s="105"/>
    </row>
    <row r="951" spans="2:16" x14ac:dyDescent="0.3">
      <c r="B951" s="4"/>
      <c r="C951" s="4"/>
      <c r="D951" s="4"/>
      <c r="E951" s="4"/>
      <c r="F951" s="4"/>
      <c r="G951" s="4"/>
      <c r="H951" s="4"/>
      <c r="I951" s="4"/>
      <c r="J951" s="4"/>
      <c r="K951" s="4"/>
      <c r="L951" s="8" t="str">
        <f t="shared" si="86"/>
        <v/>
      </c>
      <c r="M951" s="6" t="str">
        <f t="shared" si="84"/>
        <v/>
      </c>
      <c r="N951" s="6" t="str">
        <f t="shared" si="85"/>
        <v/>
      </c>
      <c r="O951" s="8"/>
      <c r="P951" s="105"/>
    </row>
    <row r="952" spans="2:16" x14ac:dyDescent="0.3">
      <c r="B952" s="4"/>
      <c r="C952" s="4"/>
      <c r="D952" s="4"/>
      <c r="E952" s="4"/>
      <c r="F952" s="4"/>
      <c r="G952" s="4"/>
      <c r="H952" s="4"/>
      <c r="I952" s="4"/>
      <c r="J952" s="4"/>
      <c r="K952" s="4"/>
      <c r="L952" s="8" t="str">
        <f t="shared" si="86"/>
        <v/>
      </c>
      <c r="M952" s="6" t="str">
        <f t="shared" si="84"/>
        <v/>
      </c>
      <c r="N952" s="6" t="str">
        <f t="shared" si="85"/>
        <v/>
      </c>
      <c r="O952" s="8"/>
      <c r="P952" s="105"/>
    </row>
    <row r="953" spans="2:16" x14ac:dyDescent="0.3">
      <c r="B953" s="4"/>
      <c r="C953" s="4"/>
      <c r="D953" s="4"/>
      <c r="E953" s="4"/>
      <c r="F953" s="4"/>
      <c r="G953" s="4"/>
      <c r="H953" s="4"/>
      <c r="I953" s="4"/>
      <c r="J953" s="4"/>
      <c r="K953" s="4"/>
      <c r="L953" s="8" t="str">
        <f t="shared" si="86"/>
        <v/>
      </c>
      <c r="M953" s="6" t="str">
        <f t="shared" si="84"/>
        <v/>
      </c>
      <c r="N953" s="6" t="str">
        <f t="shared" si="85"/>
        <v/>
      </c>
      <c r="O953" s="8"/>
      <c r="P953" s="105"/>
    </row>
    <row r="954" spans="2:16" x14ac:dyDescent="0.3">
      <c r="B954" s="4"/>
      <c r="C954" s="4"/>
      <c r="D954" s="4"/>
      <c r="E954" s="4"/>
      <c r="F954" s="4"/>
      <c r="G954" s="4"/>
      <c r="H954" s="4"/>
      <c r="I954" s="4"/>
      <c r="J954" s="4"/>
      <c r="K954" s="4"/>
      <c r="L954" s="8" t="str">
        <f t="shared" si="86"/>
        <v/>
      </c>
      <c r="M954" s="6" t="str">
        <f t="shared" si="84"/>
        <v/>
      </c>
      <c r="N954" s="6" t="str">
        <f t="shared" si="85"/>
        <v/>
      </c>
      <c r="O954" s="8"/>
      <c r="P954" s="105"/>
    </row>
    <row r="955" spans="2:16" x14ac:dyDescent="0.3">
      <c r="B955" s="4"/>
      <c r="C955" s="4"/>
      <c r="D955" s="4"/>
      <c r="E955" s="4"/>
      <c r="F955" s="4"/>
      <c r="G955" s="4"/>
      <c r="H955" s="4"/>
      <c r="I955" s="4"/>
      <c r="J955" s="4"/>
      <c r="K955" s="4"/>
      <c r="L955" s="8" t="str">
        <f t="shared" si="86"/>
        <v/>
      </c>
      <c r="M955" s="6" t="str">
        <f t="shared" si="84"/>
        <v/>
      </c>
      <c r="N955" s="6" t="str">
        <f t="shared" si="85"/>
        <v/>
      </c>
      <c r="O955" s="8"/>
      <c r="P955" s="105"/>
    </row>
    <row r="956" spans="2:16" x14ac:dyDescent="0.3">
      <c r="B956" s="4"/>
      <c r="C956" s="4"/>
      <c r="D956" s="4"/>
      <c r="E956" s="4"/>
      <c r="F956" s="4"/>
      <c r="G956" s="4"/>
      <c r="H956" s="4"/>
      <c r="I956" s="4"/>
      <c r="J956" s="4"/>
      <c r="K956" s="4"/>
      <c r="L956" s="8" t="str">
        <f t="shared" si="86"/>
        <v/>
      </c>
      <c r="M956" s="6" t="str">
        <f t="shared" si="84"/>
        <v/>
      </c>
      <c r="N956" s="6" t="str">
        <f t="shared" si="85"/>
        <v/>
      </c>
      <c r="O956" s="8"/>
      <c r="P956" s="105"/>
    </row>
    <row r="957" spans="2:16" x14ac:dyDescent="0.3">
      <c r="B957" s="4"/>
      <c r="C957" s="4"/>
      <c r="D957" s="4"/>
      <c r="E957" s="4"/>
      <c r="F957" s="4"/>
      <c r="G957" s="4"/>
      <c r="H957" s="4"/>
      <c r="I957" s="4"/>
      <c r="J957" s="4"/>
      <c r="K957" s="4"/>
      <c r="L957" s="8" t="str">
        <f t="shared" si="86"/>
        <v/>
      </c>
      <c r="M957" s="6" t="str">
        <f t="shared" si="84"/>
        <v/>
      </c>
      <c r="N957" s="6" t="str">
        <f t="shared" si="85"/>
        <v/>
      </c>
      <c r="O957" s="8"/>
      <c r="P957" s="105"/>
    </row>
    <row r="958" spans="2:16" x14ac:dyDescent="0.3">
      <c r="B958" s="4"/>
      <c r="C958" s="4"/>
      <c r="D958" s="4"/>
      <c r="E958" s="4"/>
      <c r="F958" s="4"/>
      <c r="G958" s="4"/>
      <c r="H958" s="4"/>
      <c r="I958" s="4"/>
      <c r="J958" s="4"/>
      <c r="K958" s="4"/>
      <c r="L958" s="8" t="str">
        <f t="shared" si="86"/>
        <v/>
      </c>
      <c r="M958" s="6" t="str">
        <f t="shared" si="84"/>
        <v/>
      </c>
      <c r="N958" s="6" t="str">
        <f t="shared" si="85"/>
        <v/>
      </c>
      <c r="O958" s="8"/>
      <c r="P958" s="105"/>
    </row>
    <row r="959" spans="2:16" x14ac:dyDescent="0.3">
      <c r="B959" s="4"/>
      <c r="C959" s="4"/>
      <c r="D959" s="4"/>
      <c r="E959" s="4"/>
      <c r="F959" s="4"/>
      <c r="G959" s="4"/>
      <c r="H959" s="4"/>
      <c r="I959" s="4"/>
      <c r="J959" s="4"/>
      <c r="K959" s="4"/>
      <c r="L959" s="8" t="str">
        <f t="shared" si="86"/>
        <v/>
      </c>
      <c r="M959" s="6" t="str">
        <f t="shared" si="84"/>
        <v/>
      </c>
      <c r="N959" s="6" t="str">
        <f t="shared" si="85"/>
        <v/>
      </c>
      <c r="O959" s="8"/>
      <c r="P959" s="105"/>
    </row>
    <row r="960" spans="2:16" x14ac:dyDescent="0.3">
      <c r="B960" s="4"/>
      <c r="C960" s="4"/>
      <c r="D960" s="4"/>
      <c r="E960" s="4"/>
      <c r="F960" s="4"/>
      <c r="G960" s="4"/>
      <c r="H960" s="4"/>
      <c r="I960" s="4"/>
      <c r="J960" s="4"/>
      <c r="K960" s="4"/>
      <c r="L960" s="8" t="str">
        <f t="shared" si="86"/>
        <v/>
      </c>
      <c r="M960" s="6" t="str">
        <f t="shared" si="84"/>
        <v/>
      </c>
      <c r="N960" s="6" t="str">
        <f t="shared" si="85"/>
        <v/>
      </c>
      <c r="O960" s="8"/>
      <c r="P960" s="105"/>
    </row>
    <row r="961" spans="2:16" x14ac:dyDescent="0.3">
      <c r="B961" s="4"/>
      <c r="C961" s="4"/>
      <c r="D961" s="4"/>
      <c r="E961" s="4"/>
      <c r="F961" s="4"/>
      <c r="G961" s="4"/>
      <c r="H961" s="4"/>
      <c r="I961" s="4"/>
      <c r="J961" s="4"/>
      <c r="K961" s="4"/>
      <c r="L961" s="8" t="str">
        <f t="shared" si="86"/>
        <v/>
      </c>
      <c r="M961" s="6" t="str">
        <f t="shared" si="84"/>
        <v/>
      </c>
      <c r="N961" s="6" t="str">
        <f t="shared" si="85"/>
        <v/>
      </c>
      <c r="O961" s="8"/>
      <c r="P961" s="105"/>
    </row>
    <row r="962" spans="2:16" x14ac:dyDescent="0.3">
      <c r="B962" s="4"/>
      <c r="C962" s="4"/>
      <c r="D962" s="4"/>
      <c r="E962" s="4"/>
      <c r="F962" s="4"/>
      <c r="G962" s="4"/>
      <c r="H962" s="4"/>
      <c r="I962" s="4"/>
      <c r="J962" s="4"/>
      <c r="K962" s="4"/>
      <c r="L962" s="8" t="str">
        <f t="shared" si="86"/>
        <v/>
      </c>
      <c r="M962" s="6" t="str">
        <f t="shared" si="84"/>
        <v/>
      </c>
      <c r="N962" s="6" t="str">
        <f t="shared" si="85"/>
        <v/>
      </c>
      <c r="O962" s="8"/>
      <c r="P962" s="105"/>
    </row>
    <row r="963" spans="2:16" x14ac:dyDescent="0.3">
      <c r="B963" s="4"/>
      <c r="C963" s="4"/>
      <c r="D963" s="4"/>
      <c r="E963" s="4"/>
      <c r="F963" s="4"/>
      <c r="G963" s="4"/>
      <c r="H963" s="4"/>
      <c r="I963" s="4"/>
      <c r="J963" s="4"/>
      <c r="K963" s="4"/>
      <c r="L963" s="8" t="str">
        <f t="shared" si="86"/>
        <v/>
      </c>
      <c r="M963" s="6" t="str">
        <f t="shared" si="84"/>
        <v/>
      </c>
      <c r="N963" s="6" t="str">
        <f t="shared" si="85"/>
        <v/>
      </c>
      <c r="O963" s="8"/>
      <c r="P963" s="105"/>
    </row>
    <row r="964" spans="2:16" x14ac:dyDescent="0.3">
      <c r="B964" s="4"/>
      <c r="C964" s="4"/>
      <c r="D964" s="4"/>
      <c r="E964" s="4"/>
      <c r="F964" s="4"/>
      <c r="G964" s="4"/>
      <c r="H964" s="4"/>
      <c r="I964" s="4"/>
      <c r="J964" s="4"/>
      <c r="K964" s="4"/>
      <c r="L964" s="8" t="str">
        <f t="shared" si="86"/>
        <v/>
      </c>
      <c r="M964" s="6" t="str">
        <f t="shared" ref="M964:M1000" si="87">IF(J964="","",J964*L964)</f>
        <v/>
      </c>
      <c r="N964" s="6" t="str">
        <f t="shared" ref="N964:N1000" si="88">IF(L964="","",L964*K964)</f>
        <v/>
      </c>
      <c r="O964" s="8"/>
      <c r="P964" s="105"/>
    </row>
    <row r="965" spans="2:16" x14ac:dyDescent="0.3">
      <c r="B965" s="4"/>
      <c r="C965" s="4"/>
      <c r="D965" s="4"/>
      <c r="E965" s="4"/>
      <c r="F965" s="4"/>
      <c r="G965" s="4"/>
      <c r="H965" s="4"/>
      <c r="I965" s="4"/>
      <c r="J965" s="4"/>
      <c r="K965" s="4"/>
      <c r="L965" s="8" t="str">
        <f t="shared" si="86"/>
        <v/>
      </c>
      <c r="M965" s="6" t="str">
        <f t="shared" si="87"/>
        <v/>
      </c>
      <c r="N965" s="6" t="str">
        <f t="shared" si="88"/>
        <v/>
      </c>
      <c r="O965" s="8"/>
      <c r="P965" s="105"/>
    </row>
    <row r="966" spans="2:16" x14ac:dyDescent="0.3">
      <c r="B966" s="4"/>
      <c r="C966" s="4"/>
      <c r="D966" s="4"/>
      <c r="E966" s="4"/>
      <c r="F966" s="4"/>
      <c r="G966" s="4"/>
      <c r="H966" s="4"/>
      <c r="I966" s="4"/>
      <c r="J966" s="4"/>
      <c r="K966" s="4"/>
      <c r="L966" s="8" t="str">
        <f t="shared" si="86"/>
        <v/>
      </c>
      <c r="M966" s="6" t="str">
        <f t="shared" si="87"/>
        <v/>
      </c>
      <c r="N966" s="6" t="str">
        <f t="shared" si="88"/>
        <v/>
      </c>
      <c r="O966" s="8"/>
      <c r="P966" s="105"/>
    </row>
    <row r="967" spans="2:16" x14ac:dyDescent="0.3">
      <c r="B967" s="4"/>
      <c r="C967" s="4"/>
      <c r="D967" s="4"/>
      <c r="E967" s="4"/>
      <c r="F967" s="4"/>
      <c r="G967" s="4"/>
      <c r="H967" s="4"/>
      <c r="I967" s="4"/>
      <c r="J967" s="4"/>
      <c r="K967" s="4"/>
      <c r="L967" s="8" t="str">
        <f t="shared" ref="L967:L1000" si="89">IF(H967="","",H967*I967)</f>
        <v/>
      </c>
      <c r="M967" s="6" t="str">
        <f t="shared" si="87"/>
        <v/>
      </c>
      <c r="N967" s="6" t="str">
        <f t="shared" si="88"/>
        <v/>
      </c>
      <c r="O967" s="8"/>
      <c r="P967" s="105"/>
    </row>
    <row r="968" spans="2:16" x14ac:dyDescent="0.3">
      <c r="B968" s="4"/>
      <c r="C968" s="4"/>
      <c r="D968" s="4"/>
      <c r="E968" s="4"/>
      <c r="F968" s="4"/>
      <c r="G968" s="4"/>
      <c r="H968" s="4"/>
      <c r="I968" s="4"/>
      <c r="J968" s="4"/>
      <c r="K968" s="4"/>
      <c r="L968" s="8" t="str">
        <f t="shared" si="89"/>
        <v/>
      </c>
      <c r="M968" s="6" t="str">
        <f t="shared" si="87"/>
        <v/>
      </c>
      <c r="N968" s="6" t="str">
        <f t="shared" si="88"/>
        <v/>
      </c>
      <c r="O968" s="8"/>
      <c r="P968" s="105"/>
    </row>
    <row r="969" spans="2:16" x14ac:dyDescent="0.3">
      <c r="B969" s="4"/>
      <c r="C969" s="4"/>
      <c r="D969" s="4"/>
      <c r="E969" s="4"/>
      <c r="F969" s="4"/>
      <c r="G969" s="4"/>
      <c r="H969" s="4"/>
      <c r="I969" s="4"/>
      <c r="J969" s="4"/>
      <c r="K969" s="4"/>
      <c r="L969" s="8" t="str">
        <f t="shared" si="89"/>
        <v/>
      </c>
      <c r="M969" s="6" t="str">
        <f t="shared" si="87"/>
        <v/>
      </c>
      <c r="N969" s="6" t="str">
        <f t="shared" si="88"/>
        <v/>
      </c>
      <c r="O969" s="8"/>
      <c r="P969" s="105"/>
    </row>
    <row r="970" spans="2:16" x14ac:dyDescent="0.3">
      <c r="B970" s="4"/>
      <c r="C970" s="4"/>
      <c r="D970" s="4"/>
      <c r="E970" s="4"/>
      <c r="F970" s="4"/>
      <c r="G970" s="4"/>
      <c r="H970" s="4"/>
      <c r="I970" s="4"/>
      <c r="J970" s="4"/>
      <c r="K970" s="4"/>
      <c r="L970" s="8" t="str">
        <f t="shared" si="89"/>
        <v/>
      </c>
      <c r="M970" s="6" t="str">
        <f t="shared" si="87"/>
        <v/>
      </c>
      <c r="N970" s="6" t="str">
        <f t="shared" si="88"/>
        <v/>
      </c>
      <c r="O970" s="8"/>
      <c r="P970" s="105"/>
    </row>
    <row r="971" spans="2:16" x14ac:dyDescent="0.3">
      <c r="B971" s="4"/>
      <c r="C971" s="4"/>
      <c r="D971" s="4"/>
      <c r="E971" s="4"/>
      <c r="F971" s="4"/>
      <c r="G971" s="4"/>
      <c r="H971" s="4"/>
      <c r="I971" s="4"/>
      <c r="J971" s="4"/>
      <c r="K971" s="4"/>
      <c r="L971" s="8" t="str">
        <f t="shared" si="89"/>
        <v/>
      </c>
      <c r="M971" s="6" t="str">
        <f t="shared" si="87"/>
        <v/>
      </c>
      <c r="N971" s="6" t="str">
        <f t="shared" si="88"/>
        <v/>
      </c>
      <c r="O971" s="8"/>
      <c r="P971" s="105"/>
    </row>
    <row r="972" spans="2:16" x14ac:dyDescent="0.3">
      <c r="B972" s="4"/>
      <c r="C972" s="4"/>
      <c r="D972" s="4"/>
      <c r="E972" s="4"/>
      <c r="F972" s="4"/>
      <c r="G972" s="4"/>
      <c r="H972" s="4"/>
      <c r="I972" s="4"/>
      <c r="J972" s="4"/>
      <c r="K972" s="4"/>
      <c r="L972" s="8" t="str">
        <f t="shared" si="89"/>
        <v/>
      </c>
      <c r="M972" s="6" t="str">
        <f t="shared" si="87"/>
        <v/>
      </c>
      <c r="N972" s="6" t="str">
        <f t="shared" si="88"/>
        <v/>
      </c>
      <c r="O972" s="8"/>
      <c r="P972" s="105"/>
    </row>
    <row r="973" spans="2:16" x14ac:dyDescent="0.3">
      <c r="B973" s="4"/>
      <c r="C973" s="4"/>
      <c r="D973" s="4"/>
      <c r="E973" s="4"/>
      <c r="F973" s="4"/>
      <c r="G973" s="4"/>
      <c r="H973" s="4"/>
      <c r="I973" s="4"/>
      <c r="J973" s="4"/>
      <c r="K973" s="4"/>
      <c r="L973" s="8" t="str">
        <f t="shared" si="89"/>
        <v/>
      </c>
      <c r="M973" s="6" t="str">
        <f t="shared" si="87"/>
        <v/>
      </c>
      <c r="N973" s="6" t="str">
        <f t="shared" si="88"/>
        <v/>
      </c>
      <c r="O973" s="8"/>
      <c r="P973" s="105"/>
    </row>
    <row r="974" spans="2:16" x14ac:dyDescent="0.3">
      <c r="B974" s="4"/>
      <c r="C974" s="4"/>
      <c r="D974" s="4"/>
      <c r="E974" s="4"/>
      <c r="F974" s="4"/>
      <c r="G974" s="4"/>
      <c r="H974" s="4"/>
      <c r="I974" s="4"/>
      <c r="J974" s="4"/>
      <c r="K974" s="4"/>
      <c r="L974" s="8" t="str">
        <f t="shared" si="89"/>
        <v/>
      </c>
      <c r="M974" s="6" t="str">
        <f t="shared" si="87"/>
        <v/>
      </c>
      <c r="N974" s="6" t="str">
        <f t="shared" si="88"/>
        <v/>
      </c>
      <c r="O974" s="8"/>
      <c r="P974" s="105"/>
    </row>
    <row r="975" spans="2:16" x14ac:dyDescent="0.3">
      <c r="B975" s="4"/>
      <c r="C975" s="4"/>
      <c r="D975" s="4"/>
      <c r="E975" s="4"/>
      <c r="F975" s="4"/>
      <c r="G975" s="4"/>
      <c r="H975" s="4"/>
      <c r="I975" s="4"/>
      <c r="J975" s="4"/>
      <c r="K975" s="4"/>
      <c r="L975" s="8" t="str">
        <f t="shared" si="89"/>
        <v/>
      </c>
      <c r="M975" s="6" t="str">
        <f t="shared" si="87"/>
        <v/>
      </c>
      <c r="N975" s="6" t="str">
        <f t="shared" si="88"/>
        <v/>
      </c>
      <c r="O975" s="8"/>
      <c r="P975" s="105"/>
    </row>
    <row r="976" spans="2:16" x14ac:dyDescent="0.3">
      <c r="B976" s="4"/>
      <c r="C976" s="4"/>
      <c r="D976" s="4"/>
      <c r="E976" s="4"/>
      <c r="F976" s="4"/>
      <c r="G976" s="4"/>
      <c r="H976" s="4"/>
      <c r="I976" s="4"/>
      <c r="J976" s="4"/>
      <c r="K976" s="4"/>
      <c r="L976" s="8" t="str">
        <f t="shared" si="89"/>
        <v/>
      </c>
      <c r="M976" s="6" t="str">
        <f t="shared" si="87"/>
        <v/>
      </c>
      <c r="N976" s="6" t="str">
        <f t="shared" si="88"/>
        <v/>
      </c>
      <c r="O976" s="8"/>
      <c r="P976" s="105"/>
    </row>
    <row r="977" spans="2:16" x14ac:dyDescent="0.3">
      <c r="B977" s="4"/>
      <c r="C977" s="4"/>
      <c r="D977" s="4"/>
      <c r="E977" s="4"/>
      <c r="F977" s="4"/>
      <c r="G977" s="4"/>
      <c r="H977" s="4"/>
      <c r="I977" s="4"/>
      <c r="J977" s="4"/>
      <c r="K977" s="4"/>
      <c r="L977" s="8" t="str">
        <f t="shared" si="89"/>
        <v/>
      </c>
      <c r="M977" s="6" t="str">
        <f t="shared" si="87"/>
        <v/>
      </c>
      <c r="N977" s="6" t="str">
        <f t="shared" si="88"/>
        <v/>
      </c>
      <c r="O977" s="8"/>
      <c r="P977" s="105"/>
    </row>
    <row r="978" spans="2:16" x14ac:dyDescent="0.3">
      <c r="B978" s="4"/>
      <c r="C978" s="4"/>
      <c r="D978" s="4"/>
      <c r="E978" s="4"/>
      <c r="F978" s="4"/>
      <c r="G978" s="4"/>
      <c r="H978" s="4"/>
      <c r="I978" s="4"/>
      <c r="J978" s="4"/>
      <c r="K978" s="4"/>
      <c r="L978" s="8" t="str">
        <f t="shared" si="89"/>
        <v/>
      </c>
      <c r="M978" s="6" t="str">
        <f t="shared" si="87"/>
        <v/>
      </c>
      <c r="N978" s="6" t="str">
        <f t="shared" si="88"/>
        <v/>
      </c>
      <c r="O978" s="8"/>
      <c r="P978" s="105"/>
    </row>
    <row r="979" spans="2:16" x14ac:dyDescent="0.3">
      <c r="B979" s="4"/>
      <c r="C979" s="4"/>
      <c r="D979" s="4"/>
      <c r="E979" s="4"/>
      <c r="F979" s="4"/>
      <c r="G979" s="4"/>
      <c r="H979" s="4"/>
      <c r="I979" s="4"/>
      <c r="J979" s="4"/>
      <c r="K979" s="4"/>
      <c r="L979" s="8" t="str">
        <f t="shared" si="89"/>
        <v/>
      </c>
      <c r="M979" s="6" t="str">
        <f t="shared" si="87"/>
        <v/>
      </c>
      <c r="N979" s="6" t="str">
        <f t="shared" si="88"/>
        <v/>
      </c>
      <c r="O979" s="8"/>
      <c r="P979" s="105"/>
    </row>
    <row r="980" spans="2:16" x14ac:dyDescent="0.3">
      <c r="B980" s="4"/>
      <c r="C980" s="4"/>
      <c r="D980" s="4"/>
      <c r="E980" s="4"/>
      <c r="F980" s="4"/>
      <c r="G980" s="4"/>
      <c r="H980" s="4"/>
      <c r="I980" s="4"/>
      <c r="J980" s="4"/>
      <c r="K980" s="4"/>
      <c r="L980" s="8" t="str">
        <f t="shared" si="89"/>
        <v/>
      </c>
      <c r="M980" s="6" t="str">
        <f t="shared" si="87"/>
        <v/>
      </c>
      <c r="N980" s="6" t="str">
        <f t="shared" si="88"/>
        <v/>
      </c>
      <c r="O980" s="8"/>
      <c r="P980" s="105"/>
    </row>
    <row r="981" spans="2:16" x14ac:dyDescent="0.3">
      <c r="B981" s="4"/>
      <c r="C981" s="4"/>
      <c r="D981" s="4"/>
      <c r="E981" s="4"/>
      <c r="F981" s="4"/>
      <c r="G981" s="4"/>
      <c r="H981" s="4"/>
      <c r="I981" s="4"/>
      <c r="J981" s="4"/>
      <c r="K981" s="4"/>
      <c r="L981" s="8" t="str">
        <f t="shared" si="89"/>
        <v/>
      </c>
      <c r="M981" s="6" t="str">
        <f t="shared" si="87"/>
        <v/>
      </c>
      <c r="N981" s="6" t="str">
        <f t="shared" si="88"/>
        <v/>
      </c>
      <c r="O981" s="8"/>
      <c r="P981" s="105"/>
    </row>
    <row r="982" spans="2:16" x14ac:dyDescent="0.3">
      <c r="B982" s="4"/>
      <c r="C982" s="4"/>
      <c r="D982" s="4"/>
      <c r="E982" s="4"/>
      <c r="F982" s="4"/>
      <c r="G982" s="4"/>
      <c r="H982" s="4"/>
      <c r="I982" s="4"/>
      <c r="J982" s="4"/>
      <c r="K982" s="4"/>
      <c r="L982" s="8" t="str">
        <f t="shared" si="89"/>
        <v/>
      </c>
      <c r="M982" s="6" t="str">
        <f t="shared" si="87"/>
        <v/>
      </c>
      <c r="N982" s="6" t="str">
        <f t="shared" si="88"/>
        <v/>
      </c>
      <c r="O982" s="8"/>
      <c r="P982" s="105"/>
    </row>
    <row r="983" spans="2:16" x14ac:dyDescent="0.3">
      <c r="B983" s="4"/>
      <c r="C983" s="4"/>
      <c r="D983" s="4"/>
      <c r="E983" s="4"/>
      <c r="F983" s="4"/>
      <c r="G983" s="4"/>
      <c r="H983" s="4"/>
      <c r="I983" s="4"/>
      <c r="J983" s="4"/>
      <c r="K983" s="4"/>
      <c r="L983" s="8" t="str">
        <f t="shared" si="89"/>
        <v/>
      </c>
      <c r="M983" s="6" t="str">
        <f t="shared" si="87"/>
        <v/>
      </c>
      <c r="N983" s="6" t="str">
        <f t="shared" si="88"/>
        <v/>
      </c>
      <c r="O983" s="8"/>
      <c r="P983" s="105"/>
    </row>
    <row r="984" spans="2:16" x14ac:dyDescent="0.3">
      <c r="B984" s="4"/>
      <c r="C984" s="4"/>
      <c r="D984" s="4"/>
      <c r="E984" s="4"/>
      <c r="F984" s="4"/>
      <c r="G984" s="4"/>
      <c r="H984" s="4"/>
      <c r="I984" s="4"/>
      <c r="J984" s="4"/>
      <c r="K984" s="4"/>
      <c r="L984" s="8" t="str">
        <f t="shared" si="89"/>
        <v/>
      </c>
      <c r="M984" s="6" t="str">
        <f t="shared" si="87"/>
        <v/>
      </c>
      <c r="N984" s="6" t="str">
        <f t="shared" si="88"/>
        <v/>
      </c>
      <c r="O984" s="8"/>
      <c r="P984" s="105"/>
    </row>
    <row r="985" spans="2:16" x14ac:dyDescent="0.3">
      <c r="B985" s="4"/>
      <c r="C985" s="4"/>
      <c r="D985" s="4"/>
      <c r="E985" s="4"/>
      <c r="F985" s="4"/>
      <c r="G985" s="4"/>
      <c r="H985" s="4"/>
      <c r="I985" s="4"/>
      <c r="J985" s="4"/>
      <c r="K985" s="4"/>
      <c r="L985" s="8" t="str">
        <f t="shared" si="89"/>
        <v/>
      </c>
      <c r="M985" s="6" t="str">
        <f t="shared" si="87"/>
        <v/>
      </c>
      <c r="N985" s="6" t="str">
        <f t="shared" si="88"/>
        <v/>
      </c>
      <c r="O985" s="8"/>
      <c r="P985" s="105"/>
    </row>
    <row r="986" spans="2:16" x14ac:dyDescent="0.3">
      <c r="L986" s="8" t="str">
        <f t="shared" si="89"/>
        <v/>
      </c>
      <c r="M986" s="6" t="str">
        <f t="shared" si="87"/>
        <v/>
      </c>
      <c r="N986" s="6" t="str">
        <f t="shared" si="88"/>
        <v/>
      </c>
      <c r="O986" s="8"/>
      <c r="P986" s="105"/>
    </row>
    <row r="987" spans="2:16" x14ac:dyDescent="0.3">
      <c r="L987" s="8" t="str">
        <f t="shared" si="89"/>
        <v/>
      </c>
      <c r="M987" s="6" t="str">
        <f t="shared" si="87"/>
        <v/>
      </c>
      <c r="N987" s="6" t="str">
        <f t="shared" si="88"/>
        <v/>
      </c>
      <c r="O987" s="8"/>
      <c r="P987" s="105"/>
    </row>
    <row r="988" spans="2:16" x14ac:dyDescent="0.3">
      <c r="L988" s="8" t="str">
        <f t="shared" si="89"/>
        <v/>
      </c>
      <c r="M988" s="6" t="str">
        <f t="shared" si="87"/>
        <v/>
      </c>
      <c r="N988" s="6" t="str">
        <f t="shared" si="88"/>
        <v/>
      </c>
      <c r="O988" s="8"/>
      <c r="P988" s="105"/>
    </row>
    <row r="989" spans="2:16" x14ac:dyDescent="0.3">
      <c r="L989" s="8" t="str">
        <f t="shared" si="89"/>
        <v/>
      </c>
      <c r="M989" s="6" t="str">
        <f t="shared" si="87"/>
        <v/>
      </c>
      <c r="N989" s="6" t="str">
        <f t="shared" si="88"/>
        <v/>
      </c>
      <c r="O989" s="8"/>
      <c r="P989" s="105"/>
    </row>
    <row r="990" spans="2:16" x14ac:dyDescent="0.3">
      <c r="L990" s="8" t="str">
        <f t="shared" si="89"/>
        <v/>
      </c>
      <c r="M990" s="6" t="str">
        <f t="shared" si="87"/>
        <v/>
      </c>
      <c r="N990" s="6" t="str">
        <f t="shared" si="88"/>
        <v/>
      </c>
      <c r="O990" s="8"/>
      <c r="P990" s="105"/>
    </row>
    <row r="991" spans="2:16" x14ac:dyDescent="0.3">
      <c r="L991" s="8" t="str">
        <f t="shared" si="89"/>
        <v/>
      </c>
      <c r="M991" s="6" t="str">
        <f t="shared" si="87"/>
        <v/>
      </c>
      <c r="N991" s="6" t="str">
        <f t="shared" si="88"/>
        <v/>
      </c>
      <c r="O991" s="8"/>
      <c r="P991" s="105"/>
    </row>
    <row r="992" spans="2:16" x14ac:dyDescent="0.3">
      <c r="L992" s="8" t="str">
        <f t="shared" si="89"/>
        <v/>
      </c>
      <c r="M992" s="6" t="str">
        <f t="shared" si="87"/>
        <v/>
      </c>
      <c r="N992" s="6" t="str">
        <f t="shared" si="88"/>
        <v/>
      </c>
      <c r="O992" s="8"/>
      <c r="P992" s="105"/>
    </row>
    <row r="993" spans="12:16" x14ac:dyDescent="0.3">
      <c r="L993" s="8" t="str">
        <f t="shared" si="89"/>
        <v/>
      </c>
      <c r="M993" s="6" t="str">
        <f t="shared" si="87"/>
        <v/>
      </c>
      <c r="N993" s="6" t="str">
        <f t="shared" si="88"/>
        <v/>
      </c>
      <c r="O993" s="8"/>
      <c r="P993" s="105"/>
    </row>
    <row r="994" spans="12:16" x14ac:dyDescent="0.3">
      <c r="L994" s="8" t="str">
        <f t="shared" si="89"/>
        <v/>
      </c>
      <c r="M994" s="6" t="str">
        <f t="shared" si="87"/>
        <v/>
      </c>
      <c r="N994" s="6" t="str">
        <f t="shared" si="88"/>
        <v/>
      </c>
      <c r="O994" s="8"/>
      <c r="P994" s="105"/>
    </row>
    <row r="995" spans="12:16" x14ac:dyDescent="0.3">
      <c r="L995" s="8" t="str">
        <f t="shared" si="89"/>
        <v/>
      </c>
      <c r="M995" s="6" t="str">
        <f t="shared" si="87"/>
        <v/>
      </c>
      <c r="N995" s="6" t="str">
        <f t="shared" si="88"/>
        <v/>
      </c>
      <c r="O995" s="8"/>
      <c r="P995" s="105"/>
    </row>
    <row r="996" spans="12:16" x14ac:dyDescent="0.3">
      <c r="L996" s="8" t="str">
        <f t="shared" si="89"/>
        <v/>
      </c>
      <c r="M996" s="6" t="str">
        <f t="shared" si="87"/>
        <v/>
      </c>
      <c r="N996" s="6" t="str">
        <f t="shared" si="88"/>
        <v/>
      </c>
      <c r="O996" s="8"/>
      <c r="P996" s="105"/>
    </row>
    <row r="997" spans="12:16" x14ac:dyDescent="0.3">
      <c r="L997" s="8" t="str">
        <f t="shared" si="89"/>
        <v/>
      </c>
      <c r="M997" s="6" t="str">
        <f t="shared" si="87"/>
        <v/>
      </c>
      <c r="N997" s="6" t="str">
        <f t="shared" si="88"/>
        <v/>
      </c>
      <c r="O997" s="8"/>
      <c r="P997" s="105"/>
    </row>
    <row r="998" spans="12:16" x14ac:dyDescent="0.3">
      <c r="L998" s="8" t="str">
        <f t="shared" si="89"/>
        <v/>
      </c>
      <c r="M998" s="6" t="str">
        <f t="shared" si="87"/>
        <v/>
      </c>
      <c r="N998" s="6" t="str">
        <f t="shared" si="88"/>
        <v/>
      </c>
      <c r="O998" s="8"/>
      <c r="P998" s="105"/>
    </row>
    <row r="999" spans="12:16" x14ac:dyDescent="0.3">
      <c r="L999" s="8" t="str">
        <f t="shared" si="89"/>
        <v/>
      </c>
      <c r="M999" s="6" t="str">
        <f t="shared" si="87"/>
        <v/>
      </c>
      <c r="N999" s="6" t="str">
        <f t="shared" si="88"/>
        <v/>
      </c>
      <c r="O999" s="8"/>
      <c r="P999" s="105"/>
    </row>
    <row r="1000" spans="12:16" x14ac:dyDescent="0.3">
      <c r="L1000" s="8" t="str">
        <f t="shared" si="89"/>
        <v/>
      </c>
      <c r="M1000" s="6" t="str">
        <f t="shared" si="87"/>
        <v/>
      </c>
      <c r="N1000" s="6" t="str">
        <f t="shared" si="88"/>
        <v/>
      </c>
      <c r="O1000" s="8"/>
      <c r="P1000" s="105"/>
    </row>
  </sheetData>
  <sheetProtection sort="0"/>
  <autoFilter ref="B2:Q1000" xr:uid="{00000000-0009-0000-0000-000001000000}"/>
  <mergeCells count="70">
    <mergeCell ref="HD4:HF4"/>
    <mergeCell ref="HG4:HI4"/>
    <mergeCell ref="GX3:HI3"/>
    <mergeCell ref="GM4:GO4"/>
    <mergeCell ref="GP4:GR4"/>
    <mergeCell ref="GS4:GU4"/>
    <mergeCell ref="GJ3:GU3"/>
    <mergeCell ref="HA4:HC4"/>
    <mergeCell ref="GJ4:GL4"/>
    <mergeCell ref="GX4:GZ4"/>
    <mergeCell ref="FY4:GA4"/>
    <mergeCell ref="GB4:GD4"/>
    <mergeCell ref="GE4:GG4"/>
    <mergeCell ref="FV3:GG3"/>
    <mergeCell ref="FN4:FP4"/>
    <mergeCell ref="FQ4:FS4"/>
    <mergeCell ref="FH3:FS3"/>
    <mergeCell ref="FV4:FX4"/>
    <mergeCell ref="FH4:FJ4"/>
    <mergeCell ref="FK4:FM4"/>
    <mergeCell ref="EF3:EQ3"/>
    <mergeCell ref="ET3:FE3"/>
    <mergeCell ref="EW4:EY4"/>
    <mergeCell ref="EZ4:FB4"/>
    <mergeCell ref="FC4:FE4"/>
    <mergeCell ref="EF4:EH4"/>
    <mergeCell ref="ET4:EV4"/>
    <mergeCell ref="EI4:EK4"/>
    <mergeCell ref="EL4:EN4"/>
    <mergeCell ref="EO4:EQ4"/>
    <mergeCell ref="DD3:DO3"/>
    <mergeCell ref="DU4:DW4"/>
    <mergeCell ref="DX4:DZ4"/>
    <mergeCell ref="EA4:EC4"/>
    <mergeCell ref="DR3:EC3"/>
    <mergeCell ref="DD4:DF4"/>
    <mergeCell ref="DR4:DT4"/>
    <mergeCell ref="DG4:DI4"/>
    <mergeCell ref="DJ4:DL4"/>
    <mergeCell ref="DM4:DO4"/>
    <mergeCell ref="CK4:CM4"/>
    <mergeCell ref="CB3:CM3"/>
    <mergeCell ref="CS4:CU4"/>
    <mergeCell ref="CV4:CX4"/>
    <mergeCell ref="CY4:DA4"/>
    <mergeCell ref="CP3:DA3"/>
    <mergeCell ref="CP4:CR4"/>
    <mergeCell ref="BT4:BV4"/>
    <mergeCell ref="BW4:BY4"/>
    <mergeCell ref="BN3:BY3"/>
    <mergeCell ref="CE4:CG4"/>
    <mergeCell ref="CH4:CJ4"/>
    <mergeCell ref="CB4:CD4"/>
    <mergeCell ref="BC4:BE4"/>
    <mergeCell ref="BF4:BH4"/>
    <mergeCell ref="BI4:BK4"/>
    <mergeCell ref="AZ3:BK3"/>
    <mergeCell ref="BQ4:BS4"/>
    <mergeCell ref="AZ4:BB4"/>
    <mergeCell ref="BN4:BP4"/>
    <mergeCell ref="AO4:AQ4"/>
    <mergeCell ref="AR4:AT4"/>
    <mergeCell ref="AU4:AW4"/>
    <mergeCell ref="AL3:AW3"/>
    <mergeCell ref="X3:AI3"/>
    <mergeCell ref="X4:Z4"/>
    <mergeCell ref="AA4:AC4"/>
    <mergeCell ref="AD4:AF4"/>
    <mergeCell ref="AG4:AI4"/>
    <mergeCell ref="AL4:AN4"/>
  </mergeCells>
  <conditionalFormatting sqref="O74:AK76 K43:K76">
    <cfRule type="cellIs" dxfId="9" priority="6" operator="between">
      <formula>#REF!</formula>
      <formula>#REF!</formula>
    </cfRule>
    <cfRule type="cellIs" dxfId="8" priority="7" operator="between">
      <formula>#REF!</formula>
      <formula>#REF!</formula>
    </cfRule>
    <cfRule type="cellIs" dxfId="7" priority="8" operator="between">
      <formula>#REF!</formula>
      <formula>#REF!</formula>
    </cfRule>
  </conditionalFormatting>
  <conditionalFormatting sqref="L3:N1000">
    <cfRule type="cellIs" dxfId="6" priority="3" operator="between">
      <formula>12.5</formula>
      <formula>25</formula>
    </cfRule>
    <cfRule type="cellIs" dxfId="5" priority="4" operator="between">
      <formula>6.5</formula>
      <formula>12.49</formula>
    </cfRule>
    <cfRule type="cellIs" dxfId="4" priority="5" operator="between">
      <formula>0.1</formula>
      <formula>6.49</formula>
    </cfRule>
  </conditionalFormatting>
  <conditionalFormatting sqref="M91">
    <cfRule type="containsBlanks" priority="1">
      <formula>LEN(TRIM(M91))=0</formula>
    </cfRule>
    <cfRule type="containsBlanks" priority="2">
      <formula>LEN(TRIM(M91))=0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filterMode="1"/>
  <dimension ref="A1:HX1057"/>
  <sheetViews>
    <sheetView showGridLines="0" zoomScale="40" zoomScaleNormal="40" workbookViewId="0">
      <pane xSplit="1" ySplit="1" topLeftCell="B2" activePane="bottomRight" state="frozen"/>
      <selection pane="topRight" activeCell="B1" sqref="B1"/>
      <selection pane="bottomLeft" activeCell="A2" sqref="A2"/>
      <selection pane="bottomRight"/>
    </sheetView>
  </sheetViews>
  <sheetFormatPr baseColWidth="10" defaultColWidth="11.44140625" defaultRowHeight="14.4" x14ac:dyDescent="0.3"/>
  <cols>
    <col min="1" max="1" width="28.5546875" style="119" customWidth="1"/>
    <col min="2" max="2" width="20.109375" style="13" customWidth="1"/>
    <col min="3" max="3" width="14" style="13" customWidth="1"/>
    <col min="4" max="4" width="17.88671875" style="13" customWidth="1"/>
    <col min="5" max="5" width="16.6640625" style="13" customWidth="1"/>
    <col min="6" max="6" width="18.109375" style="13" customWidth="1"/>
    <col min="7" max="7" width="14.6640625" style="13" customWidth="1"/>
    <col min="8" max="8" width="13.6640625" style="13" customWidth="1"/>
    <col min="9" max="9" width="11.44140625" style="13" customWidth="1"/>
    <col min="10" max="10" width="11.44140625" style="13"/>
    <col min="11" max="11" width="14.6640625" style="13" customWidth="1"/>
    <col min="12" max="12" width="10.88671875" style="13" customWidth="1"/>
    <col min="13" max="13" width="0" style="13" hidden="1" customWidth="1"/>
    <col min="14" max="15" width="11.44140625" style="13"/>
    <col min="16" max="16" width="27.5546875" style="13" customWidth="1"/>
    <col min="17" max="17" width="26.88671875" style="13" customWidth="1"/>
    <col min="18" max="20" width="11.44140625" style="13"/>
    <col min="21" max="21" width="11.44140625" style="13" customWidth="1"/>
    <col min="22" max="34" width="11.44140625" style="13"/>
    <col min="35" max="35" width="18.33203125" style="13" customWidth="1"/>
    <col min="36" max="68" width="11.44140625" style="13"/>
    <col min="69" max="69" width="15.44140625" style="13" customWidth="1"/>
    <col min="70" max="70" width="16.88671875" style="13" customWidth="1"/>
    <col min="71" max="71" width="11.44140625" style="13"/>
    <col min="72" max="72" width="14" style="13" customWidth="1"/>
    <col min="73" max="73" width="24.6640625" style="13" customWidth="1"/>
    <col min="74" max="16384" width="11.44140625" style="13"/>
  </cols>
  <sheetData>
    <row r="1" spans="1:232" s="119" customFormat="1" ht="132" customHeight="1" x14ac:dyDescent="0.3">
      <c r="M1" s="12"/>
    </row>
    <row r="2" spans="1:232" x14ac:dyDescent="0.3">
      <c r="B2" s="61" t="str">
        <f>Zone1_phenix</f>
        <v>Prédésinfection</v>
      </c>
      <c r="C2" s="61" t="str">
        <f>Zone2_phenix</f>
        <v>Lavage</v>
      </c>
      <c r="D2" s="61" t="str">
        <f>Zone3_phenix</f>
        <v>Recomposition</v>
      </c>
      <c r="E2" s="61" t="str">
        <f>IF(Zone4_phenix="",0,Zone4)</f>
        <v>Conditionnement</v>
      </c>
      <c r="F2" s="61" t="str">
        <f>IF(Zone5_phenix="",0,Zone5_phenix)</f>
        <v>Stérilisation</v>
      </c>
      <c r="G2" s="61" t="str">
        <f>IF(Zone6_phenix="",0,Zone6_phenix)</f>
        <v>Livraison</v>
      </c>
      <c r="H2" s="61" t="str">
        <f>IF(Zone7_phenix="",0,Zone7_phenix)</f>
        <v xml:space="preserve">Management </v>
      </c>
      <c r="I2" s="61">
        <f>IF(Zone8_phenix="",0,Zone8_phenix)</f>
        <v>0</v>
      </c>
      <c r="J2" s="61">
        <f>IF(Zone9_phenix="",0,Zone9_phenix)</f>
        <v>0</v>
      </c>
      <c r="K2" s="61">
        <f>IF(Zone10_phenix="",0,Zone10_phenix)</f>
        <v>0</v>
      </c>
      <c r="L2" s="61">
        <f>IF(Zone11_phenix="",0,Zone11_phenix)</f>
        <v>0</v>
      </c>
      <c r="M2" s="61">
        <f>IF(Zone12_phenix="",0,Zone12_phenix)</f>
        <v>0</v>
      </c>
      <c r="N2" s="62">
        <f>IF(Zone13_phenix="",0,Zone13_phenix)</f>
        <v>0</v>
      </c>
      <c r="O2" s="61"/>
      <c r="P2" s="61"/>
      <c r="Q2" s="61" t="str">
        <f t="shared" ref="Q2:AC2" si="0">B2</f>
        <v>Prédésinfection</v>
      </c>
      <c r="R2" s="61" t="str">
        <f t="shared" si="0"/>
        <v>Lavage</v>
      </c>
      <c r="S2" s="61" t="str">
        <f t="shared" si="0"/>
        <v>Recomposition</v>
      </c>
      <c r="T2" s="61" t="str">
        <f t="shared" si="0"/>
        <v>Conditionnement</v>
      </c>
      <c r="U2" s="61" t="str">
        <f t="shared" si="0"/>
        <v>Stérilisation</v>
      </c>
      <c r="V2" s="61" t="str">
        <f t="shared" si="0"/>
        <v>Livraison</v>
      </c>
      <c r="W2" s="61" t="str">
        <f t="shared" si="0"/>
        <v xml:space="preserve">Management </v>
      </c>
      <c r="X2" s="13">
        <f t="shared" si="0"/>
        <v>0</v>
      </c>
      <c r="Y2" s="13">
        <f t="shared" si="0"/>
        <v>0</v>
      </c>
      <c r="Z2" s="13">
        <f t="shared" si="0"/>
        <v>0</v>
      </c>
      <c r="AA2" s="13">
        <f t="shared" si="0"/>
        <v>0</v>
      </c>
      <c r="AB2" s="13">
        <f t="shared" si="0"/>
        <v>0</v>
      </c>
      <c r="AC2" s="13">
        <f t="shared" si="0"/>
        <v>0</v>
      </c>
    </row>
    <row r="3" spans="1:232" x14ac:dyDescent="0.3">
      <c r="B3" s="61">
        <f t="shared" ref="B3:H3" si="1">IF(B2=0,0,5)</f>
        <v>5</v>
      </c>
      <c r="C3" s="61">
        <f t="shared" si="1"/>
        <v>5</v>
      </c>
      <c r="D3" s="61">
        <f t="shared" si="1"/>
        <v>5</v>
      </c>
      <c r="E3" s="61">
        <f t="shared" si="1"/>
        <v>5</v>
      </c>
      <c r="F3" s="61">
        <f t="shared" si="1"/>
        <v>5</v>
      </c>
      <c r="G3" s="61">
        <f t="shared" si="1"/>
        <v>5</v>
      </c>
      <c r="H3" s="61">
        <f t="shared" si="1"/>
        <v>5</v>
      </c>
      <c r="I3" s="61">
        <f t="shared" ref="I3:N3" si="2">IF(I2=0,0,5)</f>
        <v>0</v>
      </c>
      <c r="J3" s="61">
        <f t="shared" si="2"/>
        <v>0</v>
      </c>
      <c r="K3" s="61">
        <f t="shared" si="2"/>
        <v>0</v>
      </c>
      <c r="L3" s="61">
        <f t="shared" si="2"/>
        <v>0</v>
      </c>
      <c r="M3" s="61">
        <f t="shared" si="2"/>
        <v>0</v>
      </c>
      <c r="N3" s="61">
        <f t="shared" si="2"/>
        <v>0</v>
      </c>
      <c r="O3" s="61"/>
      <c r="P3" s="61" t="s">
        <v>31</v>
      </c>
      <c r="Q3" s="61">
        <v>3</v>
      </c>
      <c r="R3" s="61">
        <v>7</v>
      </c>
      <c r="S3" s="61">
        <v>2</v>
      </c>
      <c r="T3" s="61">
        <v>5</v>
      </c>
      <c r="U3" s="61">
        <v>2</v>
      </c>
      <c r="V3" s="61"/>
      <c r="W3" s="61"/>
    </row>
    <row r="4" spans="1:232" x14ac:dyDescent="0.3">
      <c r="B4" s="61">
        <f t="shared" ref="B4:H4" si="3">IF(B2=0,0,10)</f>
        <v>10</v>
      </c>
      <c r="C4" s="61">
        <f t="shared" si="3"/>
        <v>10</v>
      </c>
      <c r="D4" s="61">
        <f t="shared" si="3"/>
        <v>10</v>
      </c>
      <c r="E4" s="61">
        <f t="shared" si="3"/>
        <v>10</v>
      </c>
      <c r="F4" s="61">
        <f t="shared" si="3"/>
        <v>10</v>
      </c>
      <c r="G4" s="61">
        <f t="shared" si="3"/>
        <v>10</v>
      </c>
      <c r="H4" s="61">
        <f t="shared" si="3"/>
        <v>10</v>
      </c>
      <c r="I4" s="61">
        <f t="shared" ref="I4:N4" si="4">IF(I2=0,0,10)</f>
        <v>0</v>
      </c>
      <c r="J4" s="61">
        <f t="shared" si="4"/>
        <v>0</v>
      </c>
      <c r="K4" s="61">
        <f t="shared" si="4"/>
        <v>0</v>
      </c>
      <c r="L4" s="61">
        <f t="shared" si="4"/>
        <v>0</v>
      </c>
      <c r="M4" s="61">
        <f t="shared" si="4"/>
        <v>0</v>
      </c>
      <c r="N4" s="61">
        <f t="shared" si="4"/>
        <v>0</v>
      </c>
      <c r="O4" s="61"/>
      <c r="P4" s="61" t="s">
        <v>32</v>
      </c>
      <c r="Q4" s="61">
        <v>25</v>
      </c>
      <c r="R4" s="61">
        <v>15</v>
      </c>
      <c r="S4" s="61">
        <v>20</v>
      </c>
      <c r="T4" s="61">
        <v>12</v>
      </c>
      <c r="U4" s="61">
        <v>5</v>
      </c>
      <c r="V4" s="61"/>
      <c r="W4" s="61"/>
    </row>
    <row r="5" spans="1:232" x14ac:dyDescent="0.3">
      <c r="B5" s="63">
        <f>'Base de données'!X7</f>
        <v>0</v>
      </c>
      <c r="C5" s="63">
        <f>'Base de données'!X8</f>
        <v>0</v>
      </c>
      <c r="D5" s="63">
        <f>'Base de données'!X9</f>
        <v>0</v>
      </c>
      <c r="E5" s="63">
        <f>'Base de données'!X10</f>
        <v>0</v>
      </c>
      <c r="F5" s="63">
        <f>'Base de données'!X11</f>
        <v>0</v>
      </c>
      <c r="G5" s="63">
        <f>'Base de données'!X12</f>
        <v>0</v>
      </c>
      <c r="H5" s="63">
        <f>'Base de données'!X13</f>
        <v>0</v>
      </c>
      <c r="I5" s="63">
        <f>'Base de données'!X14</f>
        <v>0</v>
      </c>
      <c r="J5" s="63">
        <f>'Base de données'!X15</f>
        <v>0</v>
      </c>
      <c r="K5" s="63">
        <f>'Base de données'!X16</f>
        <v>0</v>
      </c>
      <c r="L5" s="63">
        <f>'Base de données'!X17</f>
        <v>0</v>
      </c>
      <c r="M5" s="63">
        <f>'Base de données'!X18</f>
        <v>0</v>
      </c>
      <c r="N5" s="63">
        <f>'Base de données'!X19</f>
        <v>0</v>
      </c>
      <c r="O5" s="61"/>
      <c r="P5" s="61" t="s">
        <v>33</v>
      </c>
      <c r="Q5" s="61">
        <v>12</v>
      </c>
      <c r="R5" s="61">
        <v>8</v>
      </c>
      <c r="S5" s="61">
        <v>13</v>
      </c>
      <c r="T5" s="61">
        <v>9</v>
      </c>
      <c r="U5" s="61">
        <v>3</v>
      </c>
      <c r="V5" s="61"/>
      <c r="W5" s="61"/>
    </row>
    <row r="6" spans="1:232" x14ac:dyDescent="0.3">
      <c r="B6" s="61"/>
      <c r="C6" s="61"/>
      <c r="D6" s="61"/>
      <c r="E6" s="63"/>
      <c r="F6" s="61"/>
      <c r="G6" s="61"/>
      <c r="H6" s="61"/>
      <c r="I6" s="61"/>
      <c r="J6" s="61"/>
      <c r="K6" s="61"/>
      <c r="L6" s="61"/>
      <c r="M6" s="61"/>
      <c r="N6" s="61"/>
      <c r="O6" s="61"/>
      <c r="P6" s="61"/>
      <c r="Q6" s="61"/>
      <c r="R6" s="61"/>
      <c r="S6" s="61"/>
      <c r="T6" s="61"/>
      <c r="U6" s="61"/>
      <c r="V6" s="61"/>
      <c r="W6" s="61"/>
    </row>
    <row r="7" spans="1:232" x14ac:dyDescent="0.3">
      <c r="B7" s="61"/>
      <c r="C7" s="61"/>
      <c r="D7" s="61"/>
      <c r="E7" s="61"/>
      <c r="F7" s="61"/>
      <c r="G7" s="61"/>
      <c r="H7" s="61"/>
      <c r="I7" s="61"/>
      <c r="J7" s="61"/>
      <c r="K7" s="61"/>
      <c r="L7" s="61"/>
      <c r="M7" s="61"/>
      <c r="N7" s="61"/>
      <c r="O7" s="61"/>
      <c r="P7" s="61"/>
      <c r="Q7" s="61"/>
      <c r="R7" s="61"/>
      <c r="S7" s="61"/>
      <c r="T7" s="61"/>
      <c r="U7" s="61"/>
      <c r="V7" s="61"/>
      <c r="W7" s="61"/>
    </row>
    <row r="8" spans="1:232" x14ac:dyDescent="0.3">
      <c r="A8" s="180" t="s">
        <v>59</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32" x14ac:dyDescent="0.3">
      <c r="A9" s="180"/>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row>
    <row r="10" spans="1:232" ht="15" customHeight="1" x14ac:dyDescent="0.3">
      <c r="A10" s="134"/>
      <c r="B10" s="31"/>
      <c r="C10" s="31"/>
      <c r="D10" s="182"/>
      <c r="E10" s="182"/>
      <c r="F10" s="182"/>
      <c r="G10" s="182"/>
      <c r="H10" s="182"/>
      <c r="I10" s="182"/>
      <c r="J10" s="182"/>
      <c r="K10" s="182"/>
      <c r="L10" s="32"/>
      <c r="M10" s="182"/>
      <c r="N10" s="182"/>
      <c r="O10" s="182"/>
      <c r="P10" s="182"/>
      <c r="Q10" s="182"/>
      <c r="R10" s="182"/>
      <c r="S10" s="182"/>
      <c r="T10" s="182"/>
      <c r="U10" s="32"/>
      <c r="V10" s="32"/>
      <c r="W10" s="32"/>
      <c r="X10" s="32"/>
      <c r="Y10" s="32"/>
      <c r="Z10" s="32"/>
      <c r="AA10" s="32"/>
      <c r="AB10" s="32"/>
      <c r="AC10" s="32"/>
    </row>
    <row r="11" spans="1:232" ht="24.75" customHeight="1" x14ac:dyDescent="0.3">
      <c r="A11" s="135"/>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row>
    <row r="13" spans="1:232" x14ac:dyDescent="0.3">
      <c r="BQ13"/>
      <c r="BR13"/>
      <c r="BS13"/>
      <c r="BT13"/>
      <c r="BU13"/>
      <c r="BV13"/>
      <c r="BW13"/>
      <c r="BX13"/>
      <c r="BY13"/>
      <c r="BZ13"/>
      <c r="CA13"/>
      <c r="CB13"/>
      <c r="CC13"/>
      <c r="CD13"/>
      <c r="CE13"/>
      <c r="CF13"/>
    </row>
    <row r="14" spans="1:232" x14ac:dyDescent="0.3">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row>
    <row r="15" spans="1:232" x14ac:dyDescent="0.3">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row>
    <row r="16" spans="1:232" x14ac:dyDescent="0.3">
      <c r="R16" s="30"/>
      <c r="AA16" s="33"/>
      <c r="AB16" s="33"/>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row>
    <row r="17" spans="19:232" x14ac:dyDescent="0.3">
      <c r="AA17" s="33"/>
      <c r="AB17" s="33"/>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row>
    <row r="18" spans="19:232" x14ac:dyDescent="0.3">
      <c r="S18" s="34"/>
      <c r="AA18" s="33"/>
      <c r="AB18" s="33"/>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row>
    <row r="19" spans="19:232" x14ac:dyDescent="0.3">
      <c r="AA19" s="33"/>
      <c r="AB19" s="33"/>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row>
    <row r="20" spans="19:232" x14ac:dyDescent="0.3">
      <c r="AA20" s="33"/>
      <c r="AB20" s="33"/>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row>
    <row r="21" spans="19:232" x14ac:dyDescent="0.3">
      <c r="AA21" s="33"/>
      <c r="AB21" s="33"/>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row>
    <row r="22" spans="19:232" x14ac:dyDescent="0.3">
      <c r="AA22" s="33"/>
      <c r="AB22" s="33"/>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row>
    <row r="23" spans="19:232" x14ac:dyDescent="0.3">
      <c r="AA23" s="33"/>
      <c r="AB23" s="3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row>
    <row r="24" spans="19:232" x14ac:dyDescent="0.3">
      <c r="AA24" s="33"/>
      <c r="AB24" s="33"/>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row>
    <row r="25" spans="19:232" x14ac:dyDescent="0.3">
      <c r="AA25" s="33"/>
      <c r="AB25" s="33"/>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row>
    <row r="26" spans="19:232" x14ac:dyDescent="0.3">
      <c r="AA26" s="33"/>
      <c r="AB26" s="33"/>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row>
    <row r="27" spans="19:232" x14ac:dyDescent="0.3">
      <c r="AA27" s="33"/>
      <c r="AB27" s="33"/>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row>
    <row r="28" spans="19:232" x14ac:dyDescent="0.3">
      <c r="AA28" s="33"/>
      <c r="AB28" s="33"/>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row>
    <row r="29" spans="19:232" x14ac:dyDescent="0.3">
      <c r="AA29" s="33"/>
      <c r="AB29" s="33"/>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row>
    <row r="30" spans="19:232" x14ac:dyDescent="0.3">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row>
    <row r="31" spans="19:232" x14ac:dyDescent="0.3">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row>
    <row r="32" spans="19:232" x14ac:dyDescent="0.3">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row>
    <row r="33" spans="11:232" x14ac:dyDescent="0.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row>
    <row r="34" spans="11:232" x14ac:dyDescent="0.3">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row>
    <row r="35" spans="11:232" x14ac:dyDescent="0.3">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row>
    <row r="36" spans="11:232" x14ac:dyDescent="0.3">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row>
    <row r="37" spans="11:232" x14ac:dyDescent="0.3">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row>
    <row r="38" spans="11:232" x14ac:dyDescent="0.3">
      <c r="BQ38"/>
      <c r="BR38"/>
      <c r="BS38"/>
      <c r="BT38"/>
      <c r="BU38"/>
      <c r="BV38"/>
      <c r="BW38"/>
      <c r="BX38"/>
      <c r="BY38"/>
      <c r="BZ38"/>
      <c r="CA38"/>
      <c r="CB38"/>
      <c r="CC38"/>
      <c r="CD38"/>
      <c r="CE38"/>
      <c r="CF38"/>
    </row>
    <row r="39" spans="11:232" x14ac:dyDescent="0.3">
      <c r="BQ39"/>
      <c r="BR39"/>
      <c r="BS39"/>
      <c r="BT39"/>
      <c r="BU39"/>
      <c r="BV39"/>
      <c r="BW39"/>
      <c r="BX39"/>
      <c r="BY39"/>
      <c r="BZ39"/>
      <c r="CA39"/>
      <c r="CB39"/>
      <c r="CC39"/>
      <c r="CD39"/>
      <c r="CE39"/>
      <c r="CF39"/>
    </row>
    <row r="40" spans="11:232" x14ac:dyDescent="0.3">
      <c r="BQ40"/>
      <c r="BR40"/>
      <c r="BS40"/>
      <c r="BT40"/>
      <c r="BU40"/>
      <c r="BV40"/>
      <c r="BW40"/>
      <c r="BX40"/>
      <c r="BY40"/>
      <c r="BZ40"/>
      <c r="CA40"/>
      <c r="CB40"/>
      <c r="CC40"/>
      <c r="CD40"/>
      <c r="CE40"/>
      <c r="CF40"/>
    </row>
    <row r="41" spans="11:232" x14ac:dyDescent="0.3">
      <c r="BQ41"/>
      <c r="BR41"/>
      <c r="BS41"/>
      <c r="BT41"/>
      <c r="BU41"/>
      <c r="BV41"/>
      <c r="BW41"/>
      <c r="BX41"/>
      <c r="BY41"/>
      <c r="BZ41"/>
      <c r="CA41"/>
      <c r="CB41"/>
      <c r="CC41"/>
      <c r="CD41"/>
      <c r="CE41"/>
      <c r="CF41"/>
    </row>
    <row r="42" spans="11:232" x14ac:dyDescent="0.3">
      <c r="BQ42"/>
      <c r="BR42"/>
      <c r="BS42"/>
      <c r="BT42"/>
      <c r="BU42"/>
      <c r="BV42"/>
      <c r="BW42"/>
      <c r="BX42"/>
      <c r="BY42"/>
      <c r="BZ42"/>
      <c r="CA42"/>
      <c r="CB42"/>
      <c r="CC42"/>
      <c r="CD42"/>
      <c r="CE42"/>
      <c r="CF42"/>
    </row>
    <row r="43" spans="11:232" x14ac:dyDescent="0.3">
      <c r="K43" s="13" t="s">
        <v>34</v>
      </c>
      <c r="BQ43"/>
      <c r="BR43"/>
      <c r="BS43"/>
      <c r="BT43"/>
      <c r="BU43"/>
      <c r="BV43"/>
      <c r="BW43"/>
      <c r="BX43"/>
      <c r="BY43"/>
      <c r="BZ43"/>
      <c r="CA43"/>
      <c r="CB43"/>
      <c r="CC43"/>
      <c r="CD43"/>
      <c r="CE43"/>
      <c r="CF43"/>
    </row>
    <row r="44" spans="11:232" x14ac:dyDescent="0.3">
      <c r="BQ44"/>
      <c r="BR44"/>
      <c r="BS44"/>
      <c r="BT44"/>
      <c r="BU44"/>
      <c r="BV44"/>
      <c r="BW44"/>
      <c r="BX44"/>
      <c r="BY44"/>
      <c r="BZ44"/>
      <c r="CA44"/>
      <c r="CB44"/>
      <c r="CC44"/>
      <c r="CD44"/>
      <c r="CE44"/>
      <c r="CF44"/>
    </row>
    <row r="45" spans="11:232" x14ac:dyDescent="0.3">
      <c r="BQ45"/>
      <c r="BR45"/>
      <c r="BS45"/>
      <c r="BT45"/>
      <c r="BU45"/>
      <c r="BV45"/>
      <c r="BW45"/>
      <c r="BX45"/>
      <c r="BY45"/>
      <c r="BZ45"/>
      <c r="CA45"/>
      <c r="CB45"/>
      <c r="CC45"/>
      <c r="CD45"/>
      <c r="CE45"/>
      <c r="CF45"/>
    </row>
    <row r="46" spans="11:232" x14ac:dyDescent="0.3">
      <c r="BQ46"/>
      <c r="BR46"/>
      <c r="BS46"/>
      <c r="BT46"/>
      <c r="BU46"/>
      <c r="BV46"/>
      <c r="BW46"/>
      <c r="BX46"/>
      <c r="BY46"/>
      <c r="BZ46"/>
      <c r="CA46"/>
      <c r="CB46"/>
      <c r="CC46"/>
      <c r="CD46"/>
      <c r="CE46"/>
      <c r="CF46"/>
    </row>
    <row r="47" spans="11:232" x14ac:dyDescent="0.3">
      <c r="BQ47"/>
      <c r="BR47"/>
      <c r="BS47"/>
      <c r="BT47"/>
      <c r="BU47"/>
      <c r="BV47"/>
      <c r="BW47"/>
      <c r="BX47"/>
      <c r="BY47"/>
      <c r="BZ47"/>
      <c r="CA47"/>
      <c r="CB47"/>
      <c r="CC47"/>
      <c r="CD47"/>
      <c r="CE47"/>
      <c r="CF47"/>
    </row>
    <row r="48" spans="11:232" x14ac:dyDescent="0.3">
      <c r="BQ48"/>
      <c r="BR48"/>
      <c r="BS48"/>
      <c r="BT48"/>
      <c r="BU48"/>
      <c r="BV48"/>
      <c r="BW48"/>
      <c r="BX48"/>
      <c r="BY48"/>
      <c r="BZ48"/>
      <c r="CA48"/>
      <c r="CB48"/>
      <c r="CC48"/>
      <c r="CD48"/>
      <c r="CE48"/>
      <c r="CF48"/>
    </row>
    <row r="49" spans="1:84" x14ac:dyDescent="0.3">
      <c r="BQ49"/>
      <c r="BR49"/>
      <c r="BS49"/>
      <c r="BT49"/>
      <c r="BU49"/>
      <c r="BV49"/>
      <c r="BW49"/>
      <c r="BX49"/>
      <c r="BY49"/>
      <c r="BZ49"/>
      <c r="CA49"/>
      <c r="CB49"/>
      <c r="CC49"/>
      <c r="CD49"/>
      <c r="CE49"/>
      <c r="CF49"/>
    </row>
    <row r="50" spans="1:84" x14ac:dyDescent="0.3">
      <c r="AH50"/>
      <c r="AI50"/>
      <c r="AJ50"/>
      <c r="AK50"/>
      <c r="AL50"/>
      <c r="AM50"/>
      <c r="AN50"/>
      <c r="BQ50"/>
      <c r="BR50"/>
      <c r="BS50"/>
      <c r="BT50"/>
      <c r="BU50"/>
      <c r="BV50"/>
      <c r="BW50"/>
      <c r="BX50"/>
      <c r="BY50"/>
      <c r="BZ50"/>
      <c r="CA50"/>
      <c r="CB50"/>
      <c r="CC50"/>
      <c r="CD50"/>
      <c r="CE50"/>
      <c r="CF50"/>
    </row>
    <row r="51" spans="1:84" x14ac:dyDescent="0.3">
      <c r="AH51"/>
      <c r="AI51"/>
      <c r="AJ51"/>
      <c r="AK51"/>
      <c r="AL51"/>
      <c r="AM51"/>
      <c r="AN51"/>
      <c r="BQ51"/>
      <c r="BR51"/>
      <c r="BS51"/>
      <c r="BT51"/>
      <c r="BU51"/>
      <c r="BV51"/>
      <c r="BW51"/>
      <c r="BX51"/>
      <c r="BY51"/>
      <c r="BZ51"/>
      <c r="CA51"/>
      <c r="CB51"/>
      <c r="CC51"/>
      <c r="CD51"/>
      <c r="CE51"/>
      <c r="CF51"/>
    </row>
    <row r="52" spans="1:84" x14ac:dyDescent="0.3">
      <c r="AH52"/>
      <c r="AI52"/>
      <c r="AJ52"/>
      <c r="AK52"/>
      <c r="AL52"/>
      <c r="AM52"/>
      <c r="AN52"/>
      <c r="BQ52"/>
      <c r="BR52"/>
      <c r="BS52"/>
      <c r="BT52"/>
      <c r="BU52"/>
      <c r="BV52"/>
      <c r="BW52"/>
      <c r="BX52"/>
      <c r="BY52"/>
      <c r="BZ52"/>
      <c r="CA52"/>
      <c r="CB52"/>
      <c r="CC52"/>
      <c r="CD52"/>
      <c r="CE52"/>
      <c r="CF52"/>
    </row>
    <row r="53" spans="1:84" x14ac:dyDescent="0.3">
      <c r="AH53"/>
      <c r="AI53"/>
      <c r="AJ53"/>
      <c r="AK53"/>
      <c r="AL53"/>
      <c r="AM53"/>
      <c r="AN53"/>
      <c r="BQ53"/>
      <c r="BR53"/>
      <c r="BS53"/>
      <c r="BT53"/>
      <c r="BU53"/>
      <c r="BV53"/>
      <c r="BW53"/>
      <c r="BX53"/>
      <c r="BY53"/>
      <c r="BZ53"/>
      <c r="CA53"/>
      <c r="CB53"/>
      <c r="CC53"/>
      <c r="CD53"/>
      <c r="CE53"/>
      <c r="CF53"/>
    </row>
    <row r="54" spans="1:84" x14ac:dyDescent="0.3">
      <c r="AH54"/>
      <c r="AI54"/>
      <c r="AJ54"/>
      <c r="AK54"/>
      <c r="AL54"/>
      <c r="AM54"/>
      <c r="AN54"/>
      <c r="BQ54"/>
      <c r="BR54"/>
      <c r="BS54"/>
      <c r="BT54"/>
      <c r="BU54"/>
      <c r="BV54"/>
      <c r="BW54"/>
      <c r="BX54"/>
      <c r="BY54"/>
      <c r="BZ54"/>
      <c r="CA54"/>
      <c r="CB54"/>
      <c r="CC54"/>
      <c r="CD54"/>
      <c r="CE54"/>
      <c r="CF54"/>
    </row>
    <row r="55" spans="1:84" x14ac:dyDescent="0.3">
      <c r="AH55"/>
      <c r="AI55"/>
      <c r="AJ55"/>
      <c r="AK55"/>
      <c r="AL55"/>
      <c r="AM55"/>
      <c r="AN55"/>
      <c r="BQ55"/>
      <c r="BR55"/>
      <c r="BS55"/>
      <c r="BT55"/>
      <c r="BU55"/>
      <c r="BV55"/>
      <c r="BW55"/>
      <c r="BX55"/>
      <c r="BY55"/>
      <c r="BZ55"/>
      <c r="CA55"/>
      <c r="CB55"/>
      <c r="CC55"/>
      <c r="CD55"/>
      <c r="CE55"/>
      <c r="CF55"/>
    </row>
    <row r="56" spans="1:84" x14ac:dyDescent="0.3">
      <c r="AH56"/>
      <c r="AI56"/>
      <c r="AJ56"/>
      <c r="AK56"/>
      <c r="AL56"/>
      <c r="AM56"/>
      <c r="AN56"/>
      <c r="BQ56"/>
      <c r="BR56"/>
      <c r="BS56"/>
      <c r="BT56"/>
      <c r="BU56"/>
      <c r="BV56"/>
      <c r="BW56"/>
      <c r="BX56"/>
      <c r="BY56"/>
      <c r="BZ56"/>
      <c r="CA56"/>
      <c r="CB56"/>
      <c r="CC56"/>
      <c r="CD56"/>
      <c r="CE56"/>
      <c r="CF56"/>
    </row>
    <row r="57" spans="1:84" x14ac:dyDescent="0.3">
      <c r="AH57"/>
      <c r="AI57"/>
      <c r="AJ57"/>
      <c r="AK57"/>
      <c r="AL57"/>
      <c r="AM57"/>
      <c r="AN57"/>
      <c r="BQ57"/>
      <c r="BR57"/>
      <c r="BS57"/>
      <c r="BT57"/>
      <c r="BU57"/>
      <c r="BV57"/>
      <c r="BW57"/>
      <c r="BX57"/>
      <c r="BY57"/>
      <c r="BZ57"/>
      <c r="CA57"/>
      <c r="CB57"/>
      <c r="CC57"/>
      <c r="CD57"/>
      <c r="CE57"/>
      <c r="CF57"/>
    </row>
    <row r="58" spans="1:84" x14ac:dyDescent="0.3">
      <c r="AH58"/>
      <c r="AI58"/>
      <c r="AJ58"/>
      <c r="AK58"/>
      <c r="AL58"/>
      <c r="AM58"/>
      <c r="AN58"/>
      <c r="BQ58"/>
      <c r="BR58"/>
      <c r="BS58"/>
      <c r="BT58"/>
      <c r="BU58"/>
      <c r="BV58"/>
      <c r="BW58"/>
      <c r="BX58"/>
      <c r="BY58"/>
      <c r="BZ58"/>
      <c r="CA58"/>
      <c r="CB58"/>
      <c r="CC58"/>
      <c r="CD58"/>
      <c r="CE58"/>
      <c r="CF58"/>
    </row>
    <row r="59" spans="1:84" ht="43.2" x14ac:dyDescent="0.3">
      <c r="B59" s="1" t="str">
        <f>'Base de données'!B2</f>
        <v>Processus</v>
      </c>
      <c r="C59" s="1" t="str">
        <f>'Base de données'!C2</f>
        <v>Sous-processus</v>
      </c>
      <c r="D59" s="1" t="str">
        <f>'Base de données'!D2</f>
        <v>Risque identifié</v>
      </c>
      <c r="E59" s="1" t="str">
        <f>'Base de données'!E2</f>
        <v>Acteur professionnel</v>
      </c>
      <c r="F59" s="1" t="str">
        <f>'Base de données'!F2</f>
        <v>Cause</v>
      </c>
      <c r="G59" s="1" t="str">
        <f>'Base de données'!G2</f>
        <v>Conséquences</v>
      </c>
      <c r="H59" s="1" t="str">
        <f>'Base de données'!H2</f>
        <v>Fréquence</v>
      </c>
      <c r="I59" s="1" t="str">
        <f>'Base de données'!I2</f>
        <v>Gravité</v>
      </c>
      <c r="J59" s="1" t="str">
        <f>'Base de données'!J2</f>
        <v>Coef de non détection</v>
      </c>
      <c r="K59" s="1" t="str">
        <f>'Base de données'!K2</f>
        <v>Coef de maitrise</v>
      </c>
      <c r="L59" s="1" t="str">
        <f>'Base de données'!L2</f>
        <v>Criticité totale</v>
      </c>
      <c r="M59" s="1" t="str">
        <f>'Base de données'!M2</f>
        <v>Criticité résiduelle detection</v>
      </c>
      <c r="N59" s="1" t="str">
        <f>'Base de données'!N2</f>
        <v>Criticité résiduelle maitrise</v>
      </c>
      <c r="O59" s="1" t="str">
        <f>'Base de données'!O2</f>
        <v>Mesure  corrective existante ?</v>
      </c>
      <c r="P59" s="1" t="str">
        <f>'Base de données'!P2</f>
        <v>Mesures correctives existantes</v>
      </c>
      <c r="Q59" s="1" t="str">
        <f>'Base de données'!Q2</f>
        <v>Mesures correctives à mettre en place</v>
      </c>
      <c r="AH59"/>
      <c r="AI59"/>
      <c r="AJ59"/>
      <c r="AK59"/>
      <c r="AL59"/>
      <c r="AM59"/>
      <c r="AN59"/>
      <c r="BQ59"/>
      <c r="BR59"/>
      <c r="BS59"/>
      <c r="BT59"/>
      <c r="BU59"/>
      <c r="BV59"/>
      <c r="BW59"/>
      <c r="BX59"/>
      <c r="BY59"/>
      <c r="BZ59"/>
      <c r="CA59"/>
      <c r="CB59"/>
      <c r="CC59"/>
      <c r="CD59"/>
      <c r="CE59"/>
      <c r="CF59"/>
    </row>
    <row r="60" spans="1:84" hidden="1" x14ac:dyDescent="0.3">
      <c r="A60" s="12"/>
      <c r="B60" s="3" t="str">
        <f>IF('Base de données'!B3="","",'Base de données'!B3)</f>
        <v/>
      </c>
      <c r="C60" s="3" t="str">
        <f>IF('Base de données'!C3="","",'Base de données'!C3)</f>
        <v/>
      </c>
      <c r="D60" s="3" t="str">
        <f>IF('Base de données'!D3="","",'Base de données'!D3)</f>
        <v/>
      </c>
      <c r="E60" s="3" t="str">
        <f>IF('Base de données'!E3="","",'Base de données'!E3)</f>
        <v/>
      </c>
      <c r="F60" s="3" t="str">
        <f>IF('Base de données'!F3="","",'Base de données'!F3)</f>
        <v/>
      </c>
      <c r="G60" s="3" t="str">
        <f>IF('Base de données'!G3="","",'Base de données'!G3)</f>
        <v/>
      </c>
      <c r="H60" s="3" t="str">
        <f>IF('Base de données'!H3="","",'Base de données'!H3)</f>
        <v/>
      </c>
      <c r="I60" s="3" t="str">
        <f>IF('Base de données'!I3="","",'Base de données'!I3)</f>
        <v/>
      </c>
      <c r="J60" s="3" t="str">
        <f>IF('Base de données'!J3="","",'Base de données'!J3)</f>
        <v/>
      </c>
      <c r="K60" s="3" t="str">
        <f>IF('Base de données'!K3="","",'Base de données'!K3)</f>
        <v/>
      </c>
      <c r="L60" s="10" t="str">
        <f>IF('Base de données'!L3="","",'Base de données'!L3)</f>
        <v/>
      </c>
      <c r="M60" s="10" t="str">
        <f>IF('Base de données'!M3="","",'Base de données'!M3)</f>
        <v/>
      </c>
      <c r="N60" s="10" t="str">
        <f>IF('Base de données'!N3="","",'Base de données'!N3)</f>
        <v/>
      </c>
      <c r="O60" s="10" t="str">
        <f>IF('Base de données'!O3="","",'Base de données'!O3)</f>
        <v/>
      </c>
      <c r="P60" s="10" t="str">
        <f>IF('Base de données'!P3="","",'Base de données'!P3)</f>
        <v/>
      </c>
      <c r="Q60" s="10" t="str">
        <f>IF('Base de données'!Q3="","",'Base de données'!Q3)</f>
        <v/>
      </c>
      <c r="AH60"/>
      <c r="AI60"/>
      <c r="AJ60"/>
      <c r="AK60"/>
      <c r="AL60"/>
      <c r="AM60"/>
      <c r="AN60"/>
      <c r="BQ60"/>
      <c r="BR60"/>
      <c r="BS60"/>
      <c r="BT60"/>
      <c r="BU60"/>
      <c r="BV60"/>
      <c r="BW60"/>
      <c r="BX60"/>
      <c r="BY60"/>
      <c r="BZ60"/>
      <c r="CA60"/>
      <c r="CB60"/>
      <c r="CC60"/>
      <c r="CD60"/>
      <c r="CE60"/>
      <c r="CF60"/>
    </row>
    <row r="61" spans="1:84" hidden="1" x14ac:dyDescent="0.3">
      <c r="A61" s="12"/>
      <c r="B61" s="10" t="str">
        <f>IF('Base de données'!B4="","",'Base de données'!B4)</f>
        <v/>
      </c>
      <c r="C61" s="10" t="str">
        <f>IF('Base de données'!C4="","",'Base de données'!C4)</f>
        <v/>
      </c>
      <c r="D61" s="10" t="str">
        <f>IF('Base de données'!D4="","",'Base de données'!D4)</f>
        <v/>
      </c>
      <c r="E61" s="10" t="str">
        <f>IF('Base de données'!E4="","",'Base de données'!E4)</f>
        <v/>
      </c>
      <c r="F61" s="10" t="str">
        <f>IF('Base de données'!F4="","",'Base de données'!F4)</f>
        <v/>
      </c>
      <c r="G61" s="10" t="str">
        <f>IF('Base de données'!G4="","",'Base de données'!G4)</f>
        <v/>
      </c>
      <c r="H61" s="10" t="str">
        <f>IF('Base de données'!H4="","",'Base de données'!H4)</f>
        <v/>
      </c>
      <c r="I61" s="10" t="str">
        <f>IF('Base de données'!I4="","",'Base de données'!I4)</f>
        <v/>
      </c>
      <c r="J61" s="10" t="str">
        <f>IF('Base de données'!J4="","",'Base de données'!J4)</f>
        <v/>
      </c>
      <c r="K61" s="10" t="str">
        <f>IF('Base de données'!K4="","",'Base de données'!K4)</f>
        <v/>
      </c>
      <c r="L61" s="10" t="str">
        <f>IF('Base de données'!L4="","",'Base de données'!L4)</f>
        <v/>
      </c>
      <c r="M61" s="10" t="str">
        <f>IF('Base de données'!M4="","",'Base de données'!M4)</f>
        <v/>
      </c>
      <c r="N61" s="10" t="str">
        <f>IF('Base de données'!N4="","",'Base de données'!N4)</f>
        <v/>
      </c>
      <c r="O61" s="10" t="str">
        <f>IF('Base de données'!O4="","",'Base de données'!O4)</f>
        <v/>
      </c>
      <c r="P61" s="10" t="str">
        <f>IF('Base de données'!P4="","",'Base de données'!P4)</f>
        <v/>
      </c>
      <c r="Q61" s="10" t="str">
        <f>IF('Base de données'!Q4="","",'Base de données'!Q4)</f>
        <v/>
      </c>
      <c r="AH61"/>
      <c r="AI61"/>
      <c r="AJ61"/>
      <c r="AK61"/>
      <c r="AL61"/>
      <c r="AM61"/>
      <c r="AN61"/>
      <c r="BQ61"/>
      <c r="BR61"/>
      <c r="BS61"/>
      <c r="BT61"/>
      <c r="BU61"/>
      <c r="BV61"/>
      <c r="BW61"/>
      <c r="BX61"/>
      <c r="BY61"/>
      <c r="BZ61"/>
      <c r="CA61"/>
      <c r="CB61"/>
      <c r="CC61"/>
      <c r="CD61"/>
      <c r="CE61"/>
      <c r="CF61"/>
    </row>
    <row r="62" spans="1:84" hidden="1" x14ac:dyDescent="0.3">
      <c r="A62" s="12"/>
      <c r="B62" s="3" t="str">
        <f>IF('Base de données'!B5="","",'Base de données'!B5)</f>
        <v/>
      </c>
      <c r="C62" s="3" t="str">
        <f>IF('Base de données'!C5="","",'Base de données'!C5)</f>
        <v/>
      </c>
      <c r="D62" s="3" t="str">
        <f>IF('Base de données'!D5="","",'Base de données'!D5)</f>
        <v/>
      </c>
      <c r="E62" s="3" t="str">
        <f>IF('Base de données'!E5="","",'Base de données'!E5)</f>
        <v/>
      </c>
      <c r="F62" s="3" t="str">
        <f>IF('Base de données'!F5="","",'Base de données'!F5)</f>
        <v/>
      </c>
      <c r="G62" s="3" t="str">
        <f>IF('Base de données'!G5="","",'Base de données'!G5)</f>
        <v/>
      </c>
      <c r="H62" s="3" t="str">
        <f>IF('Base de données'!H5="","",'Base de données'!H5)</f>
        <v/>
      </c>
      <c r="I62" s="3" t="str">
        <f>IF('Base de données'!I5="","",'Base de données'!I5)</f>
        <v/>
      </c>
      <c r="J62" s="3" t="str">
        <f>IF('Base de données'!J5="","",'Base de données'!J5)</f>
        <v/>
      </c>
      <c r="K62" s="3" t="str">
        <f>IF('Base de données'!K5="","",'Base de données'!K5)</f>
        <v/>
      </c>
      <c r="L62" s="64" t="str">
        <f>IF('Base de données'!L5="","",'Base de données'!L5)</f>
        <v/>
      </c>
      <c r="M62" s="64" t="str">
        <f>IF('Base de données'!M5="","",'Base de données'!M5)</f>
        <v/>
      </c>
      <c r="N62" s="64" t="str">
        <f>IF('Base de données'!N5="","",'Base de données'!N5)</f>
        <v/>
      </c>
      <c r="O62" s="10" t="str">
        <f>IF('Base de données'!O5="","",'Base de données'!O5)</f>
        <v/>
      </c>
      <c r="P62" s="10" t="str">
        <f>IF('Base de données'!P5="","",'Base de données'!P5)</f>
        <v/>
      </c>
      <c r="Q62" s="10" t="str">
        <f>IF('Base de données'!Q5="","",'Base de données'!Q5)</f>
        <v/>
      </c>
      <c r="AH62"/>
      <c r="AI62"/>
      <c r="AJ62"/>
      <c r="AK62"/>
      <c r="AL62"/>
      <c r="AM62"/>
      <c r="AN62"/>
      <c r="BQ62"/>
      <c r="BR62"/>
      <c r="BS62"/>
      <c r="BT62"/>
      <c r="BU62"/>
      <c r="BV62"/>
      <c r="BW62"/>
      <c r="BX62"/>
      <c r="BY62"/>
      <c r="BZ62"/>
      <c r="CA62"/>
      <c r="CB62"/>
      <c r="CC62"/>
      <c r="CD62"/>
      <c r="CE62"/>
      <c r="CF62"/>
    </row>
    <row r="63" spans="1:84" hidden="1" x14ac:dyDescent="0.3">
      <c r="A63" s="12"/>
      <c r="B63" s="10" t="str">
        <f>IF('Base de données'!B6="","",'Base de données'!B6)</f>
        <v/>
      </c>
      <c r="C63" s="10" t="str">
        <f>IF('Base de données'!C6="","",'Base de données'!C6)</f>
        <v/>
      </c>
      <c r="D63" s="10" t="str">
        <f>IF('Base de données'!D6="","",'Base de données'!D6)</f>
        <v/>
      </c>
      <c r="E63" s="10" t="str">
        <f>IF('Base de données'!E6="","",'Base de données'!E6)</f>
        <v/>
      </c>
      <c r="F63" s="10" t="str">
        <f>IF('Base de données'!F6="","",'Base de données'!F6)</f>
        <v/>
      </c>
      <c r="G63" s="10" t="str">
        <f>IF('Base de données'!G6="","",'Base de données'!G6)</f>
        <v/>
      </c>
      <c r="H63" s="10" t="str">
        <f>IF('Base de données'!H6="","",'Base de données'!H6)</f>
        <v/>
      </c>
      <c r="I63" s="10" t="str">
        <f>IF('Base de données'!I6="","",'Base de données'!I6)</f>
        <v/>
      </c>
      <c r="J63" s="10" t="str">
        <f>IF('Base de données'!J6="","",'Base de données'!J6)</f>
        <v/>
      </c>
      <c r="K63" s="10" t="str">
        <f>IF('Base de données'!K6="","",'Base de données'!K6)</f>
        <v/>
      </c>
      <c r="L63" s="64" t="str">
        <f>IF('Base de données'!L6="","",'Base de données'!L6)</f>
        <v/>
      </c>
      <c r="M63" s="64" t="str">
        <f>IF('Base de données'!M6="","",'Base de données'!M6)</f>
        <v/>
      </c>
      <c r="N63" s="64" t="str">
        <f>IF('Base de données'!N6="","",'Base de données'!N6)</f>
        <v/>
      </c>
      <c r="O63" s="10" t="str">
        <f>IF('Base de données'!O6="","",'Base de données'!O6)</f>
        <v/>
      </c>
      <c r="P63" s="10" t="str">
        <f>IF('Base de données'!P6="","",'Base de données'!P6)</f>
        <v/>
      </c>
      <c r="Q63" s="10" t="str">
        <f>IF('Base de données'!Q6="","",'Base de données'!Q6)</f>
        <v/>
      </c>
      <c r="AH63"/>
      <c r="AI63"/>
      <c r="AJ63"/>
      <c r="AK63"/>
      <c r="AL63"/>
      <c r="AM63"/>
      <c r="AN63"/>
      <c r="BQ63"/>
      <c r="BR63"/>
      <c r="BS63"/>
      <c r="BT63"/>
      <c r="BU63"/>
      <c r="BV63"/>
      <c r="BW63"/>
      <c r="BX63"/>
      <c r="BY63"/>
      <c r="BZ63"/>
      <c r="CA63"/>
      <c r="CB63"/>
      <c r="CC63"/>
      <c r="CD63"/>
      <c r="CE63"/>
      <c r="CF63"/>
    </row>
    <row r="64" spans="1:84" hidden="1" x14ac:dyDescent="0.3">
      <c r="A64" s="12"/>
      <c r="B64" s="3" t="str">
        <f>IF('Base de données'!B7="","",'Base de données'!B7)</f>
        <v/>
      </c>
      <c r="C64" s="3" t="str">
        <f>IF('Base de données'!C7="","",'Base de données'!C7)</f>
        <v/>
      </c>
      <c r="D64" s="3" t="str">
        <f>IF('Base de données'!D7="","",'Base de données'!D7)</f>
        <v/>
      </c>
      <c r="E64" s="3" t="str">
        <f>IF('Base de données'!E7="","",'Base de données'!E7)</f>
        <v/>
      </c>
      <c r="F64" s="3" t="str">
        <f>IF('Base de données'!F7="","",'Base de données'!F7)</f>
        <v/>
      </c>
      <c r="G64" s="3" t="str">
        <f>IF('Base de données'!G7="","",'Base de données'!G7)</f>
        <v/>
      </c>
      <c r="H64" s="3" t="str">
        <f>IF('Base de données'!H7="","",'Base de données'!H7)</f>
        <v/>
      </c>
      <c r="I64" s="3" t="str">
        <f>IF('Base de données'!I7="","",'Base de données'!I7)</f>
        <v/>
      </c>
      <c r="J64" s="3" t="str">
        <f>IF('Base de données'!J7="","",'Base de données'!J7)</f>
        <v/>
      </c>
      <c r="K64" s="3" t="str">
        <f>IF('Base de données'!K7="","",'Base de données'!K7)</f>
        <v/>
      </c>
      <c r="L64" s="64" t="str">
        <f>IF('Base de données'!L7="","",'Base de données'!L7)</f>
        <v/>
      </c>
      <c r="M64" s="64" t="str">
        <f>IF('Base de données'!M7="","",'Base de données'!M7)</f>
        <v/>
      </c>
      <c r="N64" s="64" t="str">
        <f>IF('Base de données'!N7="","",'Base de données'!N7)</f>
        <v/>
      </c>
      <c r="O64" s="10" t="str">
        <f>IF('Base de données'!O7="","",'Base de données'!O7)</f>
        <v/>
      </c>
      <c r="P64" s="10" t="str">
        <f>IF('Base de données'!P7="","",'Base de données'!P7)</f>
        <v/>
      </c>
      <c r="Q64" s="10" t="str">
        <f>IF('Base de données'!Q7="","",'Base de données'!Q7)</f>
        <v/>
      </c>
      <c r="BQ64"/>
      <c r="BR64"/>
      <c r="BS64"/>
      <c r="BT64"/>
      <c r="BU64"/>
      <c r="BV64"/>
      <c r="BW64"/>
      <c r="BX64"/>
      <c r="BY64"/>
      <c r="BZ64"/>
      <c r="CA64"/>
      <c r="CB64"/>
      <c r="CC64"/>
      <c r="CD64"/>
      <c r="CE64"/>
      <c r="CF64"/>
    </row>
    <row r="65" spans="1:84" hidden="1" x14ac:dyDescent="0.3">
      <c r="A65" s="12"/>
      <c r="B65" s="3" t="str">
        <f>IF('Base de données'!B8="","",'Base de données'!B8)</f>
        <v/>
      </c>
      <c r="C65" s="3" t="str">
        <f>IF('Base de données'!C8="","",'Base de données'!C8)</f>
        <v/>
      </c>
      <c r="D65" s="3" t="str">
        <f>IF('Base de données'!D8="","",'Base de données'!D8)</f>
        <v/>
      </c>
      <c r="E65" s="3" t="str">
        <f>IF('Base de données'!E8="","",'Base de données'!E8)</f>
        <v/>
      </c>
      <c r="F65" s="3" t="str">
        <f>IF('Base de données'!F8="","",'Base de données'!F8)</f>
        <v/>
      </c>
      <c r="G65" s="3" t="str">
        <f>IF('Base de données'!G8="","",'Base de données'!G8)</f>
        <v/>
      </c>
      <c r="H65" s="3" t="str">
        <f>IF('Base de données'!H8="","",'Base de données'!H8)</f>
        <v/>
      </c>
      <c r="I65" s="3" t="str">
        <f>IF('Base de données'!I8="","",'Base de données'!I8)</f>
        <v/>
      </c>
      <c r="J65" s="3" t="str">
        <f>IF('Base de données'!J8="","",'Base de données'!J8)</f>
        <v/>
      </c>
      <c r="K65" s="3" t="str">
        <f>IF('Base de données'!K8="","",'Base de données'!K8)</f>
        <v/>
      </c>
      <c r="L65" s="64" t="str">
        <f>IF('Base de données'!L8="","",'Base de données'!L8)</f>
        <v/>
      </c>
      <c r="M65" s="64" t="str">
        <f>IF('Base de données'!M8="","",'Base de données'!M8)</f>
        <v/>
      </c>
      <c r="N65" s="64" t="str">
        <f>IF('Base de données'!N8="","",'Base de données'!N8)</f>
        <v/>
      </c>
      <c r="O65" s="10" t="str">
        <f>IF('Base de données'!O8="","",'Base de données'!O8)</f>
        <v/>
      </c>
      <c r="P65" s="10" t="str">
        <f>IF('Base de données'!P8="","",'Base de données'!P8)</f>
        <v/>
      </c>
      <c r="Q65" s="10" t="str">
        <f>IF('Base de données'!Q8="","",'Base de données'!Q8)</f>
        <v/>
      </c>
      <c r="BQ65"/>
      <c r="BR65"/>
      <c r="BS65"/>
      <c r="BT65"/>
      <c r="BU65"/>
      <c r="BV65"/>
      <c r="BW65"/>
      <c r="BX65"/>
      <c r="BY65"/>
      <c r="BZ65"/>
      <c r="CA65"/>
      <c r="CB65"/>
      <c r="CC65"/>
      <c r="CD65"/>
      <c r="CE65"/>
      <c r="CF65"/>
    </row>
    <row r="66" spans="1:84" hidden="1" x14ac:dyDescent="0.3">
      <c r="A66" s="12"/>
      <c r="B66" s="3" t="str">
        <f>IF('Base de données'!B9="","",'Base de données'!B9)</f>
        <v/>
      </c>
      <c r="C66" s="3" t="str">
        <f>IF('Base de données'!C9="","",'Base de données'!C9)</f>
        <v/>
      </c>
      <c r="D66" s="3" t="str">
        <f>IF('Base de données'!D9="","",'Base de données'!D9)</f>
        <v/>
      </c>
      <c r="E66" s="3" t="str">
        <f>IF('Base de données'!E9="","",'Base de données'!E9)</f>
        <v/>
      </c>
      <c r="F66" s="3" t="str">
        <f>IF('Base de données'!F9="","",'Base de données'!F9)</f>
        <v/>
      </c>
      <c r="G66" s="3" t="str">
        <f>IF('Base de données'!G9="","",'Base de données'!G9)</f>
        <v/>
      </c>
      <c r="H66" s="3" t="str">
        <f>IF('Base de données'!H9="","",'Base de données'!H9)</f>
        <v/>
      </c>
      <c r="I66" s="3" t="str">
        <f>IF('Base de données'!I9="","",'Base de données'!I9)</f>
        <v/>
      </c>
      <c r="J66" s="3" t="str">
        <f>IF('Base de données'!J9="","",'Base de données'!J9)</f>
        <v/>
      </c>
      <c r="K66" s="3" t="str">
        <f>IF('Base de données'!K9="","",'Base de données'!K9)</f>
        <v/>
      </c>
      <c r="L66" s="64" t="str">
        <f>IF('Base de données'!L9="","",'Base de données'!L9)</f>
        <v/>
      </c>
      <c r="M66" s="64" t="str">
        <f>IF('Base de données'!M9="","",'Base de données'!M9)</f>
        <v/>
      </c>
      <c r="N66" s="64" t="str">
        <f>IF('Base de données'!N9="","",'Base de données'!N9)</f>
        <v/>
      </c>
      <c r="O66" s="10" t="str">
        <f>IF('Base de données'!O9="","",'Base de données'!O9)</f>
        <v/>
      </c>
      <c r="P66" s="10" t="str">
        <f>IF('Base de données'!P9="","",'Base de données'!P9)</f>
        <v/>
      </c>
      <c r="Q66" s="10" t="str">
        <f>IF('Base de données'!Q9="","",'Base de données'!Q9)</f>
        <v/>
      </c>
      <c r="BQ66"/>
      <c r="BR66"/>
      <c r="BS66"/>
      <c r="BT66"/>
      <c r="BU66"/>
      <c r="BV66"/>
      <c r="BW66"/>
      <c r="BX66"/>
      <c r="BY66"/>
      <c r="BZ66"/>
      <c r="CA66"/>
      <c r="CB66"/>
      <c r="CC66"/>
      <c r="CD66"/>
      <c r="CE66"/>
      <c r="CF66"/>
    </row>
    <row r="67" spans="1:84" hidden="1" x14ac:dyDescent="0.3">
      <c r="A67" s="12"/>
      <c r="B67" s="3" t="str">
        <f>IF('Base de données'!B10="","",'Base de données'!B10)</f>
        <v/>
      </c>
      <c r="C67" s="3" t="str">
        <f>IF('Base de données'!C10="","",'Base de données'!C10)</f>
        <v/>
      </c>
      <c r="D67" s="3" t="str">
        <f>IF('Base de données'!D10="","",'Base de données'!D10)</f>
        <v/>
      </c>
      <c r="E67" s="3" t="str">
        <f>IF('Base de données'!E10="","",'Base de données'!E10)</f>
        <v/>
      </c>
      <c r="F67" s="3" t="str">
        <f>IF('Base de données'!F10="","",'Base de données'!F10)</f>
        <v/>
      </c>
      <c r="G67" s="3" t="str">
        <f>IF('Base de données'!G10="","",'Base de données'!G10)</f>
        <v/>
      </c>
      <c r="H67" s="3" t="str">
        <f>IF('Base de données'!H10="","",'Base de données'!H10)</f>
        <v/>
      </c>
      <c r="I67" s="3" t="str">
        <f>IF('Base de données'!I10="","",'Base de données'!I10)</f>
        <v/>
      </c>
      <c r="J67" s="3" t="str">
        <f>IF('Base de données'!J10="","",'Base de données'!J10)</f>
        <v/>
      </c>
      <c r="K67" s="3" t="str">
        <f>IF('Base de données'!K10="","",'Base de données'!K10)</f>
        <v/>
      </c>
      <c r="L67" s="64" t="str">
        <f>IF('Base de données'!L10="","",'Base de données'!L10)</f>
        <v/>
      </c>
      <c r="M67" s="64" t="str">
        <f>IF('Base de données'!M10="","",'Base de données'!M10)</f>
        <v/>
      </c>
      <c r="N67" s="64" t="str">
        <f>IF('Base de données'!N10="","",'Base de données'!N10)</f>
        <v/>
      </c>
      <c r="O67" s="10" t="str">
        <f>IF('Base de données'!O10="","",'Base de données'!O10)</f>
        <v/>
      </c>
      <c r="P67" s="10" t="str">
        <f>IF('Base de données'!P10="","",'Base de données'!P10)</f>
        <v/>
      </c>
      <c r="Q67" s="10" t="str">
        <f>IF('Base de données'!Q10="","",'Base de données'!Q10)</f>
        <v/>
      </c>
      <c r="BQ67"/>
      <c r="BR67"/>
      <c r="BS67"/>
      <c r="BT67"/>
      <c r="BU67"/>
      <c r="BV67"/>
      <c r="BW67"/>
      <c r="BX67"/>
      <c r="BY67"/>
      <c r="BZ67"/>
      <c r="CA67"/>
      <c r="CB67"/>
      <c r="CC67"/>
      <c r="CD67"/>
      <c r="CE67"/>
      <c r="CF67"/>
    </row>
    <row r="68" spans="1:84" hidden="1" x14ac:dyDescent="0.3">
      <c r="A68" s="12"/>
      <c r="B68" s="3" t="str">
        <f>IF('Base de données'!B11="","",'Base de données'!B11)</f>
        <v/>
      </c>
      <c r="C68" s="3" t="str">
        <f>IF('Base de données'!C11="","",'Base de données'!C11)</f>
        <v/>
      </c>
      <c r="D68" s="3" t="str">
        <f>IF('Base de données'!D11="","",'Base de données'!D11)</f>
        <v/>
      </c>
      <c r="E68" s="3" t="str">
        <f>IF('Base de données'!E11="","",'Base de données'!E11)</f>
        <v/>
      </c>
      <c r="F68" s="3" t="str">
        <f>IF('Base de données'!F11="","",'Base de données'!F11)</f>
        <v/>
      </c>
      <c r="G68" s="3" t="str">
        <f>IF('Base de données'!G11="","",'Base de données'!G11)</f>
        <v/>
      </c>
      <c r="H68" s="3" t="str">
        <f>IF('Base de données'!H11="","",'Base de données'!H11)</f>
        <v/>
      </c>
      <c r="I68" s="3" t="str">
        <f>IF('Base de données'!I11="","",'Base de données'!I11)</f>
        <v/>
      </c>
      <c r="J68" s="3" t="str">
        <f>IF('Base de données'!J11="","",'Base de données'!J11)</f>
        <v/>
      </c>
      <c r="K68" s="3" t="str">
        <f>IF('Base de données'!K11="","",'Base de données'!K11)</f>
        <v/>
      </c>
      <c r="L68" s="64" t="str">
        <f>IF('Base de données'!L11="","",'Base de données'!L11)</f>
        <v/>
      </c>
      <c r="M68" s="64" t="str">
        <f>IF('Base de données'!M11="","",'Base de données'!M11)</f>
        <v/>
      </c>
      <c r="N68" s="64" t="str">
        <f>IF('Base de données'!N11="","",'Base de données'!N11)</f>
        <v/>
      </c>
      <c r="O68" s="10" t="str">
        <f>IF('Base de données'!O11="","",'Base de données'!O11)</f>
        <v/>
      </c>
      <c r="P68" s="10" t="str">
        <f>IF('Base de données'!P11="","",'Base de données'!P11)</f>
        <v/>
      </c>
      <c r="Q68" s="10" t="str">
        <f>IF('Base de données'!Q11="","",'Base de données'!Q11)</f>
        <v/>
      </c>
      <c r="BQ68"/>
      <c r="BR68"/>
      <c r="BS68"/>
      <c r="BT68"/>
      <c r="BU68"/>
      <c r="BV68"/>
      <c r="BW68"/>
      <c r="BX68"/>
      <c r="BY68"/>
      <c r="BZ68"/>
      <c r="CA68"/>
      <c r="CB68"/>
      <c r="CC68"/>
      <c r="CD68"/>
      <c r="CE68"/>
      <c r="CF68"/>
    </row>
    <row r="69" spans="1:84" hidden="1" x14ac:dyDescent="0.3">
      <c r="A69" s="12"/>
      <c r="B69" s="3" t="str">
        <f>IF('Base de données'!B12="","",'Base de données'!B12)</f>
        <v/>
      </c>
      <c r="C69" s="3" t="str">
        <f>IF('Base de données'!C12="","",'Base de données'!C12)</f>
        <v/>
      </c>
      <c r="D69" s="3" t="str">
        <f>IF('Base de données'!D12="","",'Base de données'!D12)</f>
        <v/>
      </c>
      <c r="E69" s="3" t="str">
        <f>IF('Base de données'!E12="","",'Base de données'!E12)</f>
        <v/>
      </c>
      <c r="F69" s="3" t="str">
        <f>IF('Base de données'!F12="","",'Base de données'!F12)</f>
        <v/>
      </c>
      <c r="G69" s="3" t="str">
        <f>IF('Base de données'!G12="","",'Base de données'!G12)</f>
        <v/>
      </c>
      <c r="H69" s="3" t="str">
        <f>IF('Base de données'!H12="","",'Base de données'!H12)</f>
        <v/>
      </c>
      <c r="I69" s="3" t="str">
        <f>IF('Base de données'!I12="","",'Base de données'!I12)</f>
        <v/>
      </c>
      <c r="J69" s="3" t="str">
        <f>IF('Base de données'!J12="","",'Base de données'!J12)</f>
        <v/>
      </c>
      <c r="K69" s="3" t="str">
        <f>IF('Base de données'!K12="","",'Base de données'!K12)</f>
        <v/>
      </c>
      <c r="L69" s="64" t="str">
        <f>IF('Base de données'!L12="","",'Base de données'!L12)</f>
        <v/>
      </c>
      <c r="M69" s="64" t="str">
        <f>IF('Base de données'!M12="","",'Base de données'!M12)</f>
        <v/>
      </c>
      <c r="N69" s="64" t="str">
        <f>IF('Base de données'!N12="","",'Base de données'!N12)</f>
        <v/>
      </c>
      <c r="O69" s="10" t="str">
        <f>IF('Base de données'!O12="","",'Base de données'!O12)</f>
        <v/>
      </c>
      <c r="P69" s="10" t="str">
        <f>IF('Base de données'!P12="","",'Base de données'!P12)</f>
        <v/>
      </c>
      <c r="Q69" s="10" t="str">
        <f>IF('Base de données'!Q12="","",'Base de données'!Q12)</f>
        <v/>
      </c>
      <c r="BQ69"/>
      <c r="BR69"/>
      <c r="BS69"/>
      <c r="BT69"/>
      <c r="BU69"/>
      <c r="BV69"/>
      <c r="BW69"/>
      <c r="BX69"/>
      <c r="BY69"/>
      <c r="BZ69"/>
      <c r="CA69"/>
      <c r="CB69"/>
      <c r="CC69"/>
      <c r="CD69"/>
      <c r="CE69"/>
      <c r="CF69"/>
    </row>
    <row r="70" spans="1:84" hidden="1" x14ac:dyDescent="0.3">
      <c r="A70" s="12"/>
      <c r="B70" s="3" t="str">
        <f>IF('Base de données'!B13="","",'Base de données'!B13)</f>
        <v/>
      </c>
      <c r="C70" s="3" t="str">
        <f>IF('Base de données'!C13="","",'Base de données'!C13)</f>
        <v/>
      </c>
      <c r="D70" s="3" t="str">
        <f>IF('Base de données'!D13="","",'Base de données'!D13)</f>
        <v/>
      </c>
      <c r="E70" s="3" t="str">
        <f>IF('Base de données'!E13="","",'Base de données'!E13)</f>
        <v/>
      </c>
      <c r="F70" s="3" t="str">
        <f>IF('Base de données'!F13="","",'Base de données'!F13)</f>
        <v/>
      </c>
      <c r="G70" s="3" t="str">
        <f>IF('Base de données'!G13="","",'Base de données'!G13)</f>
        <v/>
      </c>
      <c r="H70" s="3" t="str">
        <f>IF('Base de données'!H13="","",'Base de données'!H13)</f>
        <v/>
      </c>
      <c r="I70" s="3" t="str">
        <f>IF('Base de données'!I13="","",'Base de données'!I13)</f>
        <v/>
      </c>
      <c r="J70" s="3" t="str">
        <f>IF('Base de données'!J13="","",'Base de données'!J13)</f>
        <v/>
      </c>
      <c r="K70" s="3" t="str">
        <f>IF('Base de données'!K13="","",'Base de données'!K13)</f>
        <v/>
      </c>
      <c r="L70" s="64" t="str">
        <f>IF('Base de données'!L13="","",'Base de données'!L13)</f>
        <v/>
      </c>
      <c r="M70" s="64" t="str">
        <f>IF('Base de données'!M13="","",'Base de données'!M13)</f>
        <v/>
      </c>
      <c r="N70" s="64" t="str">
        <f>IF('Base de données'!N13="","",'Base de données'!N13)</f>
        <v/>
      </c>
      <c r="O70" s="10" t="str">
        <f>IF('Base de données'!O13="","",'Base de données'!O13)</f>
        <v/>
      </c>
      <c r="P70" s="10" t="str">
        <f>IF('Base de données'!P13="","",'Base de données'!P13)</f>
        <v/>
      </c>
      <c r="Q70" s="10" t="str">
        <f>IF('Base de données'!Q13="","",'Base de données'!Q13)</f>
        <v/>
      </c>
      <c r="BQ70"/>
      <c r="BR70"/>
      <c r="BS70"/>
      <c r="BT70"/>
      <c r="BU70"/>
      <c r="BV70"/>
      <c r="BW70"/>
      <c r="BX70"/>
      <c r="BY70"/>
      <c r="BZ70"/>
      <c r="CA70"/>
      <c r="CB70"/>
      <c r="CC70"/>
      <c r="CD70"/>
      <c r="CE70"/>
      <c r="CF70"/>
    </row>
    <row r="71" spans="1:84" hidden="1" x14ac:dyDescent="0.3">
      <c r="A71" s="12"/>
      <c r="B71" s="3" t="str">
        <f>IF('Base de données'!B14="","",'Base de données'!B14)</f>
        <v/>
      </c>
      <c r="C71" s="3" t="str">
        <f>IF('Base de données'!C14="","",'Base de données'!C14)</f>
        <v/>
      </c>
      <c r="D71" s="3" t="str">
        <f>IF('Base de données'!D14="","",'Base de données'!D14)</f>
        <v/>
      </c>
      <c r="E71" s="3" t="str">
        <f>IF('Base de données'!E14="","",'Base de données'!E14)</f>
        <v/>
      </c>
      <c r="F71" s="3" t="str">
        <f>IF('Base de données'!F14="","",'Base de données'!F14)</f>
        <v/>
      </c>
      <c r="G71" s="3" t="str">
        <f>IF('Base de données'!G14="","",'Base de données'!G14)</f>
        <v/>
      </c>
      <c r="H71" s="3" t="str">
        <f>IF('Base de données'!H14="","",'Base de données'!H14)</f>
        <v/>
      </c>
      <c r="I71" s="3" t="str">
        <f>IF('Base de données'!I14="","",'Base de données'!I14)</f>
        <v/>
      </c>
      <c r="J71" s="3" t="str">
        <f>IF('Base de données'!J14="","",'Base de données'!J14)</f>
        <v/>
      </c>
      <c r="K71" s="3" t="str">
        <f>IF('Base de données'!K14="","",'Base de données'!K14)</f>
        <v/>
      </c>
      <c r="L71" s="64" t="str">
        <f>IF('Base de données'!L14="","",'Base de données'!L14)</f>
        <v/>
      </c>
      <c r="M71" s="64" t="str">
        <f>IF('Base de données'!M14="","",'Base de données'!M14)</f>
        <v/>
      </c>
      <c r="N71" s="64" t="str">
        <f>IF('Base de données'!N14="","",'Base de données'!N14)</f>
        <v/>
      </c>
      <c r="O71" s="10" t="str">
        <f>IF('Base de données'!O14="","",'Base de données'!O14)</f>
        <v/>
      </c>
      <c r="P71" s="10" t="str">
        <f>IF('Base de données'!P14="","",'Base de données'!P14)</f>
        <v/>
      </c>
      <c r="Q71" s="10" t="str">
        <f>IF('Base de données'!Q14="","",'Base de données'!Q14)</f>
        <v/>
      </c>
      <c r="BQ71"/>
      <c r="BR71"/>
      <c r="BS71"/>
      <c r="BT71"/>
      <c r="BU71"/>
      <c r="BV71"/>
      <c r="BW71"/>
      <c r="BX71"/>
      <c r="BY71"/>
      <c r="BZ71"/>
      <c r="CA71"/>
      <c r="CB71"/>
      <c r="CC71"/>
      <c r="CD71"/>
      <c r="CE71"/>
      <c r="CF71"/>
    </row>
    <row r="72" spans="1:84" hidden="1" x14ac:dyDescent="0.3">
      <c r="A72" s="12"/>
      <c r="B72" s="3" t="str">
        <f>IF('Base de données'!B15="","",'Base de données'!B15)</f>
        <v/>
      </c>
      <c r="C72" s="3" t="str">
        <f>IF('Base de données'!C15="","",'Base de données'!C15)</f>
        <v/>
      </c>
      <c r="D72" s="3" t="str">
        <f>IF('Base de données'!D15="","",'Base de données'!D15)</f>
        <v/>
      </c>
      <c r="E72" s="3" t="str">
        <f>IF('Base de données'!E15="","",'Base de données'!E15)</f>
        <v/>
      </c>
      <c r="F72" s="3" t="str">
        <f>IF('Base de données'!F15="","",'Base de données'!F15)</f>
        <v/>
      </c>
      <c r="G72" s="3" t="str">
        <f>IF('Base de données'!G15="","",'Base de données'!G15)</f>
        <v/>
      </c>
      <c r="H72" s="3" t="str">
        <f>IF('Base de données'!H15="","",'Base de données'!H15)</f>
        <v/>
      </c>
      <c r="I72" s="3" t="str">
        <f>IF('Base de données'!I15="","",'Base de données'!I15)</f>
        <v/>
      </c>
      <c r="J72" s="3" t="str">
        <f>IF('Base de données'!J15="","",'Base de données'!J15)</f>
        <v/>
      </c>
      <c r="K72" s="3" t="str">
        <f>IF('Base de données'!K15="","",'Base de données'!K15)</f>
        <v/>
      </c>
      <c r="L72" s="64" t="str">
        <f>IF('Base de données'!L15="","",'Base de données'!L15)</f>
        <v/>
      </c>
      <c r="M72" s="64" t="str">
        <f>IF('Base de données'!M15="","",'Base de données'!M15)</f>
        <v/>
      </c>
      <c r="N72" s="64" t="str">
        <f>IF('Base de données'!N15="","",'Base de données'!N15)</f>
        <v/>
      </c>
      <c r="O72" s="10" t="str">
        <f>IF('Base de données'!O15="","",'Base de données'!O15)</f>
        <v/>
      </c>
      <c r="P72" s="10" t="str">
        <f>IF('Base de données'!P15="","",'Base de données'!P15)</f>
        <v/>
      </c>
      <c r="Q72" s="10" t="str">
        <f>IF('Base de données'!Q15="","",'Base de données'!Q15)</f>
        <v/>
      </c>
      <c r="BQ72"/>
      <c r="BR72"/>
      <c r="BS72"/>
      <c r="BT72"/>
      <c r="BU72"/>
      <c r="BV72"/>
      <c r="BW72"/>
      <c r="BX72"/>
      <c r="BY72"/>
      <c r="BZ72"/>
      <c r="CA72"/>
      <c r="CB72"/>
      <c r="CC72"/>
      <c r="CD72"/>
      <c r="CE72"/>
      <c r="CF72"/>
    </row>
    <row r="73" spans="1:84" hidden="1" x14ac:dyDescent="0.3">
      <c r="A73" s="12"/>
      <c r="B73" s="3" t="str">
        <f>IF('Base de données'!B16="","",'Base de données'!B16)</f>
        <v/>
      </c>
      <c r="C73" s="3" t="str">
        <f>IF('Base de données'!C16="","",'Base de données'!C16)</f>
        <v/>
      </c>
      <c r="D73" s="3" t="str">
        <f>IF('Base de données'!D16="","",'Base de données'!D16)</f>
        <v/>
      </c>
      <c r="E73" s="3" t="str">
        <f>IF('Base de données'!E16="","",'Base de données'!E16)</f>
        <v/>
      </c>
      <c r="F73" s="3" t="str">
        <f>IF('Base de données'!F16="","",'Base de données'!F16)</f>
        <v/>
      </c>
      <c r="G73" s="3" t="str">
        <f>IF('Base de données'!G16="","",'Base de données'!G16)</f>
        <v/>
      </c>
      <c r="H73" s="3" t="str">
        <f>IF('Base de données'!H16="","",'Base de données'!H16)</f>
        <v/>
      </c>
      <c r="I73" s="3" t="str">
        <f>IF('Base de données'!I16="","",'Base de données'!I16)</f>
        <v/>
      </c>
      <c r="J73" s="3" t="str">
        <f>IF('Base de données'!J16="","",'Base de données'!J16)</f>
        <v/>
      </c>
      <c r="K73" s="3" t="str">
        <f>IF('Base de données'!K16="","",'Base de données'!K16)</f>
        <v/>
      </c>
      <c r="L73" s="64" t="str">
        <f>IF('Base de données'!L16="","",'Base de données'!L16)</f>
        <v/>
      </c>
      <c r="M73" s="64" t="str">
        <f>IF('Base de données'!M16="","",'Base de données'!M16)</f>
        <v/>
      </c>
      <c r="N73" s="64" t="str">
        <f>IF('Base de données'!N16="","",'Base de données'!N16)</f>
        <v/>
      </c>
      <c r="O73" s="10" t="str">
        <f>IF('Base de données'!O16="","",'Base de données'!O16)</f>
        <v/>
      </c>
      <c r="P73" s="10" t="str">
        <f>IF('Base de données'!P16="","",'Base de données'!P16)</f>
        <v/>
      </c>
      <c r="Q73" s="10" t="str">
        <f>IF('Base de données'!Q16="","",'Base de données'!Q16)</f>
        <v/>
      </c>
      <c r="BQ73"/>
      <c r="BR73"/>
      <c r="BS73"/>
      <c r="BT73"/>
      <c r="BU73"/>
      <c r="BV73"/>
      <c r="BW73"/>
      <c r="BX73"/>
      <c r="BY73"/>
      <c r="BZ73"/>
      <c r="CA73"/>
      <c r="CB73"/>
      <c r="CC73"/>
      <c r="CD73"/>
      <c r="CE73"/>
      <c r="CF73"/>
    </row>
    <row r="74" spans="1:84" hidden="1" x14ac:dyDescent="0.3">
      <c r="A74" s="12"/>
      <c r="B74" s="3" t="str">
        <f>IF('Base de données'!B17="","",'Base de données'!B17)</f>
        <v/>
      </c>
      <c r="C74" s="3" t="str">
        <f>IF('Base de données'!C17="","",'Base de données'!C17)</f>
        <v/>
      </c>
      <c r="D74" s="3" t="str">
        <f>IF('Base de données'!D17="","",'Base de données'!D17)</f>
        <v/>
      </c>
      <c r="E74" s="3" t="str">
        <f>IF('Base de données'!E17="","",'Base de données'!E17)</f>
        <v/>
      </c>
      <c r="F74" s="3" t="str">
        <f>IF('Base de données'!F17="","",'Base de données'!F17)</f>
        <v/>
      </c>
      <c r="G74" s="3" t="str">
        <f>IF('Base de données'!G17="","",'Base de données'!G17)</f>
        <v/>
      </c>
      <c r="H74" s="3" t="str">
        <f>IF('Base de données'!H17="","",'Base de données'!H17)</f>
        <v/>
      </c>
      <c r="I74" s="3" t="str">
        <f>IF('Base de données'!I17="","",'Base de données'!I17)</f>
        <v/>
      </c>
      <c r="J74" s="3" t="str">
        <f>IF('Base de données'!J17="","",'Base de données'!J17)</f>
        <v/>
      </c>
      <c r="K74" s="3" t="str">
        <f>IF('Base de données'!K17="","",'Base de données'!K17)</f>
        <v/>
      </c>
      <c r="L74" s="64" t="str">
        <f>IF('Base de données'!L17="","",'Base de données'!L17)</f>
        <v/>
      </c>
      <c r="M74" s="64" t="str">
        <f>IF('Base de données'!M17="","",'Base de données'!M17)</f>
        <v/>
      </c>
      <c r="N74" s="64" t="str">
        <f>IF('Base de données'!N17="","",'Base de données'!N17)</f>
        <v/>
      </c>
      <c r="O74" s="10" t="str">
        <f>IF('Base de données'!O17="","",'Base de données'!O17)</f>
        <v/>
      </c>
      <c r="P74" s="10" t="str">
        <f>IF('Base de données'!P17="","",'Base de données'!P17)</f>
        <v/>
      </c>
      <c r="Q74" s="10" t="str">
        <f>IF('Base de données'!Q17="","",'Base de données'!Q17)</f>
        <v/>
      </c>
      <c r="BQ74"/>
      <c r="BR74"/>
      <c r="BS74"/>
      <c r="BT74"/>
      <c r="BU74"/>
      <c r="BV74"/>
      <c r="BW74"/>
      <c r="BX74"/>
      <c r="BY74"/>
      <c r="BZ74"/>
      <c r="CA74"/>
      <c r="CB74"/>
      <c r="CC74"/>
      <c r="CD74"/>
      <c r="CE74"/>
      <c r="CF74"/>
    </row>
    <row r="75" spans="1:84" hidden="1" x14ac:dyDescent="0.3">
      <c r="A75" s="12"/>
      <c r="B75" s="3" t="str">
        <f>IF('Base de données'!B18="","",'Base de données'!B18)</f>
        <v/>
      </c>
      <c r="C75" s="3" t="str">
        <f>IF('Base de données'!C18="","",'Base de données'!C18)</f>
        <v/>
      </c>
      <c r="D75" s="3" t="str">
        <f>IF('Base de données'!D18="","",'Base de données'!D18)</f>
        <v/>
      </c>
      <c r="E75" s="3" t="str">
        <f>IF('Base de données'!E18="","",'Base de données'!E18)</f>
        <v/>
      </c>
      <c r="F75" s="3" t="str">
        <f>IF('Base de données'!F18="","",'Base de données'!F18)</f>
        <v/>
      </c>
      <c r="G75" s="3" t="str">
        <f>IF('Base de données'!G18="","",'Base de données'!G18)</f>
        <v/>
      </c>
      <c r="H75" s="3" t="str">
        <f>IF('Base de données'!H18="","",'Base de données'!H18)</f>
        <v/>
      </c>
      <c r="I75" s="3" t="str">
        <f>IF('Base de données'!I18="","",'Base de données'!I18)</f>
        <v/>
      </c>
      <c r="J75" s="3" t="str">
        <f>IF('Base de données'!J18="","",'Base de données'!J18)</f>
        <v/>
      </c>
      <c r="K75" s="3" t="str">
        <f>IF('Base de données'!K18="","",'Base de données'!K18)</f>
        <v/>
      </c>
      <c r="L75" s="64" t="str">
        <f>IF('Base de données'!L18="","",'Base de données'!L18)</f>
        <v/>
      </c>
      <c r="M75" s="64" t="str">
        <f>IF('Base de données'!M18="","",'Base de données'!M18)</f>
        <v/>
      </c>
      <c r="N75" s="64" t="str">
        <f>IF('Base de données'!N18="","",'Base de données'!N18)</f>
        <v/>
      </c>
      <c r="O75" s="10" t="str">
        <f>IF('Base de données'!O18="","",'Base de données'!O18)</f>
        <v/>
      </c>
      <c r="P75" s="10" t="str">
        <f>IF('Base de données'!P18="","",'Base de données'!P18)</f>
        <v/>
      </c>
      <c r="Q75" s="10" t="str">
        <f>IF('Base de données'!Q18="","",'Base de données'!Q18)</f>
        <v/>
      </c>
      <c r="BQ75"/>
      <c r="BR75"/>
      <c r="BS75"/>
      <c r="BT75"/>
      <c r="BU75"/>
      <c r="BV75"/>
      <c r="BW75"/>
      <c r="BX75"/>
      <c r="BY75"/>
      <c r="BZ75"/>
      <c r="CA75"/>
      <c r="CB75"/>
      <c r="CC75"/>
      <c r="CD75"/>
      <c r="CE75"/>
      <c r="CF75"/>
    </row>
    <row r="76" spans="1:84" hidden="1" x14ac:dyDescent="0.3">
      <c r="A76" s="12"/>
      <c r="B76" s="3" t="str">
        <f>IF('Base de données'!B19="","",'Base de données'!B19)</f>
        <v/>
      </c>
      <c r="C76" s="3" t="str">
        <f>IF('Base de données'!C19="","",'Base de données'!C19)</f>
        <v/>
      </c>
      <c r="D76" s="3" t="str">
        <f>IF('Base de données'!D19="","",'Base de données'!D19)</f>
        <v/>
      </c>
      <c r="E76" s="3" t="str">
        <f>IF('Base de données'!E19="","",'Base de données'!E19)</f>
        <v/>
      </c>
      <c r="F76" s="3" t="str">
        <f>IF('Base de données'!F19="","",'Base de données'!F19)</f>
        <v/>
      </c>
      <c r="G76" s="3" t="str">
        <f>IF('Base de données'!G19="","",'Base de données'!G19)</f>
        <v/>
      </c>
      <c r="H76" s="3" t="str">
        <f>IF('Base de données'!H19="","",'Base de données'!H19)</f>
        <v/>
      </c>
      <c r="I76" s="3" t="str">
        <f>IF('Base de données'!I19="","",'Base de données'!I19)</f>
        <v/>
      </c>
      <c r="J76" s="3" t="str">
        <f>IF('Base de données'!J19="","",'Base de données'!J19)</f>
        <v/>
      </c>
      <c r="K76" s="3" t="str">
        <f>IF('Base de données'!K19="","",'Base de données'!K19)</f>
        <v/>
      </c>
      <c r="L76" s="64" t="str">
        <f>IF('Base de données'!L19="","",'Base de données'!L19)</f>
        <v/>
      </c>
      <c r="M76" s="64" t="str">
        <f>IF('Base de données'!M19="","",'Base de données'!M19)</f>
        <v/>
      </c>
      <c r="N76" s="64" t="str">
        <f>IF('Base de données'!N19="","",'Base de données'!N19)</f>
        <v/>
      </c>
      <c r="O76" s="10" t="str">
        <f>IF('Base de données'!O19="","",'Base de données'!O19)</f>
        <v/>
      </c>
      <c r="P76" s="10" t="str">
        <f>IF('Base de données'!P19="","",'Base de données'!P19)</f>
        <v/>
      </c>
      <c r="Q76" s="10" t="str">
        <f>IF('Base de données'!Q19="","",'Base de données'!Q19)</f>
        <v/>
      </c>
      <c r="BQ76"/>
      <c r="BR76"/>
      <c r="BS76"/>
      <c r="BT76"/>
      <c r="BU76"/>
      <c r="BV76"/>
      <c r="BW76"/>
      <c r="BX76"/>
      <c r="BY76"/>
      <c r="BZ76"/>
      <c r="CA76"/>
      <c r="CB76"/>
      <c r="CC76"/>
      <c r="CD76"/>
      <c r="CE76"/>
      <c r="CF76"/>
    </row>
    <row r="77" spans="1:84" hidden="1" x14ac:dyDescent="0.3">
      <c r="A77" s="12"/>
      <c r="B77" s="3" t="str">
        <f>IF('Base de données'!B20="","",'Base de données'!B20)</f>
        <v/>
      </c>
      <c r="C77" s="3" t="str">
        <f>IF('Base de données'!C20="","",'Base de données'!C20)</f>
        <v/>
      </c>
      <c r="D77" s="3" t="str">
        <f>IF('Base de données'!D20="","",'Base de données'!D20)</f>
        <v/>
      </c>
      <c r="E77" s="3" t="str">
        <f>IF('Base de données'!E20="","",'Base de données'!E20)</f>
        <v/>
      </c>
      <c r="F77" s="3" t="str">
        <f>IF('Base de données'!F20="","",'Base de données'!F20)</f>
        <v/>
      </c>
      <c r="G77" s="3" t="str">
        <f>IF('Base de données'!G20="","",'Base de données'!G20)</f>
        <v/>
      </c>
      <c r="H77" s="3" t="str">
        <f>IF('Base de données'!H20="","",'Base de données'!H20)</f>
        <v/>
      </c>
      <c r="I77" s="3" t="str">
        <f>IF('Base de données'!I20="","",'Base de données'!I20)</f>
        <v/>
      </c>
      <c r="J77" s="3" t="str">
        <f>IF('Base de données'!J20="","",'Base de données'!J20)</f>
        <v/>
      </c>
      <c r="K77" s="3" t="str">
        <f>IF('Base de données'!K20="","",'Base de données'!K20)</f>
        <v/>
      </c>
      <c r="L77" s="64" t="str">
        <f>IF('Base de données'!L20="","",'Base de données'!L20)</f>
        <v/>
      </c>
      <c r="M77" s="64" t="str">
        <f>IF('Base de données'!M20="","",'Base de données'!M20)</f>
        <v/>
      </c>
      <c r="N77" s="64" t="str">
        <f>IF('Base de données'!N20="","",'Base de données'!N20)</f>
        <v/>
      </c>
      <c r="O77" s="10" t="str">
        <f>IF('Base de données'!O20="","",'Base de données'!O20)</f>
        <v/>
      </c>
      <c r="P77" s="10" t="str">
        <f>IF('Base de données'!P20="","",'Base de données'!P20)</f>
        <v/>
      </c>
      <c r="Q77" s="10" t="str">
        <f>IF('Base de données'!Q20="","",'Base de données'!Q20)</f>
        <v/>
      </c>
      <c r="BQ77"/>
      <c r="BR77"/>
      <c r="BS77"/>
      <c r="BT77"/>
      <c r="BU77"/>
      <c r="BV77"/>
      <c r="BW77"/>
      <c r="BX77"/>
      <c r="BY77"/>
      <c r="BZ77"/>
      <c r="CA77"/>
      <c r="CB77"/>
      <c r="CC77"/>
      <c r="CD77"/>
      <c r="CE77"/>
      <c r="CF77"/>
    </row>
    <row r="78" spans="1:84" hidden="1" x14ac:dyDescent="0.3">
      <c r="A78" s="12"/>
      <c r="B78" s="3" t="str">
        <f>IF('Base de données'!B21="","",'Base de données'!B21)</f>
        <v/>
      </c>
      <c r="C78" s="3" t="str">
        <f>IF('Base de données'!C21="","",'Base de données'!C21)</f>
        <v/>
      </c>
      <c r="D78" s="3" t="str">
        <f>IF('Base de données'!D21="","",'Base de données'!D21)</f>
        <v/>
      </c>
      <c r="E78" s="3" t="str">
        <f>IF('Base de données'!E21="","",'Base de données'!E21)</f>
        <v/>
      </c>
      <c r="F78" s="3" t="str">
        <f>IF('Base de données'!F21="","",'Base de données'!F21)</f>
        <v/>
      </c>
      <c r="G78" s="3" t="str">
        <f>IF('Base de données'!G21="","",'Base de données'!G21)</f>
        <v/>
      </c>
      <c r="H78" s="3" t="str">
        <f>IF('Base de données'!H21="","",'Base de données'!H21)</f>
        <v/>
      </c>
      <c r="I78" s="3" t="str">
        <f>IF('Base de données'!I21="","",'Base de données'!I21)</f>
        <v/>
      </c>
      <c r="J78" s="3" t="str">
        <f>IF('Base de données'!J21="","",'Base de données'!J21)</f>
        <v/>
      </c>
      <c r="K78" s="3" t="str">
        <f>IF('Base de données'!K21="","",'Base de données'!K21)</f>
        <v/>
      </c>
      <c r="L78" s="64" t="str">
        <f>IF('Base de données'!L21="","",'Base de données'!L21)</f>
        <v/>
      </c>
      <c r="M78" s="64" t="str">
        <f>IF('Base de données'!M21="","",'Base de données'!M21)</f>
        <v/>
      </c>
      <c r="N78" s="64" t="str">
        <f>IF('Base de données'!N21="","",'Base de données'!N21)</f>
        <v/>
      </c>
      <c r="O78" s="10" t="str">
        <f>IF('Base de données'!O21="","",'Base de données'!O21)</f>
        <v/>
      </c>
      <c r="P78" s="10" t="str">
        <f>IF('Base de données'!P21="","",'Base de données'!P21)</f>
        <v/>
      </c>
      <c r="Q78" s="10" t="str">
        <f>IF('Base de données'!Q21="","",'Base de données'!Q21)</f>
        <v/>
      </c>
      <c r="BQ78"/>
      <c r="BR78"/>
      <c r="BS78"/>
      <c r="BT78"/>
      <c r="BU78"/>
      <c r="BV78"/>
      <c r="BW78"/>
      <c r="BX78"/>
      <c r="BY78"/>
      <c r="BZ78"/>
      <c r="CA78"/>
      <c r="CB78"/>
      <c r="CC78"/>
      <c r="CD78"/>
      <c r="CE78"/>
      <c r="CF78"/>
    </row>
    <row r="79" spans="1:84" hidden="1" x14ac:dyDescent="0.3">
      <c r="A79" s="12"/>
      <c r="B79" s="3" t="str">
        <f>IF('Base de données'!B22="","",'Base de données'!B22)</f>
        <v/>
      </c>
      <c r="C79" s="3" t="str">
        <f>IF('Base de données'!C22="","",'Base de données'!C22)</f>
        <v/>
      </c>
      <c r="D79" s="3" t="str">
        <f>IF('Base de données'!D22="","",'Base de données'!D22)</f>
        <v/>
      </c>
      <c r="E79" s="3" t="str">
        <f>IF('Base de données'!E22="","",'Base de données'!E22)</f>
        <v/>
      </c>
      <c r="F79" s="3" t="str">
        <f>IF('Base de données'!F22="","",'Base de données'!F22)</f>
        <v/>
      </c>
      <c r="G79" s="3" t="str">
        <f>IF('Base de données'!G22="","",'Base de données'!G22)</f>
        <v/>
      </c>
      <c r="H79" s="3" t="str">
        <f>IF('Base de données'!H22="","",'Base de données'!H22)</f>
        <v/>
      </c>
      <c r="I79" s="3" t="str">
        <f>IF('Base de données'!I22="","",'Base de données'!I22)</f>
        <v/>
      </c>
      <c r="J79" s="3" t="str">
        <f>IF('Base de données'!J22="","",'Base de données'!J22)</f>
        <v/>
      </c>
      <c r="K79" s="3" t="str">
        <f>IF('Base de données'!K22="","",'Base de données'!K22)</f>
        <v/>
      </c>
      <c r="L79" s="64" t="str">
        <f>IF('Base de données'!L22="","",'Base de données'!L22)</f>
        <v/>
      </c>
      <c r="M79" s="64" t="str">
        <f>IF('Base de données'!M22="","",'Base de données'!M22)</f>
        <v/>
      </c>
      <c r="N79" s="64" t="str">
        <f>IF('Base de données'!N22="","",'Base de données'!N22)</f>
        <v/>
      </c>
      <c r="O79" s="10" t="str">
        <f>IF('Base de données'!O22="","",'Base de données'!O22)</f>
        <v/>
      </c>
      <c r="P79" s="10" t="str">
        <f>IF('Base de données'!P22="","",'Base de données'!P22)</f>
        <v/>
      </c>
      <c r="Q79" s="10" t="str">
        <f>IF('Base de données'!Q22="","",'Base de données'!Q22)</f>
        <v/>
      </c>
      <c r="BQ79"/>
      <c r="BR79"/>
      <c r="BS79"/>
      <c r="BT79"/>
      <c r="BU79"/>
      <c r="BV79"/>
      <c r="BW79"/>
      <c r="BX79"/>
      <c r="BY79"/>
      <c r="BZ79"/>
      <c r="CA79"/>
      <c r="CB79"/>
      <c r="CC79"/>
      <c r="CD79"/>
      <c r="CE79"/>
      <c r="CF79"/>
    </row>
    <row r="80" spans="1:84" hidden="1" x14ac:dyDescent="0.3">
      <c r="A80" s="12"/>
      <c r="B80" s="3" t="str">
        <f>IF('Base de données'!B23="","",'Base de données'!B23)</f>
        <v/>
      </c>
      <c r="C80" s="3" t="str">
        <f>IF('Base de données'!C23="","",'Base de données'!C23)</f>
        <v/>
      </c>
      <c r="D80" s="3" t="str">
        <f>IF('Base de données'!D23="","",'Base de données'!D23)</f>
        <v/>
      </c>
      <c r="E80" s="3" t="str">
        <f>IF('Base de données'!E23="","",'Base de données'!E23)</f>
        <v/>
      </c>
      <c r="F80" s="3" t="str">
        <f>IF('Base de données'!F23="","",'Base de données'!F23)</f>
        <v/>
      </c>
      <c r="G80" s="3" t="str">
        <f>IF('Base de données'!G23="","",'Base de données'!G23)</f>
        <v/>
      </c>
      <c r="H80" s="3" t="str">
        <f>IF('Base de données'!H23="","",'Base de données'!H23)</f>
        <v/>
      </c>
      <c r="I80" s="3" t="str">
        <f>IF('Base de données'!I23="","",'Base de données'!I23)</f>
        <v/>
      </c>
      <c r="J80" s="3" t="str">
        <f>IF('Base de données'!J23="","",'Base de données'!J23)</f>
        <v/>
      </c>
      <c r="K80" s="3" t="str">
        <f>IF('Base de données'!K23="","",'Base de données'!K23)</f>
        <v/>
      </c>
      <c r="L80" s="64" t="str">
        <f>IF('Base de données'!L23="","",'Base de données'!L23)</f>
        <v/>
      </c>
      <c r="M80" s="64" t="str">
        <f>IF('Base de données'!M23="","",'Base de données'!M23)</f>
        <v/>
      </c>
      <c r="N80" s="64" t="str">
        <f>IF('Base de données'!N23="","",'Base de données'!N23)</f>
        <v/>
      </c>
      <c r="O80" s="10" t="str">
        <f>IF('Base de données'!O23="","",'Base de données'!O23)</f>
        <v/>
      </c>
      <c r="P80" s="10" t="str">
        <f>IF('Base de données'!P23="","",'Base de données'!P23)</f>
        <v/>
      </c>
      <c r="Q80" s="10" t="str">
        <f>IF('Base de données'!Q23="","",'Base de données'!Q23)</f>
        <v/>
      </c>
      <c r="BQ80"/>
      <c r="BR80"/>
      <c r="BS80"/>
      <c r="BT80"/>
      <c r="BU80"/>
      <c r="BV80"/>
      <c r="BW80"/>
      <c r="BX80"/>
      <c r="BY80"/>
      <c r="BZ80"/>
      <c r="CA80"/>
      <c r="CB80"/>
      <c r="CC80"/>
      <c r="CD80"/>
      <c r="CE80"/>
      <c r="CF80"/>
    </row>
    <row r="81" spans="1:84" hidden="1" x14ac:dyDescent="0.3">
      <c r="A81" s="12"/>
      <c r="B81" s="3" t="str">
        <f>IF('Base de données'!B24="","",'Base de données'!B24)</f>
        <v/>
      </c>
      <c r="C81" s="3" t="str">
        <f>IF('Base de données'!C24="","",'Base de données'!C24)</f>
        <v/>
      </c>
      <c r="D81" s="3" t="str">
        <f>IF('Base de données'!D24="","",'Base de données'!D24)</f>
        <v/>
      </c>
      <c r="E81" s="3" t="str">
        <f>IF('Base de données'!E24="","",'Base de données'!E24)</f>
        <v/>
      </c>
      <c r="F81" s="3" t="str">
        <f>IF('Base de données'!F24="","",'Base de données'!F24)</f>
        <v/>
      </c>
      <c r="G81" s="3" t="str">
        <f>IF('Base de données'!G24="","",'Base de données'!G24)</f>
        <v/>
      </c>
      <c r="H81" s="3" t="str">
        <f>IF('Base de données'!H24="","",'Base de données'!H24)</f>
        <v/>
      </c>
      <c r="I81" s="3" t="str">
        <f>IF('Base de données'!I24="","",'Base de données'!I24)</f>
        <v/>
      </c>
      <c r="J81" s="3" t="str">
        <f>IF('Base de données'!J24="","",'Base de données'!J24)</f>
        <v/>
      </c>
      <c r="K81" s="3" t="str">
        <f>IF('Base de données'!K24="","",'Base de données'!K24)</f>
        <v/>
      </c>
      <c r="L81" s="64" t="str">
        <f>IF('Base de données'!L24="","",'Base de données'!L24)</f>
        <v/>
      </c>
      <c r="M81" s="64" t="str">
        <f>IF('Base de données'!M24="","",'Base de données'!M24)</f>
        <v/>
      </c>
      <c r="N81" s="64" t="str">
        <f>IF('Base de données'!N24="","",'Base de données'!N24)</f>
        <v/>
      </c>
      <c r="O81" s="10" t="str">
        <f>IF('Base de données'!O24="","",'Base de données'!O24)</f>
        <v/>
      </c>
      <c r="P81" s="10" t="str">
        <f>IF('Base de données'!P24="","",'Base de données'!P24)</f>
        <v/>
      </c>
      <c r="Q81" s="10" t="str">
        <f>IF('Base de données'!Q24="","",'Base de données'!Q24)</f>
        <v/>
      </c>
      <c r="BQ81"/>
      <c r="BR81"/>
      <c r="BS81"/>
      <c r="BT81"/>
      <c r="BU81"/>
      <c r="BV81"/>
      <c r="BW81"/>
      <c r="BX81"/>
      <c r="BY81"/>
      <c r="BZ81"/>
      <c r="CA81"/>
      <c r="CB81"/>
      <c r="CC81"/>
      <c r="CD81"/>
      <c r="CE81"/>
      <c r="CF81"/>
    </row>
    <row r="82" spans="1:84" hidden="1" x14ac:dyDescent="0.3">
      <c r="A82" s="12"/>
      <c r="B82" s="3" t="str">
        <f>IF('Base de données'!B25="","",'Base de données'!B25)</f>
        <v/>
      </c>
      <c r="C82" s="3" t="str">
        <f>IF('Base de données'!C25="","",'Base de données'!C25)</f>
        <v/>
      </c>
      <c r="D82" s="3" t="str">
        <f>IF('Base de données'!D25="","",'Base de données'!D25)</f>
        <v/>
      </c>
      <c r="E82" s="3" t="str">
        <f>IF('Base de données'!E25="","",'Base de données'!E25)</f>
        <v/>
      </c>
      <c r="F82" s="3" t="str">
        <f>IF('Base de données'!F25="","",'Base de données'!F25)</f>
        <v/>
      </c>
      <c r="G82" s="3" t="str">
        <f>IF('Base de données'!G25="","",'Base de données'!G25)</f>
        <v/>
      </c>
      <c r="H82" s="3" t="str">
        <f>IF('Base de données'!H25="","",'Base de données'!H25)</f>
        <v/>
      </c>
      <c r="I82" s="3" t="str">
        <f>IF('Base de données'!I25="","",'Base de données'!I25)</f>
        <v/>
      </c>
      <c r="J82" s="3" t="str">
        <f>IF('Base de données'!J25="","",'Base de données'!J25)</f>
        <v/>
      </c>
      <c r="K82" s="3" t="str">
        <f>IF('Base de données'!K25="","",'Base de données'!K25)</f>
        <v/>
      </c>
      <c r="L82" s="64" t="str">
        <f>IF('Base de données'!L25="","",'Base de données'!L25)</f>
        <v/>
      </c>
      <c r="M82" s="64" t="str">
        <f>IF('Base de données'!M25="","",'Base de données'!M25)</f>
        <v/>
      </c>
      <c r="N82" s="64" t="str">
        <f>IF('Base de données'!N25="","",'Base de données'!N25)</f>
        <v/>
      </c>
      <c r="O82" s="10" t="str">
        <f>IF('Base de données'!O25="","",'Base de données'!O25)</f>
        <v/>
      </c>
      <c r="P82" s="10" t="str">
        <f>IF('Base de données'!P25="","",'Base de données'!P25)</f>
        <v/>
      </c>
      <c r="Q82" s="10" t="str">
        <f>IF('Base de données'!Q25="","",'Base de données'!Q25)</f>
        <v/>
      </c>
      <c r="BQ82"/>
      <c r="BR82"/>
      <c r="BS82"/>
      <c r="BT82"/>
      <c r="BU82"/>
      <c r="BV82"/>
      <c r="BW82"/>
      <c r="BX82"/>
      <c r="BY82"/>
      <c r="BZ82"/>
      <c r="CA82"/>
      <c r="CB82"/>
      <c r="CC82"/>
      <c r="CD82"/>
      <c r="CE82"/>
      <c r="CF82"/>
    </row>
    <row r="83" spans="1:84" hidden="1" x14ac:dyDescent="0.3">
      <c r="A83" s="12"/>
      <c r="B83" s="3" t="str">
        <f>IF('Base de données'!B26="","",'Base de données'!B26)</f>
        <v/>
      </c>
      <c r="C83" s="3" t="str">
        <f>IF('Base de données'!C26="","",'Base de données'!C26)</f>
        <v/>
      </c>
      <c r="D83" s="3" t="str">
        <f>IF('Base de données'!D26="","",'Base de données'!D26)</f>
        <v/>
      </c>
      <c r="E83" s="3" t="str">
        <f>IF('Base de données'!E26="","",'Base de données'!E26)</f>
        <v/>
      </c>
      <c r="F83" s="3" t="str">
        <f>IF('Base de données'!F26="","",'Base de données'!F26)</f>
        <v/>
      </c>
      <c r="G83" s="3" t="str">
        <f>IF('Base de données'!G26="","",'Base de données'!G26)</f>
        <v/>
      </c>
      <c r="H83" s="3" t="str">
        <f>IF('Base de données'!H26="","",'Base de données'!H26)</f>
        <v/>
      </c>
      <c r="I83" s="3" t="str">
        <f>IF('Base de données'!I26="","",'Base de données'!I26)</f>
        <v/>
      </c>
      <c r="J83" s="3" t="str">
        <f>IF('Base de données'!J26="","",'Base de données'!J26)</f>
        <v/>
      </c>
      <c r="K83" s="3" t="str">
        <f>IF('Base de données'!K26="","",'Base de données'!K26)</f>
        <v/>
      </c>
      <c r="L83" s="64" t="str">
        <f>IF('Base de données'!L26="","",'Base de données'!L26)</f>
        <v/>
      </c>
      <c r="M83" s="64" t="str">
        <f>IF('Base de données'!M26="","",'Base de données'!M26)</f>
        <v/>
      </c>
      <c r="N83" s="64" t="str">
        <f>IF('Base de données'!N26="","",'Base de données'!N26)</f>
        <v/>
      </c>
      <c r="O83" s="10" t="str">
        <f>IF('Base de données'!O26="","",'Base de données'!O26)</f>
        <v/>
      </c>
      <c r="P83" s="10" t="str">
        <f>IF('Base de données'!P26="","",'Base de données'!P26)</f>
        <v/>
      </c>
      <c r="Q83" s="10" t="str">
        <f>IF('Base de données'!Q26="","",'Base de données'!Q26)</f>
        <v/>
      </c>
      <c r="BQ83"/>
      <c r="BR83"/>
      <c r="BS83"/>
      <c r="BT83"/>
      <c r="BU83"/>
      <c r="BV83"/>
      <c r="BW83"/>
      <c r="BX83"/>
      <c r="BY83"/>
      <c r="BZ83"/>
      <c r="CA83"/>
      <c r="CB83"/>
      <c r="CC83"/>
      <c r="CD83"/>
      <c r="CE83"/>
      <c r="CF83"/>
    </row>
    <row r="84" spans="1:84" hidden="1" x14ac:dyDescent="0.3">
      <c r="A84" s="12"/>
      <c r="B84" s="3" t="str">
        <f>IF('Base de données'!B27="","",'Base de données'!B27)</f>
        <v/>
      </c>
      <c r="C84" s="3" t="str">
        <f>IF('Base de données'!C27="","",'Base de données'!C27)</f>
        <v/>
      </c>
      <c r="D84" s="3" t="str">
        <f>IF('Base de données'!D27="","",'Base de données'!D27)</f>
        <v/>
      </c>
      <c r="E84" s="3" t="str">
        <f>IF('Base de données'!E27="","",'Base de données'!E27)</f>
        <v/>
      </c>
      <c r="F84" s="3" t="str">
        <f>IF('Base de données'!F27="","",'Base de données'!F27)</f>
        <v/>
      </c>
      <c r="G84" s="3" t="str">
        <f>IF('Base de données'!G27="","",'Base de données'!G27)</f>
        <v/>
      </c>
      <c r="H84" s="3" t="str">
        <f>IF('Base de données'!H27="","",'Base de données'!H27)</f>
        <v/>
      </c>
      <c r="I84" s="3" t="str">
        <f>IF('Base de données'!I27="","",'Base de données'!I27)</f>
        <v/>
      </c>
      <c r="J84" s="3" t="str">
        <f>IF('Base de données'!J27="","",'Base de données'!J27)</f>
        <v/>
      </c>
      <c r="K84" s="3" t="str">
        <f>IF('Base de données'!K27="","",'Base de données'!K27)</f>
        <v/>
      </c>
      <c r="L84" s="64" t="str">
        <f>IF('Base de données'!L27="","",'Base de données'!L27)</f>
        <v/>
      </c>
      <c r="M84" s="64" t="str">
        <f>IF('Base de données'!M27="","",'Base de données'!M27)</f>
        <v/>
      </c>
      <c r="N84" s="64" t="str">
        <f>IF('Base de données'!N27="","",'Base de données'!N27)</f>
        <v/>
      </c>
      <c r="O84" s="10" t="str">
        <f>IF('Base de données'!O27="","",'Base de données'!O27)</f>
        <v/>
      </c>
      <c r="P84" s="10" t="str">
        <f>IF('Base de données'!P27="","",'Base de données'!P27)</f>
        <v/>
      </c>
      <c r="Q84" s="10" t="str">
        <f>IF('Base de données'!Q27="","",'Base de données'!Q27)</f>
        <v/>
      </c>
      <c r="BQ84"/>
      <c r="BR84"/>
      <c r="BS84"/>
      <c r="BT84"/>
      <c r="BU84"/>
      <c r="BV84"/>
      <c r="BW84"/>
      <c r="BX84"/>
      <c r="BY84"/>
      <c r="BZ84"/>
      <c r="CA84"/>
      <c r="CB84"/>
      <c r="CC84"/>
      <c r="CD84"/>
      <c r="CE84"/>
      <c r="CF84"/>
    </row>
    <row r="85" spans="1:84" hidden="1" x14ac:dyDescent="0.3">
      <c r="A85" s="12"/>
      <c r="B85" s="3" t="str">
        <f>IF('Base de données'!B28="","",'Base de données'!B28)</f>
        <v/>
      </c>
      <c r="C85" s="3" t="str">
        <f>IF('Base de données'!C28="","",'Base de données'!C28)</f>
        <v/>
      </c>
      <c r="D85" s="3" t="str">
        <f>IF('Base de données'!D28="","",'Base de données'!D28)</f>
        <v/>
      </c>
      <c r="E85" s="3" t="str">
        <f>IF('Base de données'!E28="","",'Base de données'!E28)</f>
        <v/>
      </c>
      <c r="F85" s="3" t="str">
        <f>IF('Base de données'!F28="","",'Base de données'!F28)</f>
        <v/>
      </c>
      <c r="G85" s="3" t="str">
        <f>IF('Base de données'!G28="","",'Base de données'!G28)</f>
        <v/>
      </c>
      <c r="H85" s="3" t="str">
        <f>IF('Base de données'!H28="","",'Base de données'!H28)</f>
        <v/>
      </c>
      <c r="I85" s="3" t="str">
        <f>IF('Base de données'!I28="","",'Base de données'!I28)</f>
        <v/>
      </c>
      <c r="J85" s="3" t="str">
        <f>IF('Base de données'!J28="","",'Base de données'!J28)</f>
        <v/>
      </c>
      <c r="K85" s="3" t="str">
        <f>IF('Base de données'!K28="","",'Base de données'!K28)</f>
        <v/>
      </c>
      <c r="L85" s="64" t="str">
        <f>IF('Base de données'!L28="","",'Base de données'!L28)</f>
        <v/>
      </c>
      <c r="M85" s="64" t="str">
        <f>IF('Base de données'!M28="","",'Base de données'!M28)</f>
        <v/>
      </c>
      <c r="N85" s="64" t="str">
        <f>IF('Base de données'!N28="","",'Base de données'!N28)</f>
        <v/>
      </c>
      <c r="O85" s="10" t="str">
        <f>IF('Base de données'!O28="","",'Base de données'!O28)</f>
        <v/>
      </c>
      <c r="P85" s="10" t="str">
        <f>IF('Base de données'!P28="","",'Base de données'!P28)</f>
        <v/>
      </c>
      <c r="Q85" s="10" t="str">
        <f>IF('Base de données'!Q28="","",'Base de données'!Q28)</f>
        <v/>
      </c>
      <c r="BQ85"/>
      <c r="BR85"/>
      <c r="BS85"/>
      <c r="BT85"/>
      <c r="BU85"/>
      <c r="BV85"/>
      <c r="BW85"/>
      <c r="BX85"/>
      <c r="BY85"/>
      <c r="BZ85"/>
      <c r="CA85"/>
      <c r="CB85"/>
      <c r="CC85"/>
      <c r="CD85"/>
      <c r="CE85"/>
      <c r="CF85"/>
    </row>
    <row r="86" spans="1:84" hidden="1" x14ac:dyDescent="0.3">
      <c r="A86" s="12"/>
      <c r="B86" s="3" t="str">
        <f>IF('Base de données'!B29="","",'Base de données'!B29)</f>
        <v/>
      </c>
      <c r="C86" s="3" t="str">
        <f>IF('Base de données'!C29="","",'Base de données'!C29)</f>
        <v/>
      </c>
      <c r="D86" s="3" t="str">
        <f>IF('Base de données'!D29="","",'Base de données'!D29)</f>
        <v/>
      </c>
      <c r="E86" s="3" t="str">
        <f>IF('Base de données'!E29="","",'Base de données'!E29)</f>
        <v/>
      </c>
      <c r="F86" s="3" t="str">
        <f>IF('Base de données'!F29="","",'Base de données'!F29)</f>
        <v/>
      </c>
      <c r="G86" s="3" t="str">
        <f>IF('Base de données'!G29="","",'Base de données'!G29)</f>
        <v/>
      </c>
      <c r="H86" s="3" t="str">
        <f>IF('Base de données'!H29="","",'Base de données'!H29)</f>
        <v/>
      </c>
      <c r="I86" s="3" t="str">
        <f>IF('Base de données'!I29="","",'Base de données'!I29)</f>
        <v/>
      </c>
      <c r="J86" s="3" t="str">
        <f>IF('Base de données'!J29="","",'Base de données'!J29)</f>
        <v/>
      </c>
      <c r="K86" s="3" t="str">
        <f>IF('Base de données'!K29="","",'Base de données'!K29)</f>
        <v/>
      </c>
      <c r="L86" s="64" t="str">
        <f>IF('Base de données'!L29="","",'Base de données'!L29)</f>
        <v/>
      </c>
      <c r="M86" s="64" t="str">
        <f>IF('Base de données'!M29="","",'Base de données'!M29)</f>
        <v/>
      </c>
      <c r="N86" s="64" t="str">
        <f>IF('Base de données'!N29="","",'Base de données'!N29)</f>
        <v/>
      </c>
      <c r="O86" s="10" t="str">
        <f>IF('Base de données'!O29="","",'Base de données'!O29)</f>
        <v/>
      </c>
      <c r="P86" s="10" t="str">
        <f>IF('Base de données'!P29="","",'Base de données'!P29)</f>
        <v/>
      </c>
      <c r="Q86" s="10" t="str">
        <f>IF('Base de données'!Q29="","",'Base de données'!Q29)</f>
        <v/>
      </c>
      <c r="BQ86"/>
      <c r="BR86"/>
      <c r="BS86"/>
      <c r="BT86"/>
      <c r="BU86"/>
      <c r="BV86"/>
      <c r="BW86"/>
      <c r="BX86"/>
      <c r="BY86"/>
      <c r="BZ86"/>
      <c r="CA86"/>
      <c r="CB86"/>
      <c r="CC86"/>
      <c r="CD86"/>
      <c r="CE86"/>
      <c r="CF86"/>
    </row>
    <row r="87" spans="1:84" hidden="1" x14ac:dyDescent="0.3">
      <c r="A87" s="12"/>
      <c r="B87" s="3" t="str">
        <f>IF('Base de données'!B30="","",'Base de données'!B30)</f>
        <v/>
      </c>
      <c r="C87" s="3" t="str">
        <f>IF('Base de données'!C30="","",'Base de données'!C30)</f>
        <v/>
      </c>
      <c r="D87" s="3" t="str">
        <f>IF('Base de données'!D30="","",'Base de données'!D30)</f>
        <v/>
      </c>
      <c r="E87" s="3" t="str">
        <f>IF('Base de données'!E30="","",'Base de données'!E30)</f>
        <v/>
      </c>
      <c r="F87" s="3" t="str">
        <f>IF('Base de données'!F30="","",'Base de données'!F30)</f>
        <v/>
      </c>
      <c r="G87" s="3" t="str">
        <f>IF('Base de données'!G30="","",'Base de données'!G30)</f>
        <v/>
      </c>
      <c r="H87" s="3" t="str">
        <f>IF('Base de données'!H30="","",'Base de données'!H30)</f>
        <v/>
      </c>
      <c r="I87" s="3" t="str">
        <f>IF('Base de données'!I30="","",'Base de données'!I30)</f>
        <v/>
      </c>
      <c r="J87" s="3" t="str">
        <f>IF('Base de données'!J30="","",'Base de données'!J30)</f>
        <v/>
      </c>
      <c r="K87" s="3" t="str">
        <f>IF('Base de données'!K30="","",'Base de données'!K30)</f>
        <v/>
      </c>
      <c r="L87" s="64" t="str">
        <f>IF('Base de données'!L30="","",'Base de données'!L30)</f>
        <v/>
      </c>
      <c r="M87" s="64" t="str">
        <f>IF('Base de données'!M30="","",'Base de données'!M30)</f>
        <v/>
      </c>
      <c r="N87" s="64" t="str">
        <f>IF('Base de données'!N30="","",'Base de données'!N30)</f>
        <v/>
      </c>
      <c r="O87" s="10" t="str">
        <f>IF('Base de données'!O30="","",'Base de données'!O30)</f>
        <v/>
      </c>
      <c r="P87" s="10" t="str">
        <f>IF('Base de données'!P30="","",'Base de données'!P30)</f>
        <v/>
      </c>
      <c r="Q87" s="10" t="str">
        <f>IF('Base de données'!Q30="","",'Base de données'!Q30)</f>
        <v/>
      </c>
      <c r="BQ87"/>
      <c r="BR87"/>
      <c r="BS87"/>
      <c r="BT87"/>
      <c r="BU87"/>
      <c r="BV87"/>
      <c r="BW87"/>
      <c r="BX87"/>
      <c r="BY87"/>
      <c r="BZ87"/>
      <c r="CA87"/>
      <c r="CB87"/>
      <c r="CC87"/>
      <c r="CD87"/>
      <c r="CE87"/>
      <c r="CF87"/>
    </row>
    <row r="88" spans="1:84" hidden="1" x14ac:dyDescent="0.3">
      <c r="A88" s="12"/>
      <c r="B88" s="3" t="str">
        <f>IF('Base de données'!B31="","",'Base de données'!B31)</f>
        <v/>
      </c>
      <c r="C88" s="3" t="str">
        <f>IF('Base de données'!C31="","",'Base de données'!C31)</f>
        <v/>
      </c>
      <c r="D88" s="3" t="str">
        <f>IF('Base de données'!D31="","",'Base de données'!D31)</f>
        <v/>
      </c>
      <c r="E88" s="3" t="str">
        <f>IF('Base de données'!E31="","",'Base de données'!E31)</f>
        <v/>
      </c>
      <c r="F88" s="3" t="str">
        <f>IF('Base de données'!F31="","",'Base de données'!F31)</f>
        <v/>
      </c>
      <c r="G88" s="3" t="str">
        <f>IF('Base de données'!G31="","",'Base de données'!G31)</f>
        <v/>
      </c>
      <c r="H88" s="3" t="str">
        <f>IF('Base de données'!H31="","",'Base de données'!H31)</f>
        <v/>
      </c>
      <c r="I88" s="3" t="str">
        <f>IF('Base de données'!I31="","",'Base de données'!I31)</f>
        <v/>
      </c>
      <c r="J88" s="3" t="str">
        <f>IF('Base de données'!J31="","",'Base de données'!J31)</f>
        <v/>
      </c>
      <c r="K88" s="3" t="str">
        <f>IF('Base de données'!K31="","",'Base de données'!K31)</f>
        <v/>
      </c>
      <c r="L88" s="64" t="str">
        <f>IF('Base de données'!L31="","",'Base de données'!L31)</f>
        <v/>
      </c>
      <c r="M88" s="64" t="str">
        <f>IF('Base de données'!M31="","",'Base de données'!M31)</f>
        <v/>
      </c>
      <c r="N88" s="64" t="str">
        <f>IF('Base de données'!N31="","",'Base de données'!N31)</f>
        <v/>
      </c>
      <c r="O88" s="10" t="str">
        <f>IF('Base de données'!O31="","",'Base de données'!O31)</f>
        <v/>
      </c>
      <c r="P88" s="10" t="str">
        <f>IF('Base de données'!P31="","",'Base de données'!P31)</f>
        <v/>
      </c>
      <c r="Q88" s="10" t="str">
        <f>IF('Base de données'!Q31="","",'Base de données'!Q31)</f>
        <v/>
      </c>
      <c r="BQ88"/>
      <c r="BR88"/>
      <c r="BS88"/>
      <c r="BT88"/>
      <c r="BU88"/>
      <c r="BV88"/>
      <c r="BW88"/>
      <c r="BX88"/>
      <c r="BY88"/>
      <c r="BZ88"/>
      <c r="CA88"/>
      <c r="CB88"/>
      <c r="CC88"/>
      <c r="CD88"/>
      <c r="CE88"/>
      <c r="CF88"/>
    </row>
    <row r="89" spans="1:84" hidden="1" x14ac:dyDescent="0.3">
      <c r="A89" s="12"/>
      <c r="B89" s="3" t="str">
        <f>IF('Base de données'!B32="","",'Base de données'!B32)</f>
        <v/>
      </c>
      <c r="C89" s="3" t="str">
        <f>IF('Base de données'!C32="","",'Base de données'!C32)</f>
        <v/>
      </c>
      <c r="D89" s="3" t="str">
        <f>IF('Base de données'!D32="","",'Base de données'!D32)</f>
        <v/>
      </c>
      <c r="E89" s="3" t="str">
        <f>IF('Base de données'!E32="","",'Base de données'!E32)</f>
        <v/>
      </c>
      <c r="F89" s="3" t="str">
        <f>IF('Base de données'!F32="","",'Base de données'!F32)</f>
        <v/>
      </c>
      <c r="G89" s="3" t="str">
        <f>IF('Base de données'!G32="","",'Base de données'!G32)</f>
        <v/>
      </c>
      <c r="H89" s="3" t="str">
        <f>IF('Base de données'!H32="","",'Base de données'!H32)</f>
        <v/>
      </c>
      <c r="I89" s="3" t="str">
        <f>IF('Base de données'!I32="","",'Base de données'!I32)</f>
        <v/>
      </c>
      <c r="J89" s="3" t="str">
        <f>IF('Base de données'!J32="","",'Base de données'!J32)</f>
        <v/>
      </c>
      <c r="K89" s="3" t="str">
        <f>IF('Base de données'!K32="","",'Base de données'!K32)</f>
        <v/>
      </c>
      <c r="L89" s="64" t="str">
        <f>IF('Base de données'!L32="","",'Base de données'!L32)</f>
        <v/>
      </c>
      <c r="M89" s="64" t="str">
        <f>IF('Base de données'!M32="","",'Base de données'!M32)</f>
        <v/>
      </c>
      <c r="N89" s="64" t="str">
        <f>IF('Base de données'!N32="","",'Base de données'!N32)</f>
        <v/>
      </c>
      <c r="O89" s="10" t="str">
        <f>IF('Base de données'!O32="","",'Base de données'!O32)</f>
        <v/>
      </c>
      <c r="P89" s="10" t="str">
        <f>IF('Base de données'!P32="","",'Base de données'!P32)</f>
        <v/>
      </c>
      <c r="Q89" s="10" t="str">
        <f>IF('Base de données'!Q32="","",'Base de données'!Q32)</f>
        <v/>
      </c>
      <c r="BQ89"/>
      <c r="BR89"/>
      <c r="BS89"/>
      <c r="BT89"/>
      <c r="BU89"/>
      <c r="BV89"/>
      <c r="BW89"/>
      <c r="BX89"/>
      <c r="BY89"/>
      <c r="BZ89"/>
      <c r="CA89"/>
      <c r="CB89"/>
      <c r="CC89"/>
      <c r="CD89"/>
      <c r="CE89"/>
      <c r="CF89"/>
    </row>
    <row r="90" spans="1:84" hidden="1" x14ac:dyDescent="0.3">
      <c r="A90" s="12"/>
      <c r="B90" s="3" t="str">
        <f>IF('Base de données'!B33="","",'Base de données'!B33)</f>
        <v/>
      </c>
      <c r="C90" s="3" t="str">
        <f>IF('Base de données'!C33="","",'Base de données'!C33)</f>
        <v/>
      </c>
      <c r="D90" s="3" t="str">
        <f>IF('Base de données'!D33="","",'Base de données'!D33)</f>
        <v/>
      </c>
      <c r="E90" s="3" t="str">
        <f>IF('Base de données'!E33="","",'Base de données'!E33)</f>
        <v/>
      </c>
      <c r="F90" s="3" t="str">
        <f>IF('Base de données'!F33="","",'Base de données'!F33)</f>
        <v/>
      </c>
      <c r="G90" s="3" t="str">
        <f>IF('Base de données'!G33="","",'Base de données'!G33)</f>
        <v/>
      </c>
      <c r="H90" s="3" t="str">
        <f>IF('Base de données'!H33="","",'Base de données'!H33)</f>
        <v/>
      </c>
      <c r="I90" s="3" t="str">
        <f>IF('Base de données'!I33="","",'Base de données'!I33)</f>
        <v/>
      </c>
      <c r="J90" s="3" t="str">
        <f>IF('Base de données'!J33="","",'Base de données'!J33)</f>
        <v/>
      </c>
      <c r="K90" s="3" t="str">
        <f>IF('Base de données'!K33="","",'Base de données'!K33)</f>
        <v/>
      </c>
      <c r="L90" s="64" t="str">
        <f>IF('Base de données'!L33="","",'Base de données'!L33)</f>
        <v/>
      </c>
      <c r="M90" s="64" t="str">
        <f>IF('Base de données'!M33="","",'Base de données'!M33)</f>
        <v/>
      </c>
      <c r="N90" s="64" t="str">
        <f>IF('Base de données'!N33="","",'Base de données'!N33)</f>
        <v/>
      </c>
      <c r="O90" s="10" t="str">
        <f>IF('Base de données'!O33="","",'Base de données'!O33)</f>
        <v/>
      </c>
      <c r="P90" s="10" t="str">
        <f>IF('Base de données'!P33="","",'Base de données'!P33)</f>
        <v/>
      </c>
      <c r="Q90" s="10" t="str">
        <f>IF('Base de données'!Q33="","",'Base de données'!Q33)</f>
        <v/>
      </c>
      <c r="BQ90"/>
      <c r="BR90"/>
      <c r="BS90"/>
      <c r="BT90"/>
      <c r="BU90"/>
      <c r="BV90"/>
      <c r="BW90"/>
      <c r="BX90"/>
      <c r="BY90"/>
      <c r="BZ90"/>
      <c r="CA90"/>
      <c r="CB90"/>
      <c r="CC90"/>
      <c r="CD90"/>
      <c r="CE90"/>
      <c r="CF90"/>
    </row>
    <row r="91" spans="1:84" hidden="1" x14ac:dyDescent="0.3">
      <c r="A91" s="12"/>
      <c r="B91" s="3" t="str">
        <f>IF('Base de données'!B34="","",'Base de données'!B34)</f>
        <v/>
      </c>
      <c r="C91" s="3" t="str">
        <f>IF('Base de données'!C34="","",'Base de données'!C34)</f>
        <v/>
      </c>
      <c r="D91" s="3" t="str">
        <f>IF('Base de données'!D34="","",'Base de données'!D34)</f>
        <v/>
      </c>
      <c r="E91" s="3" t="str">
        <f>IF('Base de données'!E34="","",'Base de données'!E34)</f>
        <v/>
      </c>
      <c r="F91" s="3" t="str">
        <f>IF('Base de données'!F34="","",'Base de données'!F34)</f>
        <v/>
      </c>
      <c r="G91" s="3" t="str">
        <f>IF('Base de données'!G34="","",'Base de données'!G34)</f>
        <v/>
      </c>
      <c r="H91" s="3" t="str">
        <f>IF('Base de données'!H34="","",'Base de données'!H34)</f>
        <v/>
      </c>
      <c r="I91" s="3" t="str">
        <f>IF('Base de données'!I34="","",'Base de données'!I34)</f>
        <v/>
      </c>
      <c r="J91" s="3" t="str">
        <f>IF('Base de données'!J34="","",'Base de données'!J34)</f>
        <v/>
      </c>
      <c r="K91" s="3" t="str">
        <f>IF('Base de données'!K34="","",'Base de données'!K34)</f>
        <v/>
      </c>
      <c r="L91" s="64" t="str">
        <f>IF('Base de données'!L34="","",'Base de données'!L34)</f>
        <v/>
      </c>
      <c r="M91" s="64" t="str">
        <f>IF('Base de données'!M34="","",'Base de données'!M34)</f>
        <v/>
      </c>
      <c r="N91" s="64" t="str">
        <f>IF('Base de données'!N34="","",'Base de données'!N34)</f>
        <v/>
      </c>
      <c r="O91" s="10" t="str">
        <f>IF('Base de données'!O34="","",'Base de données'!O34)</f>
        <v/>
      </c>
      <c r="P91" s="10" t="str">
        <f>IF('Base de données'!P34="","",'Base de données'!P34)</f>
        <v/>
      </c>
      <c r="Q91" s="10" t="str">
        <f>IF('Base de données'!Q34="","",'Base de données'!Q34)</f>
        <v/>
      </c>
      <c r="BQ91"/>
      <c r="BR91"/>
      <c r="BS91"/>
      <c r="BT91"/>
      <c r="BU91"/>
      <c r="BV91"/>
      <c r="BW91"/>
      <c r="BX91"/>
      <c r="BY91"/>
      <c r="BZ91"/>
      <c r="CA91"/>
      <c r="CB91"/>
      <c r="CC91"/>
      <c r="CD91"/>
      <c r="CE91"/>
      <c r="CF91"/>
    </row>
    <row r="92" spans="1:84" hidden="1" x14ac:dyDescent="0.3">
      <c r="A92" s="12"/>
      <c r="B92" s="3" t="str">
        <f>IF('Base de données'!B35="","",'Base de données'!B35)</f>
        <v/>
      </c>
      <c r="C92" s="3" t="str">
        <f>IF('Base de données'!C35="","",'Base de données'!C35)</f>
        <v/>
      </c>
      <c r="D92" s="3" t="str">
        <f>IF('Base de données'!D35="","",'Base de données'!D35)</f>
        <v/>
      </c>
      <c r="E92" s="3" t="str">
        <f>IF('Base de données'!E35="","",'Base de données'!E35)</f>
        <v/>
      </c>
      <c r="F92" s="3" t="str">
        <f>IF('Base de données'!F35="","",'Base de données'!F35)</f>
        <v/>
      </c>
      <c r="G92" s="3" t="str">
        <f>IF('Base de données'!G35="","",'Base de données'!G35)</f>
        <v/>
      </c>
      <c r="H92" s="3" t="str">
        <f>IF('Base de données'!H35="","",'Base de données'!H35)</f>
        <v/>
      </c>
      <c r="I92" s="3" t="str">
        <f>IF('Base de données'!I35="","",'Base de données'!I35)</f>
        <v/>
      </c>
      <c r="J92" s="3" t="str">
        <f>IF('Base de données'!J35="","",'Base de données'!J35)</f>
        <v/>
      </c>
      <c r="K92" s="3" t="str">
        <f>IF('Base de données'!K35="","",'Base de données'!K35)</f>
        <v/>
      </c>
      <c r="L92" s="64" t="str">
        <f>IF('Base de données'!L35="","",'Base de données'!L35)</f>
        <v/>
      </c>
      <c r="M92" s="64" t="str">
        <f>IF('Base de données'!M35="","",'Base de données'!M35)</f>
        <v/>
      </c>
      <c r="N92" s="64" t="str">
        <f>IF('Base de données'!N35="","",'Base de données'!N35)</f>
        <v/>
      </c>
      <c r="O92" s="10" t="str">
        <f>IF('Base de données'!O35="","",'Base de données'!O35)</f>
        <v/>
      </c>
      <c r="P92" s="10" t="str">
        <f>IF('Base de données'!P35="","",'Base de données'!P35)</f>
        <v/>
      </c>
      <c r="Q92" s="10" t="str">
        <f>IF('Base de données'!Q35="","",'Base de données'!Q35)</f>
        <v/>
      </c>
      <c r="BQ92"/>
      <c r="BR92"/>
      <c r="BS92"/>
      <c r="BT92"/>
      <c r="BU92"/>
      <c r="BV92"/>
      <c r="BW92"/>
      <c r="BX92"/>
      <c r="BY92"/>
      <c r="BZ92"/>
      <c r="CA92"/>
      <c r="CB92"/>
      <c r="CC92"/>
      <c r="CD92"/>
      <c r="CE92"/>
      <c r="CF92"/>
    </row>
    <row r="93" spans="1:84" hidden="1" x14ac:dyDescent="0.3">
      <c r="A93" s="12"/>
      <c r="B93" s="3" t="str">
        <f>IF('Base de données'!B36="","",'Base de données'!B36)</f>
        <v/>
      </c>
      <c r="C93" s="3" t="str">
        <f>IF('Base de données'!C36="","",'Base de données'!C36)</f>
        <v/>
      </c>
      <c r="D93" s="3" t="str">
        <f>IF('Base de données'!D36="","",'Base de données'!D36)</f>
        <v/>
      </c>
      <c r="E93" s="3" t="str">
        <f>IF('Base de données'!E36="","",'Base de données'!E36)</f>
        <v/>
      </c>
      <c r="F93" s="3" t="str">
        <f>IF('Base de données'!F36="","",'Base de données'!F36)</f>
        <v/>
      </c>
      <c r="G93" s="3" t="str">
        <f>IF('Base de données'!G36="","",'Base de données'!G36)</f>
        <v/>
      </c>
      <c r="H93" s="3" t="str">
        <f>IF('Base de données'!H36="","",'Base de données'!H36)</f>
        <v/>
      </c>
      <c r="I93" s="3" t="str">
        <f>IF('Base de données'!I36="","",'Base de données'!I36)</f>
        <v/>
      </c>
      <c r="J93" s="3" t="str">
        <f>IF('Base de données'!J36="","",'Base de données'!J36)</f>
        <v/>
      </c>
      <c r="K93" s="3" t="str">
        <f>IF('Base de données'!K36="","",'Base de données'!K36)</f>
        <v/>
      </c>
      <c r="L93" s="64" t="str">
        <f>IF('Base de données'!L36="","",'Base de données'!L36)</f>
        <v/>
      </c>
      <c r="M93" s="64" t="str">
        <f>IF('Base de données'!M36="","",'Base de données'!M36)</f>
        <v/>
      </c>
      <c r="N93" s="64" t="str">
        <f>IF('Base de données'!N36="","",'Base de données'!N36)</f>
        <v/>
      </c>
      <c r="O93" s="10" t="str">
        <f>IF('Base de données'!O36="","",'Base de données'!O36)</f>
        <v/>
      </c>
      <c r="P93" s="10" t="str">
        <f>IF('Base de données'!P36="","",'Base de données'!P36)</f>
        <v/>
      </c>
      <c r="Q93" s="10" t="str">
        <f>IF('Base de données'!Q36="","",'Base de données'!Q36)</f>
        <v/>
      </c>
      <c r="BQ93"/>
      <c r="BR93"/>
      <c r="BS93"/>
      <c r="BT93"/>
      <c r="BU93"/>
      <c r="BV93"/>
      <c r="BW93"/>
      <c r="BX93"/>
      <c r="BY93"/>
      <c r="BZ93"/>
      <c r="CA93"/>
      <c r="CB93"/>
      <c r="CC93"/>
      <c r="CD93"/>
      <c r="CE93"/>
      <c r="CF93"/>
    </row>
    <row r="94" spans="1:84" hidden="1" x14ac:dyDescent="0.3">
      <c r="A94" s="12"/>
      <c r="B94" s="3" t="str">
        <f>IF('Base de données'!B37="","",'Base de données'!B37)</f>
        <v/>
      </c>
      <c r="C94" s="3" t="str">
        <f>IF('Base de données'!C37="","",'Base de données'!C37)</f>
        <v/>
      </c>
      <c r="D94" s="3" t="str">
        <f>IF('Base de données'!D37="","",'Base de données'!D37)</f>
        <v/>
      </c>
      <c r="E94" s="3" t="str">
        <f>IF('Base de données'!E37="","",'Base de données'!E37)</f>
        <v/>
      </c>
      <c r="F94" s="3" t="str">
        <f>IF('Base de données'!F37="","",'Base de données'!F37)</f>
        <v/>
      </c>
      <c r="G94" s="3" t="str">
        <f>IF('Base de données'!G37="","",'Base de données'!G37)</f>
        <v/>
      </c>
      <c r="H94" s="3" t="str">
        <f>IF('Base de données'!H37="","",'Base de données'!H37)</f>
        <v/>
      </c>
      <c r="I94" s="3" t="str">
        <f>IF('Base de données'!I37="","",'Base de données'!I37)</f>
        <v/>
      </c>
      <c r="J94" s="3" t="str">
        <f>IF('Base de données'!J37="","",'Base de données'!J37)</f>
        <v/>
      </c>
      <c r="K94" s="3" t="str">
        <f>IF('Base de données'!K37="","",'Base de données'!K37)</f>
        <v/>
      </c>
      <c r="L94" s="64" t="str">
        <f>IF('Base de données'!L37="","",'Base de données'!L37)</f>
        <v/>
      </c>
      <c r="M94" s="64" t="str">
        <f>IF('Base de données'!M37="","",'Base de données'!M37)</f>
        <v/>
      </c>
      <c r="N94" s="64" t="str">
        <f>IF('Base de données'!N37="","",'Base de données'!N37)</f>
        <v/>
      </c>
      <c r="O94" s="10" t="str">
        <f>IF('Base de données'!O37="","",'Base de données'!O37)</f>
        <v/>
      </c>
      <c r="P94" s="10" t="str">
        <f>IF('Base de données'!P37="","",'Base de données'!P37)</f>
        <v/>
      </c>
      <c r="Q94" s="10" t="str">
        <f>IF('Base de données'!Q37="","",'Base de données'!Q37)</f>
        <v/>
      </c>
      <c r="BQ94"/>
      <c r="BR94"/>
      <c r="BS94"/>
      <c r="BT94"/>
      <c r="BU94"/>
      <c r="BV94"/>
      <c r="BW94"/>
      <c r="BX94"/>
      <c r="BY94"/>
      <c r="BZ94"/>
      <c r="CA94"/>
      <c r="CB94"/>
      <c r="CC94"/>
      <c r="CD94"/>
      <c r="CE94"/>
      <c r="CF94"/>
    </row>
    <row r="95" spans="1:84" hidden="1" x14ac:dyDescent="0.3">
      <c r="A95" s="12"/>
      <c r="B95" s="3" t="str">
        <f>IF('Base de données'!B38="","",'Base de données'!B38)</f>
        <v/>
      </c>
      <c r="C95" s="3" t="str">
        <f>IF('Base de données'!C38="","",'Base de données'!C38)</f>
        <v/>
      </c>
      <c r="D95" s="3" t="str">
        <f>IF('Base de données'!D38="","",'Base de données'!D38)</f>
        <v/>
      </c>
      <c r="E95" s="3" t="str">
        <f>IF('Base de données'!E38="","",'Base de données'!E38)</f>
        <v/>
      </c>
      <c r="F95" s="3" t="str">
        <f>IF('Base de données'!F38="","",'Base de données'!F38)</f>
        <v/>
      </c>
      <c r="G95" s="3" t="str">
        <f>IF('Base de données'!G38="","",'Base de données'!G38)</f>
        <v/>
      </c>
      <c r="H95" s="3" t="str">
        <f>IF('Base de données'!H38="","",'Base de données'!H38)</f>
        <v/>
      </c>
      <c r="I95" s="3" t="str">
        <f>IF('Base de données'!I38="","",'Base de données'!I38)</f>
        <v/>
      </c>
      <c r="J95" s="3" t="str">
        <f>IF('Base de données'!J38="","",'Base de données'!J38)</f>
        <v/>
      </c>
      <c r="K95" s="3" t="str">
        <f>IF('Base de données'!K38="","",'Base de données'!K38)</f>
        <v/>
      </c>
      <c r="L95" s="64" t="str">
        <f>IF('Base de données'!L38="","",'Base de données'!L38)</f>
        <v/>
      </c>
      <c r="M95" s="64" t="str">
        <f>IF('Base de données'!M38="","",'Base de données'!M38)</f>
        <v/>
      </c>
      <c r="N95" s="64" t="str">
        <f>IF('Base de données'!N38="","",'Base de données'!N38)</f>
        <v/>
      </c>
      <c r="O95" s="10" t="str">
        <f>IF('Base de données'!O38="","",'Base de données'!O38)</f>
        <v/>
      </c>
      <c r="P95" s="10" t="str">
        <f>IF('Base de données'!P38="","",'Base de données'!P38)</f>
        <v/>
      </c>
      <c r="Q95" s="10" t="str">
        <f>IF('Base de données'!Q38="","",'Base de données'!Q38)</f>
        <v/>
      </c>
      <c r="BQ95"/>
      <c r="BR95"/>
      <c r="BS95"/>
      <c r="BT95"/>
      <c r="BU95"/>
      <c r="BV95"/>
      <c r="BW95"/>
      <c r="BX95"/>
      <c r="BY95"/>
      <c r="BZ95"/>
      <c r="CA95"/>
      <c r="CB95"/>
      <c r="CC95"/>
      <c r="CD95"/>
      <c r="CE95"/>
      <c r="CF95"/>
    </row>
    <row r="96" spans="1:84" hidden="1" x14ac:dyDescent="0.3">
      <c r="A96" s="12"/>
      <c r="B96" s="3" t="str">
        <f>IF('Base de données'!B39="","",'Base de données'!B39)</f>
        <v/>
      </c>
      <c r="C96" s="3" t="str">
        <f>IF('Base de données'!C39="","",'Base de données'!C39)</f>
        <v/>
      </c>
      <c r="D96" s="3" t="str">
        <f>IF('Base de données'!D39="","",'Base de données'!D39)</f>
        <v/>
      </c>
      <c r="E96" s="3" t="str">
        <f>IF('Base de données'!E39="","",'Base de données'!E39)</f>
        <v/>
      </c>
      <c r="F96" s="3" t="str">
        <f>IF('Base de données'!F39="","",'Base de données'!F39)</f>
        <v/>
      </c>
      <c r="G96" s="3" t="str">
        <f>IF('Base de données'!G39="","",'Base de données'!G39)</f>
        <v/>
      </c>
      <c r="H96" s="3" t="str">
        <f>IF('Base de données'!H39="","",'Base de données'!H39)</f>
        <v/>
      </c>
      <c r="I96" s="3" t="str">
        <f>IF('Base de données'!I39="","",'Base de données'!I39)</f>
        <v/>
      </c>
      <c r="J96" s="3" t="str">
        <f>IF('Base de données'!J39="","",'Base de données'!J39)</f>
        <v/>
      </c>
      <c r="K96" s="3" t="str">
        <f>IF('Base de données'!K39="","",'Base de données'!K39)</f>
        <v/>
      </c>
      <c r="L96" s="64" t="str">
        <f>IF('Base de données'!L39="","",'Base de données'!L39)</f>
        <v/>
      </c>
      <c r="M96" s="64" t="str">
        <f>IF('Base de données'!M39="","",'Base de données'!M39)</f>
        <v/>
      </c>
      <c r="N96" s="64" t="str">
        <f>IF('Base de données'!N39="","",'Base de données'!N39)</f>
        <v/>
      </c>
      <c r="O96" s="10" t="str">
        <f>IF('Base de données'!O39="","",'Base de données'!O39)</f>
        <v/>
      </c>
      <c r="P96" s="10" t="str">
        <f>IF('Base de données'!P39="","",'Base de données'!P39)</f>
        <v/>
      </c>
      <c r="Q96" s="10" t="str">
        <f>IF('Base de données'!Q39="","",'Base de données'!Q39)</f>
        <v/>
      </c>
      <c r="BQ96"/>
      <c r="BR96"/>
      <c r="BS96"/>
      <c r="BT96"/>
      <c r="BU96"/>
      <c r="BV96"/>
      <c r="BW96"/>
      <c r="BX96"/>
      <c r="BY96"/>
      <c r="BZ96"/>
      <c r="CA96"/>
      <c r="CB96"/>
      <c r="CC96"/>
      <c r="CD96"/>
      <c r="CE96"/>
      <c r="CF96"/>
    </row>
    <row r="97" spans="1:84" hidden="1" x14ac:dyDescent="0.3">
      <c r="A97" s="12"/>
      <c r="B97" s="3" t="str">
        <f>IF('Base de données'!B40="","",'Base de données'!B40)</f>
        <v/>
      </c>
      <c r="C97" s="3" t="str">
        <f>IF('Base de données'!C40="","",'Base de données'!C40)</f>
        <v/>
      </c>
      <c r="D97" s="3" t="str">
        <f>IF('Base de données'!D40="","",'Base de données'!D40)</f>
        <v/>
      </c>
      <c r="E97" s="3" t="str">
        <f>IF('Base de données'!E40="","",'Base de données'!E40)</f>
        <v/>
      </c>
      <c r="F97" s="3" t="str">
        <f>IF('Base de données'!F40="","",'Base de données'!F40)</f>
        <v/>
      </c>
      <c r="G97" s="3" t="str">
        <f>IF('Base de données'!G40="","",'Base de données'!G40)</f>
        <v/>
      </c>
      <c r="H97" s="3" t="str">
        <f>IF('Base de données'!H40="","",'Base de données'!H40)</f>
        <v/>
      </c>
      <c r="I97" s="3" t="str">
        <f>IF('Base de données'!I40="","",'Base de données'!I40)</f>
        <v/>
      </c>
      <c r="J97" s="3" t="str">
        <f>IF('Base de données'!J40="","",'Base de données'!J40)</f>
        <v/>
      </c>
      <c r="K97" s="3" t="str">
        <f>IF('Base de données'!K40="","",'Base de données'!K40)</f>
        <v/>
      </c>
      <c r="L97" s="64" t="str">
        <f>IF('Base de données'!L40="","",'Base de données'!L40)</f>
        <v/>
      </c>
      <c r="M97" s="64" t="str">
        <f>IF('Base de données'!M40="","",'Base de données'!M40)</f>
        <v/>
      </c>
      <c r="N97" s="64" t="str">
        <f>IF('Base de données'!N40="","",'Base de données'!N40)</f>
        <v/>
      </c>
      <c r="O97" s="10" t="str">
        <f>IF('Base de données'!O40="","",'Base de données'!O40)</f>
        <v/>
      </c>
      <c r="P97" s="10" t="str">
        <f>IF('Base de données'!P40="","",'Base de données'!P40)</f>
        <v/>
      </c>
      <c r="Q97" s="10" t="str">
        <f>IF('Base de données'!Q40="","",'Base de données'!Q40)</f>
        <v/>
      </c>
      <c r="BQ97"/>
      <c r="BR97"/>
      <c r="BS97"/>
      <c r="BT97"/>
      <c r="BU97"/>
      <c r="BV97"/>
      <c r="BW97"/>
      <c r="BX97"/>
      <c r="BY97"/>
      <c r="BZ97"/>
      <c r="CA97"/>
      <c r="CB97"/>
      <c r="CC97"/>
      <c r="CD97"/>
      <c r="CE97"/>
      <c r="CF97"/>
    </row>
    <row r="98" spans="1:84" hidden="1" x14ac:dyDescent="0.3">
      <c r="A98" s="12"/>
      <c r="B98" s="3" t="str">
        <f>IF('Base de données'!B41="","",'Base de données'!B41)</f>
        <v/>
      </c>
      <c r="C98" s="3" t="str">
        <f>IF('Base de données'!C41="","",'Base de données'!C41)</f>
        <v/>
      </c>
      <c r="D98" s="3" t="str">
        <f>IF('Base de données'!D41="","",'Base de données'!D41)</f>
        <v/>
      </c>
      <c r="E98" s="3" t="str">
        <f>IF('Base de données'!E41="","",'Base de données'!E41)</f>
        <v/>
      </c>
      <c r="F98" s="3" t="str">
        <f>IF('Base de données'!F41="","",'Base de données'!F41)</f>
        <v/>
      </c>
      <c r="G98" s="3" t="str">
        <f>IF('Base de données'!G41="","",'Base de données'!G41)</f>
        <v/>
      </c>
      <c r="H98" s="3" t="str">
        <f>IF('Base de données'!H41="","",'Base de données'!H41)</f>
        <v/>
      </c>
      <c r="I98" s="3" t="str">
        <f>IF('Base de données'!I41="","",'Base de données'!I41)</f>
        <v/>
      </c>
      <c r="J98" s="3" t="str">
        <f>IF('Base de données'!J41="","",'Base de données'!J41)</f>
        <v/>
      </c>
      <c r="K98" s="3" t="str">
        <f>IF('Base de données'!K41="","",'Base de données'!K41)</f>
        <v/>
      </c>
      <c r="L98" s="64" t="str">
        <f>IF('Base de données'!L41="","",'Base de données'!L41)</f>
        <v/>
      </c>
      <c r="M98" s="64" t="str">
        <f>IF('Base de données'!M41="","",'Base de données'!M41)</f>
        <v/>
      </c>
      <c r="N98" s="64" t="str">
        <f>IF('Base de données'!N41="","",'Base de données'!N41)</f>
        <v/>
      </c>
      <c r="O98" s="10" t="str">
        <f>IF('Base de données'!O41="","",'Base de données'!O41)</f>
        <v/>
      </c>
      <c r="P98" s="10" t="str">
        <f>IF('Base de données'!P41="","",'Base de données'!P41)</f>
        <v/>
      </c>
      <c r="Q98" s="10" t="str">
        <f>IF('Base de données'!Q41="","",'Base de données'!Q41)</f>
        <v/>
      </c>
      <c r="BQ98"/>
      <c r="BR98"/>
      <c r="BS98"/>
      <c r="BT98"/>
      <c r="BU98"/>
      <c r="BV98"/>
      <c r="BW98"/>
      <c r="BX98"/>
      <c r="BY98"/>
      <c r="BZ98"/>
      <c r="CA98"/>
      <c r="CB98"/>
      <c r="CC98"/>
      <c r="CD98"/>
      <c r="CE98"/>
      <c r="CF98"/>
    </row>
    <row r="99" spans="1:84" hidden="1" x14ac:dyDescent="0.3">
      <c r="A99" s="12"/>
      <c r="B99" s="3" t="str">
        <f>IF('Base de données'!B42="","",'Base de données'!B42)</f>
        <v/>
      </c>
      <c r="C99" s="3" t="str">
        <f>IF('Base de données'!C42="","",'Base de données'!C42)</f>
        <v/>
      </c>
      <c r="D99" s="3" t="str">
        <f>IF('Base de données'!D42="","",'Base de données'!D42)</f>
        <v/>
      </c>
      <c r="E99" s="3" t="str">
        <f>IF('Base de données'!E42="","",'Base de données'!E42)</f>
        <v/>
      </c>
      <c r="F99" s="3" t="str">
        <f>IF('Base de données'!F42="","",'Base de données'!F42)</f>
        <v/>
      </c>
      <c r="G99" s="3" t="str">
        <f>IF('Base de données'!G42="","",'Base de données'!G42)</f>
        <v/>
      </c>
      <c r="H99" s="3" t="str">
        <f>IF('Base de données'!H42="","",'Base de données'!H42)</f>
        <v/>
      </c>
      <c r="I99" s="3" t="str">
        <f>IF('Base de données'!I42="","",'Base de données'!I42)</f>
        <v/>
      </c>
      <c r="J99" s="3" t="str">
        <f>IF('Base de données'!J42="","",'Base de données'!J42)</f>
        <v/>
      </c>
      <c r="K99" s="3" t="str">
        <f>IF('Base de données'!K42="","",'Base de données'!K42)</f>
        <v/>
      </c>
      <c r="L99" s="64" t="str">
        <f>IF('Base de données'!L42="","",'Base de données'!L42)</f>
        <v/>
      </c>
      <c r="M99" s="64" t="str">
        <f>IF('Base de données'!M42="","",'Base de données'!M42)</f>
        <v/>
      </c>
      <c r="N99" s="64" t="str">
        <f>IF('Base de données'!N42="","",'Base de données'!N42)</f>
        <v/>
      </c>
      <c r="O99" s="10" t="str">
        <f>IF('Base de données'!O42="","",'Base de données'!O42)</f>
        <v/>
      </c>
      <c r="P99" s="10" t="str">
        <f>IF('Base de données'!P42="","",'Base de données'!P42)</f>
        <v/>
      </c>
      <c r="Q99" s="10" t="str">
        <f>IF('Base de données'!Q42="","",'Base de données'!Q42)</f>
        <v/>
      </c>
      <c r="BQ99"/>
      <c r="BR99"/>
      <c r="BS99"/>
      <c r="BT99"/>
      <c r="BU99"/>
      <c r="BV99"/>
      <c r="BW99"/>
      <c r="BX99"/>
      <c r="BY99"/>
      <c r="BZ99"/>
      <c r="CA99"/>
      <c r="CB99"/>
      <c r="CC99"/>
      <c r="CD99"/>
      <c r="CE99"/>
      <c r="CF99"/>
    </row>
    <row r="100" spans="1:84" hidden="1" x14ac:dyDescent="0.3">
      <c r="A100" s="12"/>
      <c r="B100" s="3" t="str">
        <f>IF('Base de données'!B43="","",'Base de données'!B43)</f>
        <v/>
      </c>
      <c r="C100" s="3" t="str">
        <f>IF('Base de données'!C43="","",'Base de données'!C43)</f>
        <v/>
      </c>
      <c r="D100" s="3" t="str">
        <f>IF('Base de données'!D43="","",'Base de données'!D43)</f>
        <v/>
      </c>
      <c r="E100" s="3" t="str">
        <f>IF('Base de données'!E43="","",'Base de données'!E43)</f>
        <v/>
      </c>
      <c r="F100" s="3" t="str">
        <f>IF('Base de données'!F43="","",'Base de données'!F43)</f>
        <v/>
      </c>
      <c r="G100" s="3" t="str">
        <f>IF('Base de données'!G43="","",'Base de données'!G43)</f>
        <v/>
      </c>
      <c r="H100" s="3" t="str">
        <f>IF('Base de données'!H43="","",'Base de données'!H43)</f>
        <v/>
      </c>
      <c r="I100" s="3" t="str">
        <f>IF('Base de données'!I43="","",'Base de données'!I43)</f>
        <v/>
      </c>
      <c r="J100" s="3" t="str">
        <f>IF('Base de données'!J43="","",'Base de données'!J43)</f>
        <v/>
      </c>
      <c r="K100" s="3" t="str">
        <f>IF('Base de données'!K43="","",'Base de données'!K43)</f>
        <v/>
      </c>
      <c r="L100" s="64" t="str">
        <f>IF('Base de données'!L43="","",'Base de données'!L43)</f>
        <v/>
      </c>
      <c r="M100" s="64" t="str">
        <f>IF('Base de données'!M43="","",'Base de données'!M43)</f>
        <v/>
      </c>
      <c r="N100" s="64" t="str">
        <f>IF('Base de données'!N43="","",'Base de données'!N43)</f>
        <v/>
      </c>
      <c r="O100" s="10" t="str">
        <f>IF('Base de données'!O43="","",'Base de données'!O43)</f>
        <v/>
      </c>
      <c r="P100" s="10" t="str">
        <f>IF('Base de données'!P43="","",'Base de données'!P43)</f>
        <v/>
      </c>
      <c r="Q100" s="10" t="str">
        <f>IF('Base de données'!Q43="","",'Base de données'!Q43)</f>
        <v/>
      </c>
      <c r="BQ100"/>
      <c r="BR100"/>
      <c r="BS100"/>
      <c r="BT100"/>
      <c r="BU100"/>
      <c r="BV100"/>
      <c r="BW100"/>
      <c r="BX100"/>
      <c r="BY100"/>
      <c r="BZ100"/>
      <c r="CA100"/>
      <c r="CB100"/>
      <c r="CC100"/>
      <c r="CD100"/>
      <c r="CE100"/>
      <c r="CF100"/>
    </row>
    <row r="101" spans="1:84" hidden="1" x14ac:dyDescent="0.3">
      <c r="A101" s="12"/>
      <c r="B101" s="3" t="str">
        <f>IF('Base de données'!B44="","",'Base de données'!B44)</f>
        <v/>
      </c>
      <c r="C101" s="3" t="str">
        <f>IF('Base de données'!C44="","",'Base de données'!C44)</f>
        <v/>
      </c>
      <c r="D101" s="3" t="str">
        <f>IF('Base de données'!D44="","",'Base de données'!D44)</f>
        <v/>
      </c>
      <c r="E101" s="3" t="str">
        <f>IF('Base de données'!E44="","",'Base de données'!E44)</f>
        <v/>
      </c>
      <c r="F101" s="3" t="str">
        <f>IF('Base de données'!F44="","",'Base de données'!F44)</f>
        <v/>
      </c>
      <c r="G101" s="3" t="str">
        <f>IF('Base de données'!G44="","",'Base de données'!G44)</f>
        <v/>
      </c>
      <c r="H101" s="3" t="str">
        <f>IF('Base de données'!H44="","",'Base de données'!H44)</f>
        <v/>
      </c>
      <c r="I101" s="3" t="str">
        <f>IF('Base de données'!I44="","",'Base de données'!I44)</f>
        <v/>
      </c>
      <c r="J101" s="3" t="str">
        <f>IF('Base de données'!J44="","",'Base de données'!J44)</f>
        <v/>
      </c>
      <c r="K101" s="3" t="str">
        <f>IF('Base de données'!K44="","",'Base de données'!K44)</f>
        <v/>
      </c>
      <c r="L101" s="64" t="str">
        <f>IF('Base de données'!L44="","",'Base de données'!L44)</f>
        <v/>
      </c>
      <c r="M101" s="64" t="str">
        <f>IF('Base de données'!M44="","",'Base de données'!M44)</f>
        <v/>
      </c>
      <c r="N101" s="64" t="str">
        <f>IF('Base de données'!N44="","",'Base de données'!N44)</f>
        <v/>
      </c>
      <c r="O101" s="10" t="str">
        <f>IF('Base de données'!O44="","",'Base de données'!O44)</f>
        <v/>
      </c>
      <c r="P101" s="10" t="str">
        <f>IF('Base de données'!P44="","",'Base de données'!P44)</f>
        <v/>
      </c>
      <c r="Q101" s="10" t="str">
        <f>IF('Base de données'!Q44="","",'Base de données'!Q44)</f>
        <v/>
      </c>
      <c r="BQ101"/>
      <c r="BR101"/>
      <c r="BS101"/>
      <c r="BT101"/>
      <c r="BU101"/>
      <c r="BV101"/>
      <c r="BW101"/>
      <c r="BX101"/>
      <c r="BY101"/>
      <c r="BZ101"/>
      <c r="CA101"/>
      <c r="CB101"/>
      <c r="CC101"/>
      <c r="CD101"/>
      <c r="CE101"/>
      <c r="CF101"/>
    </row>
    <row r="102" spans="1:84" hidden="1" x14ac:dyDescent="0.3">
      <c r="A102" s="12"/>
      <c r="B102" s="3" t="str">
        <f>IF('Base de données'!B45="","",'Base de données'!B45)</f>
        <v/>
      </c>
      <c r="C102" s="3" t="str">
        <f>IF('Base de données'!C45="","",'Base de données'!C45)</f>
        <v/>
      </c>
      <c r="D102" s="3" t="str">
        <f>IF('Base de données'!D45="","",'Base de données'!D45)</f>
        <v/>
      </c>
      <c r="E102" s="3" t="str">
        <f>IF('Base de données'!E45="","",'Base de données'!E45)</f>
        <v/>
      </c>
      <c r="F102" s="3" t="str">
        <f>IF('Base de données'!F45="","",'Base de données'!F45)</f>
        <v/>
      </c>
      <c r="G102" s="3" t="str">
        <f>IF('Base de données'!G45="","",'Base de données'!G45)</f>
        <v/>
      </c>
      <c r="H102" s="3" t="str">
        <f>IF('Base de données'!H45="","",'Base de données'!H45)</f>
        <v/>
      </c>
      <c r="I102" s="3" t="str">
        <f>IF('Base de données'!I45="","",'Base de données'!I45)</f>
        <v/>
      </c>
      <c r="J102" s="3" t="str">
        <f>IF('Base de données'!J45="","",'Base de données'!J45)</f>
        <v/>
      </c>
      <c r="K102" s="3" t="str">
        <f>IF('Base de données'!K45="","",'Base de données'!K45)</f>
        <v/>
      </c>
      <c r="L102" s="64" t="str">
        <f>IF('Base de données'!L45="","",'Base de données'!L45)</f>
        <v/>
      </c>
      <c r="M102" s="64" t="str">
        <f>IF('Base de données'!M45="","",'Base de données'!M45)</f>
        <v/>
      </c>
      <c r="N102" s="64" t="str">
        <f>IF('Base de données'!N45="","",'Base de données'!N45)</f>
        <v/>
      </c>
      <c r="O102" s="10" t="str">
        <f>IF('Base de données'!O45="","",'Base de données'!O45)</f>
        <v/>
      </c>
      <c r="P102" s="10" t="str">
        <f>IF('Base de données'!P45="","",'Base de données'!P45)</f>
        <v/>
      </c>
      <c r="Q102" s="10" t="str">
        <f>IF('Base de données'!Q45="","",'Base de données'!Q45)</f>
        <v/>
      </c>
      <c r="BQ102"/>
      <c r="BR102"/>
      <c r="BS102"/>
      <c r="BT102"/>
      <c r="BU102"/>
      <c r="BV102"/>
      <c r="BW102"/>
      <c r="BX102"/>
      <c r="BY102"/>
      <c r="BZ102"/>
      <c r="CA102"/>
      <c r="CB102"/>
      <c r="CC102"/>
      <c r="CD102"/>
      <c r="CE102"/>
      <c r="CF102"/>
    </row>
    <row r="103" spans="1:84" hidden="1" x14ac:dyDescent="0.3">
      <c r="A103" s="12"/>
      <c r="B103" s="3" t="str">
        <f>IF('Base de données'!B46="","",'Base de données'!B46)</f>
        <v/>
      </c>
      <c r="C103" s="3" t="str">
        <f>IF('Base de données'!C46="","",'Base de données'!C46)</f>
        <v/>
      </c>
      <c r="D103" s="3" t="str">
        <f>IF('Base de données'!D46="","",'Base de données'!D46)</f>
        <v/>
      </c>
      <c r="E103" s="3" t="str">
        <f>IF('Base de données'!E46="","",'Base de données'!E46)</f>
        <v/>
      </c>
      <c r="F103" s="3" t="str">
        <f>IF('Base de données'!F46="","",'Base de données'!F46)</f>
        <v/>
      </c>
      <c r="G103" s="3" t="str">
        <f>IF('Base de données'!G46="","",'Base de données'!G46)</f>
        <v/>
      </c>
      <c r="H103" s="3" t="str">
        <f>IF('Base de données'!H46="","",'Base de données'!H46)</f>
        <v/>
      </c>
      <c r="I103" s="3" t="str">
        <f>IF('Base de données'!I46="","",'Base de données'!I46)</f>
        <v/>
      </c>
      <c r="J103" s="3" t="str">
        <f>IF('Base de données'!J46="","",'Base de données'!J46)</f>
        <v/>
      </c>
      <c r="K103" s="3" t="str">
        <f>IF('Base de données'!K46="","",'Base de données'!K46)</f>
        <v/>
      </c>
      <c r="L103" s="64" t="str">
        <f>IF('Base de données'!L46="","",'Base de données'!L46)</f>
        <v/>
      </c>
      <c r="M103" s="64" t="str">
        <f>IF('Base de données'!M46="","",'Base de données'!M46)</f>
        <v/>
      </c>
      <c r="N103" s="64" t="str">
        <f>IF('Base de données'!N46="","",'Base de données'!N46)</f>
        <v/>
      </c>
      <c r="O103" s="10" t="str">
        <f>IF('Base de données'!O46="","",'Base de données'!O46)</f>
        <v/>
      </c>
      <c r="P103" s="10" t="str">
        <f>IF('Base de données'!P46="","",'Base de données'!P46)</f>
        <v/>
      </c>
      <c r="Q103" s="10" t="str">
        <f>IF('Base de données'!Q46="","",'Base de données'!Q46)</f>
        <v/>
      </c>
      <c r="BQ103"/>
      <c r="BR103"/>
      <c r="BS103"/>
      <c r="BT103"/>
      <c r="BU103"/>
      <c r="BV103"/>
      <c r="BW103"/>
      <c r="BX103"/>
      <c r="BY103"/>
      <c r="BZ103"/>
      <c r="CA103"/>
      <c r="CB103"/>
      <c r="CC103"/>
      <c r="CD103"/>
      <c r="CE103"/>
      <c r="CF103"/>
    </row>
    <row r="104" spans="1:84" hidden="1" x14ac:dyDescent="0.3">
      <c r="A104" s="12"/>
      <c r="B104" s="3" t="str">
        <f>IF('Base de données'!B47="","",'Base de données'!B47)</f>
        <v/>
      </c>
      <c r="C104" s="3" t="str">
        <f>IF('Base de données'!C47="","",'Base de données'!C47)</f>
        <v/>
      </c>
      <c r="D104" s="3" t="str">
        <f>IF('Base de données'!D47="","",'Base de données'!D47)</f>
        <v/>
      </c>
      <c r="E104" s="3" t="str">
        <f>IF('Base de données'!E47="","",'Base de données'!E47)</f>
        <v/>
      </c>
      <c r="F104" s="3" t="str">
        <f>IF('Base de données'!F47="","",'Base de données'!F47)</f>
        <v/>
      </c>
      <c r="G104" s="3" t="str">
        <f>IF('Base de données'!G47="","",'Base de données'!G47)</f>
        <v/>
      </c>
      <c r="H104" s="3" t="str">
        <f>IF('Base de données'!H47="","",'Base de données'!H47)</f>
        <v/>
      </c>
      <c r="I104" s="3" t="str">
        <f>IF('Base de données'!I47="","",'Base de données'!I47)</f>
        <v/>
      </c>
      <c r="J104" s="3" t="str">
        <f>IF('Base de données'!J47="","",'Base de données'!J47)</f>
        <v/>
      </c>
      <c r="K104" s="3" t="str">
        <f>IF('Base de données'!K47="","",'Base de données'!K47)</f>
        <v/>
      </c>
      <c r="L104" s="64" t="str">
        <f>IF('Base de données'!L47="","",'Base de données'!L47)</f>
        <v/>
      </c>
      <c r="M104" s="64" t="str">
        <f>IF('Base de données'!M47="","",'Base de données'!M47)</f>
        <v/>
      </c>
      <c r="N104" s="64" t="str">
        <f>IF('Base de données'!N47="","",'Base de données'!N47)</f>
        <v/>
      </c>
      <c r="O104" s="10" t="str">
        <f>IF('Base de données'!O47="","",'Base de données'!O47)</f>
        <v/>
      </c>
      <c r="P104" s="10" t="str">
        <f>IF('Base de données'!P47="","",'Base de données'!P47)</f>
        <v/>
      </c>
      <c r="Q104" s="10" t="str">
        <f>IF('Base de données'!Q47="","",'Base de données'!Q47)</f>
        <v/>
      </c>
      <c r="BQ104"/>
      <c r="BR104"/>
      <c r="BS104"/>
      <c r="BT104"/>
      <c r="BU104"/>
      <c r="BV104"/>
      <c r="BW104"/>
      <c r="BX104"/>
      <c r="BY104"/>
      <c r="BZ104"/>
      <c r="CA104"/>
      <c r="CB104"/>
      <c r="CC104"/>
      <c r="CD104"/>
      <c r="CE104"/>
      <c r="CF104"/>
    </row>
    <row r="105" spans="1:84" hidden="1" x14ac:dyDescent="0.3">
      <c r="A105" s="12"/>
      <c r="B105" s="3" t="str">
        <f>IF('Base de données'!B48="","",'Base de données'!B48)</f>
        <v/>
      </c>
      <c r="C105" s="3" t="str">
        <f>IF('Base de données'!C48="","",'Base de données'!C48)</f>
        <v/>
      </c>
      <c r="D105" s="3" t="str">
        <f>IF('Base de données'!D48="","",'Base de données'!D48)</f>
        <v/>
      </c>
      <c r="E105" s="3" t="str">
        <f>IF('Base de données'!E48="","",'Base de données'!E48)</f>
        <v/>
      </c>
      <c r="F105" s="3" t="str">
        <f>IF('Base de données'!F48="","",'Base de données'!F48)</f>
        <v/>
      </c>
      <c r="G105" s="3" t="str">
        <f>IF('Base de données'!G48="","",'Base de données'!G48)</f>
        <v/>
      </c>
      <c r="H105" s="3" t="str">
        <f>IF('Base de données'!H48="","",'Base de données'!H48)</f>
        <v/>
      </c>
      <c r="I105" s="3" t="str">
        <f>IF('Base de données'!I48="","",'Base de données'!I48)</f>
        <v/>
      </c>
      <c r="J105" s="3" t="str">
        <f>IF('Base de données'!J48="","",'Base de données'!J48)</f>
        <v/>
      </c>
      <c r="K105" s="3" t="str">
        <f>IF('Base de données'!K48="","",'Base de données'!K48)</f>
        <v/>
      </c>
      <c r="L105" s="64" t="str">
        <f>IF('Base de données'!L48="","",'Base de données'!L48)</f>
        <v/>
      </c>
      <c r="M105" s="64" t="str">
        <f>IF('Base de données'!M48="","",'Base de données'!M48)</f>
        <v/>
      </c>
      <c r="N105" s="64" t="str">
        <f>IF('Base de données'!N48="","",'Base de données'!N48)</f>
        <v/>
      </c>
      <c r="O105" s="10" t="str">
        <f>IF('Base de données'!O48="","",'Base de données'!O48)</f>
        <v/>
      </c>
      <c r="P105" s="10" t="str">
        <f>IF('Base de données'!P48="","",'Base de données'!P48)</f>
        <v/>
      </c>
      <c r="Q105" s="10" t="str">
        <f>IF('Base de données'!Q48="","",'Base de données'!Q48)</f>
        <v/>
      </c>
      <c r="BQ105"/>
      <c r="BR105"/>
      <c r="BS105"/>
      <c r="BT105"/>
      <c r="BU105"/>
      <c r="BV105"/>
      <c r="BW105"/>
      <c r="BX105"/>
      <c r="BY105"/>
      <c r="BZ105"/>
      <c r="CA105"/>
      <c r="CB105"/>
      <c r="CC105"/>
      <c r="CD105"/>
      <c r="CE105"/>
      <c r="CF105"/>
    </row>
    <row r="106" spans="1:84" hidden="1" x14ac:dyDescent="0.3">
      <c r="A106" s="12"/>
      <c r="B106" s="3" t="str">
        <f>IF('Base de données'!B49="","",'Base de données'!B49)</f>
        <v/>
      </c>
      <c r="C106" s="3" t="str">
        <f>IF('Base de données'!C49="","",'Base de données'!C49)</f>
        <v/>
      </c>
      <c r="D106" s="3" t="str">
        <f>IF('Base de données'!D49="","",'Base de données'!D49)</f>
        <v/>
      </c>
      <c r="E106" s="3" t="str">
        <f>IF('Base de données'!E49="","",'Base de données'!E49)</f>
        <v/>
      </c>
      <c r="F106" s="3" t="str">
        <f>IF('Base de données'!F49="","",'Base de données'!F49)</f>
        <v/>
      </c>
      <c r="G106" s="3" t="str">
        <f>IF('Base de données'!G49="","",'Base de données'!G49)</f>
        <v/>
      </c>
      <c r="H106" s="3" t="str">
        <f>IF('Base de données'!H49="","",'Base de données'!H49)</f>
        <v/>
      </c>
      <c r="I106" s="3" t="str">
        <f>IF('Base de données'!I49="","",'Base de données'!I49)</f>
        <v/>
      </c>
      <c r="J106" s="3" t="str">
        <f>IF('Base de données'!J49="","",'Base de données'!J49)</f>
        <v/>
      </c>
      <c r="K106" s="3" t="str">
        <f>IF('Base de données'!K49="","",'Base de données'!K49)</f>
        <v/>
      </c>
      <c r="L106" s="64" t="str">
        <f>IF('Base de données'!L49="","",'Base de données'!L49)</f>
        <v/>
      </c>
      <c r="M106" s="64" t="str">
        <f>IF('Base de données'!M49="","",'Base de données'!M49)</f>
        <v/>
      </c>
      <c r="N106" s="64" t="str">
        <f>IF('Base de données'!N49="","",'Base de données'!N49)</f>
        <v/>
      </c>
      <c r="O106" s="10" t="str">
        <f>IF('Base de données'!O49="","",'Base de données'!O49)</f>
        <v/>
      </c>
      <c r="P106" s="10" t="str">
        <f>IF('Base de données'!P49="","",'Base de données'!P49)</f>
        <v/>
      </c>
      <c r="Q106" s="10" t="str">
        <f>IF('Base de données'!Q49="","",'Base de données'!Q49)</f>
        <v/>
      </c>
      <c r="BQ106"/>
      <c r="BR106"/>
      <c r="BS106"/>
      <c r="BT106"/>
      <c r="BU106"/>
      <c r="BV106"/>
      <c r="BW106"/>
      <c r="BX106"/>
      <c r="BY106"/>
      <c r="BZ106"/>
      <c r="CA106"/>
      <c r="CB106"/>
      <c r="CC106"/>
      <c r="CD106"/>
      <c r="CE106"/>
      <c r="CF106"/>
    </row>
    <row r="107" spans="1:84" hidden="1" x14ac:dyDescent="0.3">
      <c r="A107" s="12"/>
      <c r="B107" s="3" t="str">
        <f>IF('Base de données'!B50="","",'Base de données'!B50)</f>
        <v/>
      </c>
      <c r="C107" s="3" t="str">
        <f>IF('Base de données'!C50="","",'Base de données'!C50)</f>
        <v/>
      </c>
      <c r="D107" s="3" t="str">
        <f>IF('Base de données'!D50="","",'Base de données'!D50)</f>
        <v/>
      </c>
      <c r="E107" s="3" t="str">
        <f>IF('Base de données'!E50="","",'Base de données'!E50)</f>
        <v/>
      </c>
      <c r="F107" s="3" t="str">
        <f>IF('Base de données'!F50="","",'Base de données'!F50)</f>
        <v/>
      </c>
      <c r="G107" s="3" t="str">
        <f>IF('Base de données'!G50="","",'Base de données'!G50)</f>
        <v/>
      </c>
      <c r="H107" s="3" t="str">
        <f>IF('Base de données'!H50="","",'Base de données'!H50)</f>
        <v/>
      </c>
      <c r="I107" s="3" t="str">
        <f>IF('Base de données'!I50="","",'Base de données'!I50)</f>
        <v/>
      </c>
      <c r="J107" s="3" t="str">
        <f>IF('Base de données'!J50="","",'Base de données'!J50)</f>
        <v/>
      </c>
      <c r="K107" s="3" t="str">
        <f>IF('Base de données'!K50="","",'Base de données'!K50)</f>
        <v/>
      </c>
      <c r="L107" s="64" t="str">
        <f>IF('Base de données'!L50="","",'Base de données'!L50)</f>
        <v/>
      </c>
      <c r="M107" s="64" t="str">
        <f>IF('Base de données'!M50="","",'Base de données'!M50)</f>
        <v/>
      </c>
      <c r="N107" s="64" t="str">
        <f>IF('Base de données'!N50="","",'Base de données'!N50)</f>
        <v/>
      </c>
      <c r="O107" s="10" t="str">
        <f>IF('Base de données'!O50="","",'Base de données'!O50)</f>
        <v/>
      </c>
      <c r="P107" s="10" t="str">
        <f>IF('Base de données'!P50="","",'Base de données'!P50)</f>
        <v/>
      </c>
      <c r="Q107" s="10" t="str">
        <f>IF('Base de données'!Q50="","",'Base de données'!Q50)</f>
        <v/>
      </c>
      <c r="BQ107"/>
      <c r="BR107"/>
      <c r="BS107"/>
      <c r="BT107"/>
      <c r="BU107"/>
      <c r="BV107"/>
      <c r="BW107"/>
      <c r="BX107"/>
      <c r="BY107"/>
      <c r="BZ107"/>
      <c r="CA107"/>
      <c r="CB107"/>
      <c r="CC107"/>
      <c r="CD107"/>
      <c r="CE107"/>
      <c r="CF107"/>
    </row>
    <row r="108" spans="1:84" hidden="1" x14ac:dyDescent="0.3">
      <c r="A108" s="12"/>
      <c r="B108" s="3" t="str">
        <f>IF('Base de données'!B51="","",'Base de données'!B51)</f>
        <v/>
      </c>
      <c r="C108" s="3" t="str">
        <f>IF('Base de données'!C51="","",'Base de données'!C51)</f>
        <v/>
      </c>
      <c r="D108" s="3" t="str">
        <f>IF('Base de données'!D51="","",'Base de données'!D51)</f>
        <v/>
      </c>
      <c r="E108" s="3" t="str">
        <f>IF('Base de données'!E51="","",'Base de données'!E51)</f>
        <v/>
      </c>
      <c r="F108" s="3" t="str">
        <f>IF('Base de données'!F51="","",'Base de données'!F51)</f>
        <v/>
      </c>
      <c r="G108" s="3" t="str">
        <f>IF('Base de données'!G51="","",'Base de données'!G51)</f>
        <v/>
      </c>
      <c r="H108" s="3" t="str">
        <f>IF('Base de données'!H51="","",'Base de données'!H51)</f>
        <v/>
      </c>
      <c r="I108" s="3" t="str">
        <f>IF('Base de données'!I51="","",'Base de données'!I51)</f>
        <v/>
      </c>
      <c r="J108" s="3" t="str">
        <f>IF('Base de données'!J51="","",'Base de données'!J51)</f>
        <v/>
      </c>
      <c r="K108" s="3" t="str">
        <f>IF('Base de données'!K51="","",'Base de données'!K51)</f>
        <v/>
      </c>
      <c r="L108" s="64" t="str">
        <f>IF('Base de données'!L51="","",'Base de données'!L51)</f>
        <v/>
      </c>
      <c r="M108" s="64" t="str">
        <f>IF('Base de données'!M51="","",'Base de données'!M51)</f>
        <v/>
      </c>
      <c r="N108" s="64" t="str">
        <f>IF('Base de données'!N51="","",'Base de données'!N51)</f>
        <v/>
      </c>
      <c r="O108" s="10" t="str">
        <f>IF('Base de données'!O51="","",'Base de données'!O51)</f>
        <v/>
      </c>
      <c r="P108" s="10" t="str">
        <f>IF('Base de données'!P51="","",'Base de données'!P51)</f>
        <v/>
      </c>
      <c r="Q108" s="10" t="str">
        <f>IF('Base de données'!Q51="","",'Base de données'!Q51)</f>
        <v/>
      </c>
      <c r="BQ108"/>
      <c r="BR108"/>
      <c r="BS108"/>
      <c r="BT108"/>
      <c r="BU108"/>
      <c r="BV108"/>
      <c r="BW108"/>
      <c r="BX108"/>
      <c r="BY108"/>
      <c r="BZ108"/>
      <c r="CA108"/>
      <c r="CB108"/>
      <c r="CC108"/>
      <c r="CD108"/>
      <c r="CE108"/>
      <c r="CF108"/>
    </row>
    <row r="109" spans="1:84" hidden="1" x14ac:dyDescent="0.3">
      <c r="A109" s="12"/>
      <c r="B109" s="3" t="str">
        <f>IF('Base de données'!B52="","",'Base de données'!B52)</f>
        <v/>
      </c>
      <c r="C109" s="3" t="str">
        <f>IF('Base de données'!C52="","",'Base de données'!C52)</f>
        <v/>
      </c>
      <c r="D109" s="3" t="str">
        <f>IF('Base de données'!D52="","",'Base de données'!D52)</f>
        <v/>
      </c>
      <c r="E109" s="3" t="str">
        <f>IF('Base de données'!E52="","",'Base de données'!E52)</f>
        <v/>
      </c>
      <c r="F109" s="3" t="str">
        <f>IF('Base de données'!F52="","",'Base de données'!F52)</f>
        <v/>
      </c>
      <c r="G109" s="3" t="str">
        <f>IF('Base de données'!G52="","",'Base de données'!G52)</f>
        <v/>
      </c>
      <c r="H109" s="3" t="str">
        <f>IF('Base de données'!H52="","",'Base de données'!H52)</f>
        <v/>
      </c>
      <c r="I109" s="3" t="str">
        <f>IF('Base de données'!I52="","",'Base de données'!I52)</f>
        <v/>
      </c>
      <c r="J109" s="3" t="str">
        <f>IF('Base de données'!J52="","",'Base de données'!J52)</f>
        <v/>
      </c>
      <c r="K109" s="3" t="str">
        <f>IF('Base de données'!K52="","",'Base de données'!K52)</f>
        <v/>
      </c>
      <c r="L109" s="64" t="str">
        <f>IF('Base de données'!L52="","",'Base de données'!L52)</f>
        <v/>
      </c>
      <c r="M109" s="64" t="str">
        <f>IF('Base de données'!M52="","",'Base de données'!M52)</f>
        <v/>
      </c>
      <c r="N109" s="64" t="str">
        <f>IF('Base de données'!N52="","",'Base de données'!N52)</f>
        <v/>
      </c>
      <c r="O109" s="10" t="str">
        <f>IF('Base de données'!O52="","",'Base de données'!O52)</f>
        <v/>
      </c>
      <c r="P109" s="10" t="str">
        <f>IF('Base de données'!P52="","",'Base de données'!P52)</f>
        <v/>
      </c>
      <c r="Q109" s="10" t="str">
        <f>IF('Base de données'!Q52="","",'Base de données'!Q52)</f>
        <v/>
      </c>
      <c r="BQ109"/>
      <c r="BR109"/>
      <c r="BS109"/>
      <c r="BT109"/>
      <c r="BU109"/>
      <c r="BV109"/>
      <c r="BW109"/>
      <c r="BX109"/>
      <c r="BY109"/>
      <c r="BZ109"/>
      <c r="CA109"/>
      <c r="CB109"/>
      <c r="CC109"/>
      <c r="CD109"/>
      <c r="CE109"/>
      <c r="CF109"/>
    </row>
    <row r="110" spans="1:84" hidden="1" x14ac:dyDescent="0.3">
      <c r="A110" s="12"/>
      <c r="B110" s="3" t="str">
        <f>IF('Base de données'!B53="","",'Base de données'!B53)</f>
        <v/>
      </c>
      <c r="C110" s="3" t="str">
        <f>IF('Base de données'!C53="","",'Base de données'!C53)</f>
        <v/>
      </c>
      <c r="D110" s="3" t="str">
        <f>IF('Base de données'!D53="","",'Base de données'!D53)</f>
        <v/>
      </c>
      <c r="E110" s="3" t="str">
        <f>IF('Base de données'!E53="","",'Base de données'!E53)</f>
        <v/>
      </c>
      <c r="F110" s="3" t="str">
        <f>IF('Base de données'!F53="","",'Base de données'!F53)</f>
        <v/>
      </c>
      <c r="G110" s="3" t="str">
        <f>IF('Base de données'!G53="","",'Base de données'!G53)</f>
        <v/>
      </c>
      <c r="H110" s="3" t="str">
        <f>IF('Base de données'!H53="","",'Base de données'!H53)</f>
        <v/>
      </c>
      <c r="I110" s="3" t="str">
        <f>IF('Base de données'!I53="","",'Base de données'!I53)</f>
        <v/>
      </c>
      <c r="J110" s="3" t="str">
        <f>IF('Base de données'!J53="","",'Base de données'!J53)</f>
        <v/>
      </c>
      <c r="K110" s="3" t="str">
        <f>IF('Base de données'!K53="","",'Base de données'!K53)</f>
        <v/>
      </c>
      <c r="L110" s="64" t="str">
        <f>IF('Base de données'!L53="","",'Base de données'!L53)</f>
        <v/>
      </c>
      <c r="M110" s="64" t="str">
        <f>IF('Base de données'!M53="","",'Base de données'!M53)</f>
        <v/>
      </c>
      <c r="N110" s="64" t="str">
        <f>IF('Base de données'!N53="","",'Base de données'!N53)</f>
        <v/>
      </c>
      <c r="O110" s="10" t="str">
        <f>IF('Base de données'!O53="","",'Base de données'!O53)</f>
        <v/>
      </c>
      <c r="P110" s="10" t="str">
        <f>IF('Base de données'!P53="","",'Base de données'!P53)</f>
        <v/>
      </c>
      <c r="Q110" s="10" t="str">
        <f>IF('Base de données'!Q53="","",'Base de données'!Q53)</f>
        <v/>
      </c>
      <c r="BQ110"/>
      <c r="BR110"/>
      <c r="BS110"/>
      <c r="BT110"/>
      <c r="BU110"/>
      <c r="BV110"/>
      <c r="BW110"/>
      <c r="BX110"/>
      <c r="BY110"/>
      <c r="BZ110"/>
      <c r="CA110"/>
      <c r="CB110"/>
      <c r="CC110"/>
      <c r="CD110"/>
      <c r="CE110"/>
      <c r="CF110"/>
    </row>
    <row r="111" spans="1:84" hidden="1" x14ac:dyDescent="0.3">
      <c r="A111" s="12"/>
      <c r="B111" s="3" t="str">
        <f>IF('Base de données'!B54="","",'Base de données'!B54)</f>
        <v/>
      </c>
      <c r="C111" s="3" t="str">
        <f>IF('Base de données'!C54="","",'Base de données'!C54)</f>
        <v/>
      </c>
      <c r="D111" s="3" t="str">
        <f>IF('Base de données'!D54="","",'Base de données'!D54)</f>
        <v/>
      </c>
      <c r="E111" s="3" t="str">
        <f>IF('Base de données'!E54="","",'Base de données'!E54)</f>
        <v/>
      </c>
      <c r="F111" s="3" t="str">
        <f>IF('Base de données'!F54="","",'Base de données'!F54)</f>
        <v/>
      </c>
      <c r="G111" s="3" t="str">
        <f>IF('Base de données'!G54="","",'Base de données'!G54)</f>
        <v/>
      </c>
      <c r="H111" s="3" t="str">
        <f>IF('Base de données'!H54="","",'Base de données'!H54)</f>
        <v/>
      </c>
      <c r="I111" s="3" t="str">
        <f>IF('Base de données'!I54="","",'Base de données'!I54)</f>
        <v/>
      </c>
      <c r="J111" s="3" t="str">
        <f>IF('Base de données'!J54="","",'Base de données'!J54)</f>
        <v/>
      </c>
      <c r="K111" s="3" t="str">
        <f>IF('Base de données'!K54="","",'Base de données'!K54)</f>
        <v/>
      </c>
      <c r="L111" s="64" t="str">
        <f>IF('Base de données'!L54="","",'Base de données'!L54)</f>
        <v/>
      </c>
      <c r="M111" s="64" t="str">
        <f>IF('Base de données'!M54="","",'Base de données'!M54)</f>
        <v/>
      </c>
      <c r="N111" s="64" t="str">
        <f>IF('Base de données'!N54="","",'Base de données'!N54)</f>
        <v/>
      </c>
      <c r="O111" s="10" t="str">
        <f>IF('Base de données'!O54="","",'Base de données'!O54)</f>
        <v/>
      </c>
      <c r="P111" s="10" t="str">
        <f>IF('Base de données'!P54="","",'Base de données'!P54)</f>
        <v/>
      </c>
      <c r="Q111" s="10" t="str">
        <f>IF('Base de données'!Q54="","",'Base de données'!Q54)</f>
        <v/>
      </c>
      <c r="BQ111"/>
      <c r="BR111"/>
      <c r="BS111"/>
      <c r="BT111"/>
      <c r="BU111"/>
      <c r="BV111"/>
      <c r="BW111"/>
      <c r="BX111"/>
      <c r="BY111"/>
      <c r="BZ111"/>
      <c r="CA111"/>
      <c r="CB111"/>
      <c r="CC111"/>
      <c r="CD111"/>
      <c r="CE111"/>
      <c r="CF111"/>
    </row>
    <row r="112" spans="1:84" hidden="1" x14ac:dyDescent="0.3">
      <c r="A112" s="12"/>
      <c r="B112" s="3" t="str">
        <f>IF('Base de données'!B55="","",'Base de données'!B55)</f>
        <v/>
      </c>
      <c r="C112" s="3" t="str">
        <f>IF('Base de données'!C55="","",'Base de données'!C55)</f>
        <v/>
      </c>
      <c r="D112" s="3" t="str">
        <f>IF('Base de données'!D55="","",'Base de données'!D55)</f>
        <v/>
      </c>
      <c r="E112" s="3" t="str">
        <f>IF('Base de données'!E55="","",'Base de données'!E55)</f>
        <v/>
      </c>
      <c r="F112" s="3" t="str">
        <f>IF('Base de données'!F55="","",'Base de données'!F55)</f>
        <v/>
      </c>
      <c r="G112" s="3" t="str">
        <f>IF('Base de données'!G55="","",'Base de données'!G55)</f>
        <v/>
      </c>
      <c r="H112" s="3" t="str">
        <f>IF('Base de données'!H55="","",'Base de données'!H55)</f>
        <v/>
      </c>
      <c r="I112" s="3" t="str">
        <f>IF('Base de données'!I55="","",'Base de données'!I55)</f>
        <v/>
      </c>
      <c r="J112" s="3" t="str">
        <f>IF('Base de données'!J55="","",'Base de données'!J55)</f>
        <v/>
      </c>
      <c r="K112" s="3" t="str">
        <f>IF('Base de données'!K55="","",'Base de données'!K55)</f>
        <v/>
      </c>
      <c r="L112" s="64" t="str">
        <f>IF('Base de données'!L55="","",'Base de données'!L55)</f>
        <v/>
      </c>
      <c r="M112" s="64" t="str">
        <f>IF('Base de données'!M55="","",'Base de données'!M55)</f>
        <v/>
      </c>
      <c r="N112" s="64" t="str">
        <f>IF('Base de données'!N55="","",'Base de données'!N55)</f>
        <v/>
      </c>
      <c r="O112" s="10" t="str">
        <f>IF('Base de données'!O55="","",'Base de données'!O55)</f>
        <v/>
      </c>
      <c r="P112" s="10" t="str">
        <f>IF('Base de données'!P55="","",'Base de données'!P55)</f>
        <v/>
      </c>
      <c r="Q112" s="10" t="str">
        <f>IF('Base de données'!Q55="","",'Base de données'!Q55)</f>
        <v/>
      </c>
      <c r="BQ112"/>
      <c r="BR112"/>
      <c r="BS112"/>
      <c r="BT112"/>
      <c r="BU112"/>
      <c r="BV112"/>
      <c r="BW112"/>
      <c r="BX112"/>
      <c r="BY112"/>
      <c r="BZ112"/>
      <c r="CA112"/>
      <c r="CB112"/>
      <c r="CC112"/>
      <c r="CD112"/>
      <c r="CE112"/>
      <c r="CF112"/>
    </row>
    <row r="113" spans="1:84" hidden="1" x14ac:dyDescent="0.3">
      <c r="A113" s="12"/>
      <c r="B113" s="3" t="str">
        <f>IF('Base de données'!B56="","",'Base de données'!B56)</f>
        <v/>
      </c>
      <c r="C113" s="3" t="str">
        <f>IF('Base de données'!C56="","",'Base de données'!C56)</f>
        <v/>
      </c>
      <c r="D113" s="3" t="str">
        <f>IF('Base de données'!D56="","",'Base de données'!D56)</f>
        <v/>
      </c>
      <c r="E113" s="3" t="str">
        <f>IF('Base de données'!E56="","",'Base de données'!E56)</f>
        <v/>
      </c>
      <c r="F113" s="3" t="str">
        <f>IF('Base de données'!F56="","",'Base de données'!F56)</f>
        <v/>
      </c>
      <c r="G113" s="3" t="str">
        <f>IF('Base de données'!G56="","",'Base de données'!G56)</f>
        <v/>
      </c>
      <c r="H113" s="3" t="str">
        <f>IF('Base de données'!H56="","",'Base de données'!H56)</f>
        <v/>
      </c>
      <c r="I113" s="3" t="str">
        <f>IF('Base de données'!I56="","",'Base de données'!I56)</f>
        <v/>
      </c>
      <c r="J113" s="3" t="str">
        <f>IF('Base de données'!J56="","",'Base de données'!J56)</f>
        <v/>
      </c>
      <c r="K113" s="3" t="str">
        <f>IF('Base de données'!K56="","",'Base de données'!K56)</f>
        <v/>
      </c>
      <c r="L113" s="64" t="str">
        <f>IF('Base de données'!L56="","",'Base de données'!L56)</f>
        <v/>
      </c>
      <c r="M113" s="64" t="str">
        <f>IF('Base de données'!M56="","",'Base de données'!M56)</f>
        <v/>
      </c>
      <c r="N113" s="64" t="str">
        <f>IF('Base de données'!N56="","",'Base de données'!N56)</f>
        <v/>
      </c>
      <c r="O113" s="10" t="str">
        <f>IF('Base de données'!O56="","",'Base de données'!O56)</f>
        <v/>
      </c>
      <c r="P113" s="10" t="str">
        <f>IF('Base de données'!P56="","",'Base de données'!P56)</f>
        <v/>
      </c>
      <c r="Q113" s="10" t="str">
        <f>IF('Base de données'!Q56="","",'Base de données'!Q56)</f>
        <v/>
      </c>
      <c r="BQ113"/>
      <c r="BR113"/>
      <c r="BS113"/>
      <c r="BT113"/>
      <c r="BU113"/>
      <c r="BV113"/>
      <c r="BW113"/>
      <c r="BX113"/>
      <c r="BY113"/>
      <c r="BZ113"/>
      <c r="CA113"/>
      <c r="CB113"/>
      <c r="CC113"/>
      <c r="CD113"/>
      <c r="CE113"/>
      <c r="CF113"/>
    </row>
    <row r="114" spans="1:84" hidden="1" x14ac:dyDescent="0.3">
      <c r="A114" s="12"/>
      <c r="B114" s="3" t="str">
        <f>IF('Base de données'!B57="","",'Base de données'!B57)</f>
        <v/>
      </c>
      <c r="C114" s="3" t="str">
        <f>IF('Base de données'!C57="","",'Base de données'!C57)</f>
        <v/>
      </c>
      <c r="D114" s="3" t="str">
        <f>IF('Base de données'!D57="","",'Base de données'!D57)</f>
        <v/>
      </c>
      <c r="E114" s="3" t="str">
        <f>IF('Base de données'!E57="","",'Base de données'!E57)</f>
        <v/>
      </c>
      <c r="F114" s="3" t="str">
        <f>IF('Base de données'!F57="","",'Base de données'!F57)</f>
        <v/>
      </c>
      <c r="G114" s="3" t="str">
        <f>IF('Base de données'!G57="","",'Base de données'!G57)</f>
        <v/>
      </c>
      <c r="H114" s="3" t="str">
        <f>IF('Base de données'!H57="","",'Base de données'!H57)</f>
        <v/>
      </c>
      <c r="I114" s="3" t="str">
        <f>IF('Base de données'!I57="","",'Base de données'!I57)</f>
        <v/>
      </c>
      <c r="J114" s="3" t="str">
        <f>IF('Base de données'!J57="","",'Base de données'!J57)</f>
        <v/>
      </c>
      <c r="K114" s="3" t="str">
        <f>IF('Base de données'!K57="","",'Base de données'!K57)</f>
        <v/>
      </c>
      <c r="L114" s="64" t="str">
        <f>IF('Base de données'!L57="","",'Base de données'!L57)</f>
        <v/>
      </c>
      <c r="M114" s="64" t="str">
        <f>IF('Base de données'!M57="","",'Base de données'!M57)</f>
        <v/>
      </c>
      <c r="N114" s="64" t="str">
        <f>IF('Base de données'!N57="","",'Base de données'!N57)</f>
        <v/>
      </c>
      <c r="O114" s="10" t="str">
        <f>IF('Base de données'!O57="","",'Base de données'!O57)</f>
        <v/>
      </c>
      <c r="P114" s="10" t="str">
        <f>IF('Base de données'!P57="","",'Base de données'!P57)</f>
        <v/>
      </c>
      <c r="Q114" s="10" t="str">
        <f>IF('Base de données'!Q57="","",'Base de données'!Q57)</f>
        <v/>
      </c>
      <c r="BQ114"/>
      <c r="BR114"/>
      <c r="BS114"/>
      <c r="BT114"/>
      <c r="BU114"/>
      <c r="BV114"/>
      <c r="BW114"/>
      <c r="BX114"/>
      <c r="BY114"/>
      <c r="BZ114"/>
      <c r="CA114"/>
      <c r="CB114"/>
      <c r="CC114"/>
      <c r="CD114"/>
      <c r="CE114"/>
      <c r="CF114"/>
    </row>
    <row r="115" spans="1:84" hidden="1" x14ac:dyDescent="0.3">
      <c r="A115" s="12"/>
      <c r="B115" s="3" t="str">
        <f>IF('Base de données'!B58="","",'Base de données'!B58)</f>
        <v/>
      </c>
      <c r="C115" s="3" t="str">
        <f>IF('Base de données'!C58="","",'Base de données'!C58)</f>
        <v/>
      </c>
      <c r="D115" s="3" t="str">
        <f>IF('Base de données'!D58="","",'Base de données'!D58)</f>
        <v/>
      </c>
      <c r="E115" s="3" t="str">
        <f>IF('Base de données'!E58="","",'Base de données'!E58)</f>
        <v/>
      </c>
      <c r="F115" s="3" t="str">
        <f>IF('Base de données'!F58="","",'Base de données'!F58)</f>
        <v/>
      </c>
      <c r="G115" s="3" t="str">
        <f>IF('Base de données'!G58="","",'Base de données'!G58)</f>
        <v/>
      </c>
      <c r="H115" s="3" t="str">
        <f>IF('Base de données'!H58="","",'Base de données'!H58)</f>
        <v/>
      </c>
      <c r="I115" s="3" t="str">
        <f>IF('Base de données'!I58="","",'Base de données'!I58)</f>
        <v/>
      </c>
      <c r="J115" s="3" t="str">
        <f>IF('Base de données'!J58="","",'Base de données'!J58)</f>
        <v/>
      </c>
      <c r="K115" s="3" t="str">
        <f>IF('Base de données'!K58="","",'Base de données'!K58)</f>
        <v/>
      </c>
      <c r="L115" s="64" t="str">
        <f>IF('Base de données'!L58="","",'Base de données'!L58)</f>
        <v/>
      </c>
      <c r="M115" s="64" t="str">
        <f>IF('Base de données'!M58="","",'Base de données'!M58)</f>
        <v/>
      </c>
      <c r="N115" s="64" t="str">
        <f>IF('Base de données'!N58="","",'Base de données'!N58)</f>
        <v/>
      </c>
      <c r="O115" s="10" t="str">
        <f>IF('Base de données'!O58="","",'Base de données'!O58)</f>
        <v/>
      </c>
      <c r="P115" s="10" t="str">
        <f>IF('Base de données'!P58="","",'Base de données'!P58)</f>
        <v/>
      </c>
      <c r="Q115" s="10" t="str">
        <f>IF('Base de données'!Q58="","",'Base de données'!Q58)</f>
        <v/>
      </c>
      <c r="BQ115"/>
      <c r="BR115"/>
      <c r="BS115"/>
      <c r="BT115"/>
      <c r="BU115"/>
      <c r="BV115"/>
      <c r="BW115"/>
      <c r="BX115"/>
      <c r="BY115"/>
      <c r="BZ115"/>
      <c r="CA115"/>
      <c r="CB115"/>
      <c r="CC115"/>
      <c r="CD115"/>
      <c r="CE115"/>
      <c r="CF115"/>
    </row>
    <row r="116" spans="1:84" hidden="1" x14ac:dyDescent="0.3">
      <c r="A116" s="12"/>
      <c r="B116" s="3" t="str">
        <f>IF('Base de données'!B59="","",'Base de données'!B59)</f>
        <v/>
      </c>
      <c r="C116" s="3" t="str">
        <f>IF('Base de données'!C59="","",'Base de données'!C59)</f>
        <v/>
      </c>
      <c r="D116" s="3" t="str">
        <f>IF('Base de données'!D59="","",'Base de données'!D59)</f>
        <v/>
      </c>
      <c r="E116" s="3" t="str">
        <f>IF('Base de données'!E59="","",'Base de données'!E59)</f>
        <v/>
      </c>
      <c r="F116" s="3" t="str">
        <f>IF('Base de données'!F59="","",'Base de données'!F59)</f>
        <v/>
      </c>
      <c r="G116" s="3" t="str">
        <f>IF('Base de données'!G59="","",'Base de données'!G59)</f>
        <v/>
      </c>
      <c r="H116" s="3" t="str">
        <f>IF('Base de données'!H59="","",'Base de données'!H59)</f>
        <v/>
      </c>
      <c r="I116" s="3" t="str">
        <f>IF('Base de données'!I59="","",'Base de données'!I59)</f>
        <v/>
      </c>
      <c r="J116" s="3" t="str">
        <f>IF('Base de données'!J59="","",'Base de données'!J59)</f>
        <v/>
      </c>
      <c r="K116" s="3" t="str">
        <f>IF('Base de données'!K59="","",'Base de données'!K59)</f>
        <v/>
      </c>
      <c r="L116" s="64" t="str">
        <f>IF('Base de données'!L59="","",'Base de données'!L59)</f>
        <v/>
      </c>
      <c r="M116" s="64" t="str">
        <f>IF('Base de données'!M59="","",'Base de données'!M59)</f>
        <v/>
      </c>
      <c r="N116" s="64" t="str">
        <f>IF('Base de données'!N59="","",'Base de données'!N59)</f>
        <v/>
      </c>
      <c r="O116" s="10" t="str">
        <f>IF('Base de données'!O59="","",'Base de données'!O59)</f>
        <v/>
      </c>
      <c r="P116" s="10" t="str">
        <f>IF('Base de données'!P59="","",'Base de données'!P59)</f>
        <v/>
      </c>
      <c r="Q116" s="10" t="str">
        <f>IF('Base de données'!Q59="","",'Base de données'!Q59)</f>
        <v/>
      </c>
      <c r="BQ116"/>
      <c r="BR116"/>
      <c r="BS116"/>
      <c r="BT116"/>
      <c r="BU116"/>
      <c r="BV116"/>
      <c r="BW116"/>
      <c r="BX116"/>
      <c r="BY116"/>
      <c r="BZ116"/>
      <c r="CA116"/>
      <c r="CB116"/>
      <c r="CC116"/>
      <c r="CD116"/>
      <c r="CE116"/>
      <c r="CF116"/>
    </row>
    <row r="117" spans="1:84" hidden="1" x14ac:dyDescent="0.3">
      <c r="A117" s="12"/>
      <c r="B117" s="3" t="str">
        <f>IF('Base de données'!B60="","",'Base de données'!B60)</f>
        <v/>
      </c>
      <c r="C117" s="3" t="str">
        <f>IF('Base de données'!C60="","",'Base de données'!C60)</f>
        <v/>
      </c>
      <c r="D117" s="3" t="str">
        <f>IF('Base de données'!D60="","",'Base de données'!D60)</f>
        <v/>
      </c>
      <c r="E117" s="3" t="str">
        <f>IF('Base de données'!E60="","",'Base de données'!E60)</f>
        <v/>
      </c>
      <c r="F117" s="3" t="str">
        <f>IF('Base de données'!F60="","",'Base de données'!F60)</f>
        <v/>
      </c>
      <c r="G117" s="3" t="str">
        <f>IF('Base de données'!G60="","",'Base de données'!G60)</f>
        <v/>
      </c>
      <c r="H117" s="3" t="str">
        <f>IF('Base de données'!H60="","",'Base de données'!H60)</f>
        <v/>
      </c>
      <c r="I117" s="3" t="str">
        <f>IF('Base de données'!I60="","",'Base de données'!I60)</f>
        <v/>
      </c>
      <c r="J117" s="3" t="str">
        <f>IF('Base de données'!J60="","",'Base de données'!J60)</f>
        <v/>
      </c>
      <c r="K117" s="3" t="str">
        <f>IF('Base de données'!K60="","",'Base de données'!K60)</f>
        <v/>
      </c>
      <c r="L117" s="64" t="str">
        <f>IF('Base de données'!L60="","",'Base de données'!L60)</f>
        <v/>
      </c>
      <c r="M117" s="64" t="str">
        <f>IF('Base de données'!M60="","",'Base de données'!M60)</f>
        <v/>
      </c>
      <c r="N117" s="64" t="str">
        <f>IF('Base de données'!N60="","",'Base de données'!N60)</f>
        <v/>
      </c>
      <c r="O117" s="10" t="str">
        <f>IF('Base de données'!O60="","",'Base de données'!O60)</f>
        <v/>
      </c>
      <c r="P117" s="10" t="str">
        <f>IF('Base de données'!P60="","",'Base de données'!P60)</f>
        <v/>
      </c>
      <c r="Q117" s="10" t="str">
        <f>IF('Base de données'!Q60="","",'Base de données'!Q60)</f>
        <v/>
      </c>
      <c r="BQ117"/>
      <c r="BR117"/>
      <c r="BS117"/>
      <c r="BT117"/>
      <c r="BU117"/>
      <c r="BV117"/>
      <c r="BW117"/>
      <c r="BX117"/>
      <c r="BY117"/>
      <c r="BZ117"/>
      <c r="CA117"/>
      <c r="CB117"/>
      <c r="CC117"/>
      <c r="CD117"/>
      <c r="CE117"/>
      <c r="CF117"/>
    </row>
    <row r="118" spans="1:84" hidden="1" x14ac:dyDescent="0.3">
      <c r="A118" s="12"/>
      <c r="B118" s="3" t="str">
        <f>IF('Base de données'!B61="","",'Base de données'!B61)</f>
        <v/>
      </c>
      <c r="C118" s="3" t="str">
        <f>IF('Base de données'!C61="","",'Base de données'!C61)</f>
        <v/>
      </c>
      <c r="D118" s="3" t="str">
        <f>IF('Base de données'!D61="","",'Base de données'!D61)</f>
        <v/>
      </c>
      <c r="E118" s="3" t="str">
        <f>IF('Base de données'!E61="","",'Base de données'!E61)</f>
        <v/>
      </c>
      <c r="F118" s="3" t="str">
        <f>IF('Base de données'!F61="","",'Base de données'!F61)</f>
        <v/>
      </c>
      <c r="G118" s="3" t="str">
        <f>IF('Base de données'!G61="","",'Base de données'!G61)</f>
        <v/>
      </c>
      <c r="H118" s="3" t="str">
        <f>IF('Base de données'!H61="","",'Base de données'!H61)</f>
        <v/>
      </c>
      <c r="I118" s="3" t="str">
        <f>IF('Base de données'!I61="","",'Base de données'!I61)</f>
        <v/>
      </c>
      <c r="J118" s="3" t="str">
        <f>IF('Base de données'!J61="","",'Base de données'!J61)</f>
        <v/>
      </c>
      <c r="K118" s="3" t="str">
        <f>IF('Base de données'!K61="","",'Base de données'!K61)</f>
        <v/>
      </c>
      <c r="L118" s="64" t="str">
        <f>IF('Base de données'!L61="","",'Base de données'!L61)</f>
        <v/>
      </c>
      <c r="M118" s="64" t="str">
        <f>IF('Base de données'!M61="","",'Base de données'!M61)</f>
        <v/>
      </c>
      <c r="N118" s="64" t="str">
        <f>IF('Base de données'!N61="","",'Base de données'!N61)</f>
        <v/>
      </c>
      <c r="O118" s="10" t="str">
        <f>IF('Base de données'!O61="","",'Base de données'!O61)</f>
        <v/>
      </c>
      <c r="P118" s="10" t="str">
        <f>IF('Base de données'!P61="","",'Base de données'!P61)</f>
        <v/>
      </c>
      <c r="Q118" s="10" t="str">
        <f>IF('Base de données'!Q61="","",'Base de données'!Q61)</f>
        <v/>
      </c>
      <c r="BQ118"/>
      <c r="BR118"/>
      <c r="BS118"/>
      <c r="BT118"/>
      <c r="BU118"/>
      <c r="BV118"/>
      <c r="BW118"/>
      <c r="BX118"/>
      <c r="BY118"/>
      <c r="BZ118"/>
      <c r="CA118"/>
      <c r="CB118"/>
      <c r="CC118"/>
      <c r="CD118"/>
      <c r="CE118"/>
      <c r="CF118"/>
    </row>
    <row r="119" spans="1:84" hidden="1" x14ac:dyDescent="0.3">
      <c r="A119" s="12"/>
      <c r="B119" s="3" t="str">
        <f>IF('Base de données'!B62="","",'Base de données'!B62)</f>
        <v/>
      </c>
      <c r="C119" s="3" t="str">
        <f>IF('Base de données'!C62="","",'Base de données'!C62)</f>
        <v/>
      </c>
      <c r="D119" s="3" t="str">
        <f>IF('Base de données'!D62="","",'Base de données'!D62)</f>
        <v/>
      </c>
      <c r="E119" s="3" t="str">
        <f>IF('Base de données'!E62="","",'Base de données'!E62)</f>
        <v/>
      </c>
      <c r="F119" s="3" t="str">
        <f>IF('Base de données'!F62="","",'Base de données'!F62)</f>
        <v/>
      </c>
      <c r="G119" s="3" t="str">
        <f>IF('Base de données'!G62="","",'Base de données'!G62)</f>
        <v/>
      </c>
      <c r="H119" s="3" t="str">
        <f>IF('Base de données'!H62="","",'Base de données'!H62)</f>
        <v/>
      </c>
      <c r="I119" s="3" t="str">
        <f>IF('Base de données'!I62="","",'Base de données'!I62)</f>
        <v/>
      </c>
      <c r="J119" s="3" t="str">
        <f>IF('Base de données'!J62="","",'Base de données'!J62)</f>
        <v/>
      </c>
      <c r="K119" s="3" t="str">
        <f>IF('Base de données'!K62="","",'Base de données'!K62)</f>
        <v/>
      </c>
      <c r="L119" s="64" t="str">
        <f>IF('Base de données'!L62="","",'Base de données'!L62)</f>
        <v/>
      </c>
      <c r="M119" s="64" t="str">
        <f>IF('Base de données'!M62="","",'Base de données'!M62)</f>
        <v/>
      </c>
      <c r="N119" s="64" t="str">
        <f>IF('Base de données'!N62="","",'Base de données'!N62)</f>
        <v/>
      </c>
      <c r="O119" s="10" t="str">
        <f>IF('Base de données'!O62="","",'Base de données'!O62)</f>
        <v/>
      </c>
      <c r="P119" s="10" t="str">
        <f>IF('Base de données'!P62="","",'Base de données'!P62)</f>
        <v/>
      </c>
      <c r="Q119" s="10" t="str">
        <f>IF('Base de données'!Q62="","",'Base de données'!Q62)</f>
        <v/>
      </c>
      <c r="BQ119"/>
      <c r="BR119"/>
      <c r="BS119"/>
      <c r="BT119"/>
      <c r="BU119"/>
      <c r="BV119"/>
      <c r="BW119"/>
      <c r="BX119"/>
      <c r="BY119"/>
      <c r="BZ119"/>
      <c r="CA119"/>
      <c r="CB119"/>
      <c r="CC119"/>
      <c r="CD119"/>
      <c r="CE119"/>
      <c r="CF119"/>
    </row>
    <row r="120" spans="1:84" hidden="1" x14ac:dyDescent="0.3">
      <c r="A120" s="12"/>
      <c r="B120" s="3" t="str">
        <f>IF('Base de données'!B63="","",'Base de données'!B63)</f>
        <v/>
      </c>
      <c r="C120" s="3" t="str">
        <f>IF('Base de données'!C63="","",'Base de données'!C63)</f>
        <v/>
      </c>
      <c r="D120" s="3" t="str">
        <f>IF('Base de données'!D63="","",'Base de données'!D63)</f>
        <v/>
      </c>
      <c r="E120" s="3" t="str">
        <f>IF('Base de données'!E63="","",'Base de données'!E63)</f>
        <v/>
      </c>
      <c r="F120" s="3" t="str">
        <f>IF('Base de données'!F63="","",'Base de données'!F63)</f>
        <v/>
      </c>
      <c r="G120" s="3" t="str">
        <f>IF('Base de données'!G63="","",'Base de données'!G63)</f>
        <v/>
      </c>
      <c r="H120" s="3" t="str">
        <f>IF('Base de données'!H63="","",'Base de données'!H63)</f>
        <v/>
      </c>
      <c r="I120" s="3" t="str">
        <f>IF('Base de données'!I63="","",'Base de données'!I63)</f>
        <v/>
      </c>
      <c r="J120" s="3" t="str">
        <f>IF('Base de données'!J63="","",'Base de données'!J63)</f>
        <v/>
      </c>
      <c r="K120" s="3" t="str">
        <f>IF('Base de données'!K63="","",'Base de données'!K63)</f>
        <v/>
      </c>
      <c r="L120" s="64" t="str">
        <f>IF('Base de données'!L63="","",'Base de données'!L63)</f>
        <v/>
      </c>
      <c r="M120" s="64" t="str">
        <f>IF('Base de données'!M63="","",'Base de données'!M63)</f>
        <v/>
      </c>
      <c r="N120" s="64" t="str">
        <f>IF('Base de données'!N63="","",'Base de données'!N63)</f>
        <v/>
      </c>
      <c r="O120" s="10" t="str">
        <f>IF('Base de données'!O63="","",'Base de données'!O63)</f>
        <v/>
      </c>
      <c r="P120" s="10" t="str">
        <f>IF('Base de données'!P63="","",'Base de données'!P63)</f>
        <v/>
      </c>
      <c r="Q120" s="10" t="str">
        <f>IF('Base de données'!Q63="","",'Base de données'!Q63)</f>
        <v/>
      </c>
      <c r="BQ120"/>
      <c r="BR120"/>
      <c r="BS120"/>
      <c r="BT120"/>
      <c r="BU120"/>
      <c r="BV120"/>
      <c r="BW120"/>
      <c r="BX120"/>
      <c r="BY120"/>
      <c r="BZ120"/>
      <c r="CA120"/>
      <c r="CB120"/>
      <c r="CC120"/>
      <c r="CD120"/>
      <c r="CE120"/>
      <c r="CF120"/>
    </row>
    <row r="121" spans="1:84" hidden="1" x14ac:dyDescent="0.3">
      <c r="A121" s="12"/>
      <c r="B121" s="3" t="str">
        <f>IF('Base de données'!B64="","",'Base de données'!B64)</f>
        <v/>
      </c>
      <c r="C121" s="3" t="str">
        <f>IF('Base de données'!C64="","",'Base de données'!C64)</f>
        <v/>
      </c>
      <c r="D121" s="3" t="str">
        <f>IF('Base de données'!D64="","",'Base de données'!D64)</f>
        <v/>
      </c>
      <c r="E121" s="3" t="str">
        <f>IF('Base de données'!E64="","",'Base de données'!E64)</f>
        <v/>
      </c>
      <c r="F121" s="3" t="str">
        <f>IF('Base de données'!F64="","",'Base de données'!F64)</f>
        <v/>
      </c>
      <c r="G121" s="3" t="str">
        <f>IF('Base de données'!G64="","",'Base de données'!G64)</f>
        <v/>
      </c>
      <c r="H121" s="3" t="str">
        <f>IF('Base de données'!H64="","",'Base de données'!H64)</f>
        <v/>
      </c>
      <c r="I121" s="3" t="str">
        <f>IF('Base de données'!I64="","",'Base de données'!I64)</f>
        <v/>
      </c>
      <c r="J121" s="3" t="str">
        <f>IF('Base de données'!J64="","",'Base de données'!J64)</f>
        <v/>
      </c>
      <c r="K121" s="3" t="str">
        <f>IF('Base de données'!K64="","",'Base de données'!K64)</f>
        <v/>
      </c>
      <c r="L121" s="64" t="str">
        <f>IF('Base de données'!L64="","",'Base de données'!L64)</f>
        <v/>
      </c>
      <c r="M121" s="64" t="str">
        <f>IF('Base de données'!M64="","",'Base de données'!M64)</f>
        <v/>
      </c>
      <c r="N121" s="64" t="str">
        <f>IF('Base de données'!N64="","",'Base de données'!N64)</f>
        <v/>
      </c>
      <c r="O121" s="10" t="str">
        <f>IF('Base de données'!O64="","",'Base de données'!O64)</f>
        <v/>
      </c>
      <c r="P121" s="10" t="str">
        <f>IF('Base de données'!P64="","",'Base de données'!P64)</f>
        <v/>
      </c>
      <c r="Q121" s="10" t="str">
        <f>IF('Base de données'!Q64="","",'Base de données'!Q64)</f>
        <v/>
      </c>
      <c r="BQ121"/>
      <c r="BR121"/>
      <c r="BS121"/>
      <c r="BT121"/>
      <c r="BU121"/>
      <c r="BV121"/>
      <c r="BW121"/>
      <c r="BX121"/>
      <c r="BY121"/>
      <c r="BZ121"/>
      <c r="CA121"/>
      <c r="CB121"/>
      <c r="CC121"/>
      <c r="CD121"/>
      <c r="CE121"/>
      <c r="CF121"/>
    </row>
    <row r="122" spans="1:84" hidden="1" x14ac:dyDescent="0.3">
      <c r="A122" s="12"/>
      <c r="B122" s="3" t="str">
        <f>IF('Base de données'!B65="","",'Base de données'!B65)</f>
        <v/>
      </c>
      <c r="C122" s="3" t="str">
        <f>IF('Base de données'!C65="","",'Base de données'!C65)</f>
        <v/>
      </c>
      <c r="D122" s="3" t="str">
        <f>IF('Base de données'!D65="","",'Base de données'!D65)</f>
        <v/>
      </c>
      <c r="E122" s="3" t="str">
        <f>IF('Base de données'!E65="","",'Base de données'!E65)</f>
        <v/>
      </c>
      <c r="F122" s="3" t="str">
        <f>IF('Base de données'!F65="","",'Base de données'!F65)</f>
        <v/>
      </c>
      <c r="G122" s="3" t="str">
        <f>IF('Base de données'!G65="","",'Base de données'!G65)</f>
        <v/>
      </c>
      <c r="H122" s="3" t="str">
        <f>IF('Base de données'!H65="","",'Base de données'!H65)</f>
        <v/>
      </c>
      <c r="I122" s="3" t="str">
        <f>IF('Base de données'!I65="","",'Base de données'!I65)</f>
        <v/>
      </c>
      <c r="J122" s="3" t="str">
        <f>IF('Base de données'!J65="","",'Base de données'!J65)</f>
        <v/>
      </c>
      <c r="K122" s="3" t="str">
        <f>IF('Base de données'!K65="","",'Base de données'!K65)</f>
        <v/>
      </c>
      <c r="L122" s="64" t="str">
        <f>IF('Base de données'!L65="","",'Base de données'!L65)</f>
        <v/>
      </c>
      <c r="M122" s="64" t="str">
        <f>IF('Base de données'!M65="","",'Base de données'!M65)</f>
        <v/>
      </c>
      <c r="N122" s="64" t="str">
        <f>IF('Base de données'!N65="","",'Base de données'!N65)</f>
        <v/>
      </c>
      <c r="O122" s="10" t="str">
        <f>IF('Base de données'!O65="","",'Base de données'!O65)</f>
        <v/>
      </c>
      <c r="P122" s="10" t="str">
        <f>IF('Base de données'!P65="","",'Base de données'!P65)</f>
        <v/>
      </c>
      <c r="Q122" s="10" t="str">
        <f>IF('Base de données'!Q65="","",'Base de données'!Q65)</f>
        <v/>
      </c>
      <c r="BQ122"/>
      <c r="BR122"/>
      <c r="BS122"/>
      <c r="BT122"/>
      <c r="BU122"/>
      <c r="BV122"/>
      <c r="BW122"/>
      <c r="BX122"/>
      <c r="BY122"/>
      <c r="BZ122"/>
      <c r="CA122"/>
      <c r="CB122"/>
      <c r="CC122"/>
      <c r="CD122"/>
      <c r="CE122"/>
      <c r="CF122"/>
    </row>
    <row r="123" spans="1:84" hidden="1" x14ac:dyDescent="0.3">
      <c r="A123" s="12"/>
      <c r="B123" s="3" t="str">
        <f>IF('Base de données'!B66="","",'Base de données'!B66)</f>
        <v/>
      </c>
      <c r="C123" s="3" t="str">
        <f>IF('Base de données'!C66="","",'Base de données'!C66)</f>
        <v/>
      </c>
      <c r="D123" s="3" t="str">
        <f>IF('Base de données'!D66="","",'Base de données'!D66)</f>
        <v/>
      </c>
      <c r="E123" s="3" t="str">
        <f>IF('Base de données'!E66="","",'Base de données'!E66)</f>
        <v/>
      </c>
      <c r="F123" s="3" t="str">
        <f>IF('Base de données'!F66="","",'Base de données'!F66)</f>
        <v/>
      </c>
      <c r="G123" s="3" t="str">
        <f>IF('Base de données'!G66="","",'Base de données'!G66)</f>
        <v/>
      </c>
      <c r="H123" s="3" t="str">
        <f>IF('Base de données'!H66="","",'Base de données'!H66)</f>
        <v/>
      </c>
      <c r="I123" s="3" t="str">
        <f>IF('Base de données'!I66="","",'Base de données'!I66)</f>
        <v/>
      </c>
      <c r="J123" s="3" t="str">
        <f>IF('Base de données'!J66="","",'Base de données'!J66)</f>
        <v/>
      </c>
      <c r="K123" s="3" t="str">
        <f>IF('Base de données'!K66="","",'Base de données'!K66)</f>
        <v/>
      </c>
      <c r="L123" s="64" t="str">
        <f>IF('Base de données'!L66="","",'Base de données'!L66)</f>
        <v/>
      </c>
      <c r="M123" s="64" t="str">
        <f>IF('Base de données'!M66="","",'Base de données'!M66)</f>
        <v/>
      </c>
      <c r="N123" s="64" t="str">
        <f>IF('Base de données'!N66="","",'Base de données'!N66)</f>
        <v/>
      </c>
      <c r="O123" s="10" t="str">
        <f>IF('Base de données'!O66="","",'Base de données'!O66)</f>
        <v/>
      </c>
      <c r="P123" s="10" t="str">
        <f>IF('Base de données'!P66="","",'Base de données'!P66)</f>
        <v/>
      </c>
      <c r="Q123" s="10" t="str">
        <f>IF('Base de données'!Q66="","",'Base de données'!Q66)</f>
        <v/>
      </c>
      <c r="BQ123"/>
      <c r="BR123"/>
      <c r="BS123"/>
      <c r="BT123"/>
      <c r="BU123"/>
      <c r="BV123"/>
      <c r="BW123"/>
      <c r="BX123"/>
      <c r="BY123"/>
      <c r="BZ123"/>
      <c r="CA123"/>
      <c r="CB123"/>
      <c r="CC123"/>
      <c r="CD123"/>
      <c r="CE123"/>
      <c r="CF123"/>
    </row>
    <row r="124" spans="1:84" hidden="1" x14ac:dyDescent="0.3">
      <c r="A124" s="12"/>
      <c r="B124" s="3" t="str">
        <f>IF('Base de données'!B67="","",'Base de données'!B67)</f>
        <v/>
      </c>
      <c r="C124" s="3" t="str">
        <f>IF('Base de données'!C67="","",'Base de données'!C67)</f>
        <v/>
      </c>
      <c r="D124" s="3" t="str">
        <f>IF('Base de données'!D67="","",'Base de données'!D67)</f>
        <v/>
      </c>
      <c r="E124" s="3" t="str">
        <f>IF('Base de données'!E67="","",'Base de données'!E67)</f>
        <v/>
      </c>
      <c r="F124" s="3" t="str">
        <f>IF('Base de données'!F67="","",'Base de données'!F67)</f>
        <v/>
      </c>
      <c r="G124" s="3" t="str">
        <f>IF('Base de données'!G67="","",'Base de données'!G67)</f>
        <v/>
      </c>
      <c r="H124" s="3" t="str">
        <f>IF('Base de données'!H67="","",'Base de données'!H67)</f>
        <v/>
      </c>
      <c r="I124" s="3" t="str">
        <f>IF('Base de données'!I67="","",'Base de données'!I67)</f>
        <v/>
      </c>
      <c r="J124" s="3" t="str">
        <f>IF('Base de données'!J67="","",'Base de données'!J67)</f>
        <v/>
      </c>
      <c r="K124" s="3" t="str">
        <f>IF('Base de données'!K67="","",'Base de données'!K67)</f>
        <v/>
      </c>
      <c r="L124" s="64" t="str">
        <f>IF('Base de données'!L67="","",'Base de données'!L67)</f>
        <v/>
      </c>
      <c r="M124" s="64" t="str">
        <f>IF('Base de données'!M67="","",'Base de données'!M67)</f>
        <v/>
      </c>
      <c r="N124" s="64" t="str">
        <f>IF('Base de données'!N67="","",'Base de données'!N67)</f>
        <v/>
      </c>
      <c r="O124" s="10" t="str">
        <f>IF('Base de données'!O67="","",'Base de données'!O67)</f>
        <v/>
      </c>
      <c r="P124" s="10" t="str">
        <f>IF('Base de données'!P67="","",'Base de données'!P67)</f>
        <v/>
      </c>
      <c r="Q124" s="10" t="str">
        <f>IF('Base de données'!Q67="","",'Base de données'!Q67)</f>
        <v/>
      </c>
      <c r="BQ124"/>
      <c r="BR124"/>
      <c r="BS124"/>
      <c r="BT124"/>
      <c r="BU124"/>
      <c r="BV124"/>
      <c r="BW124"/>
      <c r="BX124"/>
      <c r="BY124"/>
      <c r="BZ124"/>
      <c r="CA124"/>
      <c r="CB124"/>
      <c r="CC124"/>
      <c r="CD124"/>
      <c r="CE124"/>
      <c r="CF124"/>
    </row>
    <row r="125" spans="1:84" hidden="1" x14ac:dyDescent="0.3">
      <c r="A125" s="12"/>
      <c r="B125" s="3" t="str">
        <f>IF('Base de données'!B68="","",'Base de données'!B68)</f>
        <v/>
      </c>
      <c r="C125" s="3" t="str">
        <f>IF('Base de données'!C68="","",'Base de données'!C68)</f>
        <v/>
      </c>
      <c r="D125" s="3" t="str">
        <f>IF('Base de données'!D68="","",'Base de données'!D68)</f>
        <v/>
      </c>
      <c r="E125" s="3" t="str">
        <f>IF('Base de données'!E68="","",'Base de données'!E68)</f>
        <v/>
      </c>
      <c r="F125" s="3" t="str">
        <f>IF('Base de données'!F68="","",'Base de données'!F68)</f>
        <v/>
      </c>
      <c r="G125" s="3" t="str">
        <f>IF('Base de données'!G68="","",'Base de données'!G68)</f>
        <v/>
      </c>
      <c r="H125" s="3" t="str">
        <f>IF('Base de données'!H68="","",'Base de données'!H68)</f>
        <v/>
      </c>
      <c r="I125" s="3" t="str">
        <f>IF('Base de données'!I68="","",'Base de données'!I68)</f>
        <v/>
      </c>
      <c r="J125" s="3" t="str">
        <f>IF('Base de données'!J68="","",'Base de données'!J68)</f>
        <v/>
      </c>
      <c r="K125" s="3" t="str">
        <f>IF('Base de données'!K68="","",'Base de données'!K68)</f>
        <v/>
      </c>
      <c r="L125" s="64" t="str">
        <f>IF('Base de données'!L68="","",'Base de données'!L68)</f>
        <v/>
      </c>
      <c r="M125" s="64" t="str">
        <f>IF('Base de données'!M68="","",'Base de données'!M68)</f>
        <v/>
      </c>
      <c r="N125" s="64" t="str">
        <f>IF('Base de données'!N68="","",'Base de données'!N68)</f>
        <v/>
      </c>
      <c r="O125" s="10" t="str">
        <f>IF('Base de données'!O68="","",'Base de données'!O68)</f>
        <v/>
      </c>
      <c r="P125" s="10" t="str">
        <f>IF('Base de données'!P68="","",'Base de données'!P68)</f>
        <v/>
      </c>
      <c r="Q125" s="10" t="str">
        <f>IF('Base de données'!Q68="","",'Base de données'!Q68)</f>
        <v/>
      </c>
      <c r="BQ125"/>
      <c r="BR125"/>
      <c r="BS125"/>
      <c r="BT125"/>
      <c r="BU125"/>
      <c r="BV125"/>
      <c r="BW125"/>
      <c r="BX125"/>
      <c r="BY125"/>
      <c r="BZ125"/>
      <c r="CA125"/>
      <c r="CB125"/>
      <c r="CC125"/>
      <c r="CD125"/>
      <c r="CE125"/>
      <c r="CF125"/>
    </row>
    <row r="126" spans="1:84" hidden="1" x14ac:dyDescent="0.3">
      <c r="A126" s="12"/>
      <c r="B126" s="3" t="str">
        <f>IF('Base de données'!B69="","",'Base de données'!B69)</f>
        <v/>
      </c>
      <c r="C126" s="3" t="str">
        <f>IF('Base de données'!C69="","",'Base de données'!C69)</f>
        <v/>
      </c>
      <c r="D126" s="3" t="str">
        <f>IF('Base de données'!D69="","",'Base de données'!D69)</f>
        <v/>
      </c>
      <c r="E126" s="3" t="str">
        <f>IF('Base de données'!E69="","",'Base de données'!E69)</f>
        <v/>
      </c>
      <c r="F126" s="3" t="str">
        <f>IF('Base de données'!F69="","",'Base de données'!F69)</f>
        <v/>
      </c>
      <c r="G126" s="3" t="str">
        <f>IF('Base de données'!G69="","",'Base de données'!G69)</f>
        <v/>
      </c>
      <c r="H126" s="3" t="str">
        <f>IF('Base de données'!H69="","",'Base de données'!H69)</f>
        <v/>
      </c>
      <c r="I126" s="3" t="str">
        <f>IF('Base de données'!I69="","",'Base de données'!I69)</f>
        <v/>
      </c>
      <c r="J126" s="3" t="str">
        <f>IF('Base de données'!J69="","",'Base de données'!J69)</f>
        <v/>
      </c>
      <c r="K126" s="3" t="str">
        <f>IF('Base de données'!K69="","",'Base de données'!K69)</f>
        <v/>
      </c>
      <c r="L126" s="64" t="str">
        <f>IF('Base de données'!L69="","",'Base de données'!L69)</f>
        <v/>
      </c>
      <c r="M126" s="64" t="str">
        <f>IF('Base de données'!M69="","",'Base de données'!M69)</f>
        <v/>
      </c>
      <c r="N126" s="64" t="str">
        <f>IF('Base de données'!N69="","",'Base de données'!N69)</f>
        <v/>
      </c>
      <c r="O126" s="10" t="str">
        <f>IF('Base de données'!O69="","",'Base de données'!O69)</f>
        <v/>
      </c>
      <c r="P126" s="10" t="str">
        <f>IF('Base de données'!P69="","",'Base de données'!P69)</f>
        <v/>
      </c>
      <c r="Q126" s="10" t="str">
        <f>IF('Base de données'!Q69="","",'Base de données'!Q69)</f>
        <v/>
      </c>
      <c r="BQ126"/>
      <c r="BR126"/>
      <c r="BS126"/>
      <c r="BT126"/>
      <c r="BU126"/>
      <c r="BV126"/>
      <c r="BW126"/>
      <c r="BX126"/>
      <c r="BY126"/>
      <c r="BZ126"/>
      <c r="CA126"/>
      <c r="CB126"/>
      <c r="CC126"/>
      <c r="CD126"/>
      <c r="CE126"/>
      <c r="CF126"/>
    </row>
    <row r="127" spans="1:84" hidden="1" x14ac:dyDescent="0.3">
      <c r="A127" s="12"/>
      <c r="B127" s="3" t="str">
        <f>IF('Base de données'!B70="","",'Base de données'!B70)</f>
        <v/>
      </c>
      <c r="C127" s="3" t="str">
        <f>IF('Base de données'!C70="","",'Base de données'!C70)</f>
        <v/>
      </c>
      <c r="D127" s="3" t="str">
        <f>IF('Base de données'!D70="","",'Base de données'!D70)</f>
        <v/>
      </c>
      <c r="E127" s="3" t="str">
        <f>IF('Base de données'!E70="","",'Base de données'!E70)</f>
        <v/>
      </c>
      <c r="F127" s="3" t="str">
        <f>IF('Base de données'!F70="","",'Base de données'!F70)</f>
        <v/>
      </c>
      <c r="G127" s="3" t="str">
        <f>IF('Base de données'!G70="","",'Base de données'!G70)</f>
        <v/>
      </c>
      <c r="H127" s="3" t="str">
        <f>IF('Base de données'!H70="","",'Base de données'!H70)</f>
        <v/>
      </c>
      <c r="I127" s="3" t="str">
        <f>IF('Base de données'!I70="","",'Base de données'!I70)</f>
        <v/>
      </c>
      <c r="J127" s="3" t="str">
        <f>IF('Base de données'!J70="","",'Base de données'!J70)</f>
        <v/>
      </c>
      <c r="K127" s="3" t="str">
        <f>IF('Base de données'!K70="","",'Base de données'!K70)</f>
        <v/>
      </c>
      <c r="L127" s="64" t="str">
        <f>IF('Base de données'!L70="","",'Base de données'!L70)</f>
        <v/>
      </c>
      <c r="M127" s="64" t="str">
        <f>IF('Base de données'!M70="","",'Base de données'!M70)</f>
        <v/>
      </c>
      <c r="N127" s="64" t="str">
        <f>IF('Base de données'!N70="","",'Base de données'!N70)</f>
        <v/>
      </c>
      <c r="O127" s="10" t="str">
        <f>IF('Base de données'!O70="","",'Base de données'!O70)</f>
        <v/>
      </c>
      <c r="P127" s="10" t="str">
        <f>IF('Base de données'!P70="","",'Base de données'!P70)</f>
        <v/>
      </c>
      <c r="Q127" s="10" t="str">
        <f>IF('Base de données'!Q70="","",'Base de données'!Q70)</f>
        <v/>
      </c>
      <c r="BQ127"/>
      <c r="BR127"/>
      <c r="BS127"/>
      <c r="BT127"/>
      <c r="BU127"/>
      <c r="BV127"/>
      <c r="BW127"/>
      <c r="BX127"/>
      <c r="BY127"/>
      <c r="BZ127"/>
      <c r="CA127"/>
      <c r="CB127"/>
      <c r="CC127"/>
      <c r="CD127"/>
      <c r="CE127"/>
      <c r="CF127"/>
    </row>
    <row r="128" spans="1:84" hidden="1" x14ac:dyDescent="0.3">
      <c r="A128" s="12"/>
      <c r="B128" s="3" t="str">
        <f>IF('Base de données'!B71="","",'Base de données'!B71)</f>
        <v/>
      </c>
      <c r="C128" s="3" t="str">
        <f>IF('Base de données'!C71="","",'Base de données'!C71)</f>
        <v/>
      </c>
      <c r="D128" s="3" t="str">
        <f>IF('Base de données'!D71="","",'Base de données'!D71)</f>
        <v/>
      </c>
      <c r="E128" s="3" t="str">
        <f>IF('Base de données'!E71="","",'Base de données'!E71)</f>
        <v/>
      </c>
      <c r="F128" s="3" t="str">
        <f>IF('Base de données'!F71="","",'Base de données'!F71)</f>
        <v/>
      </c>
      <c r="G128" s="3" t="str">
        <f>IF('Base de données'!G71="","",'Base de données'!G71)</f>
        <v/>
      </c>
      <c r="H128" s="3" t="str">
        <f>IF('Base de données'!H71="","",'Base de données'!H71)</f>
        <v/>
      </c>
      <c r="I128" s="3" t="str">
        <f>IF('Base de données'!I71="","",'Base de données'!I71)</f>
        <v/>
      </c>
      <c r="J128" s="3" t="str">
        <f>IF('Base de données'!J71="","",'Base de données'!J71)</f>
        <v/>
      </c>
      <c r="K128" s="3" t="str">
        <f>IF('Base de données'!K71="","",'Base de données'!K71)</f>
        <v/>
      </c>
      <c r="L128" s="64" t="str">
        <f>IF('Base de données'!L71="","",'Base de données'!L71)</f>
        <v/>
      </c>
      <c r="M128" s="64" t="str">
        <f>IF('Base de données'!M71="","",'Base de données'!M71)</f>
        <v/>
      </c>
      <c r="N128" s="64" t="str">
        <f>IF('Base de données'!N71="","",'Base de données'!N71)</f>
        <v/>
      </c>
      <c r="O128" s="10" t="str">
        <f>IF('Base de données'!O71="","",'Base de données'!O71)</f>
        <v/>
      </c>
      <c r="P128" s="10" t="str">
        <f>IF('Base de données'!P71="","",'Base de données'!P71)</f>
        <v/>
      </c>
      <c r="Q128" s="10" t="str">
        <f>IF('Base de données'!Q71="","",'Base de données'!Q71)</f>
        <v/>
      </c>
      <c r="BQ128"/>
      <c r="BR128"/>
      <c r="BS128"/>
      <c r="BT128"/>
      <c r="BU128"/>
      <c r="BV128"/>
      <c r="BW128"/>
      <c r="BX128"/>
      <c r="BY128"/>
      <c r="BZ128"/>
      <c r="CA128"/>
      <c r="CB128"/>
      <c r="CC128"/>
      <c r="CD128"/>
      <c r="CE128"/>
      <c r="CF128"/>
    </row>
    <row r="129" spans="1:84" hidden="1" x14ac:dyDescent="0.3">
      <c r="A129" s="12"/>
      <c r="B129" s="3" t="str">
        <f>IF('Base de données'!B72="","",'Base de données'!B72)</f>
        <v/>
      </c>
      <c r="C129" s="3" t="str">
        <f>IF('Base de données'!C72="","",'Base de données'!C72)</f>
        <v/>
      </c>
      <c r="D129" s="3" t="str">
        <f>IF('Base de données'!D72="","",'Base de données'!D72)</f>
        <v/>
      </c>
      <c r="E129" s="3" t="str">
        <f>IF('Base de données'!E72="","",'Base de données'!E72)</f>
        <v/>
      </c>
      <c r="F129" s="3" t="str">
        <f>IF('Base de données'!F72="","",'Base de données'!F72)</f>
        <v/>
      </c>
      <c r="G129" s="3" t="str">
        <f>IF('Base de données'!G72="","",'Base de données'!G72)</f>
        <v/>
      </c>
      <c r="H129" s="3" t="str">
        <f>IF('Base de données'!H72="","",'Base de données'!H72)</f>
        <v/>
      </c>
      <c r="I129" s="3" t="str">
        <f>IF('Base de données'!I72="","",'Base de données'!I72)</f>
        <v/>
      </c>
      <c r="J129" s="3" t="str">
        <f>IF('Base de données'!J72="","",'Base de données'!J72)</f>
        <v/>
      </c>
      <c r="K129" s="3" t="str">
        <f>IF('Base de données'!K72="","",'Base de données'!K72)</f>
        <v/>
      </c>
      <c r="L129" s="64" t="str">
        <f>IF('Base de données'!L72="","",'Base de données'!L72)</f>
        <v/>
      </c>
      <c r="M129" s="64" t="str">
        <f>IF('Base de données'!M72="","",'Base de données'!M72)</f>
        <v/>
      </c>
      <c r="N129" s="64" t="str">
        <f>IF('Base de données'!N72="","",'Base de données'!N72)</f>
        <v/>
      </c>
      <c r="O129" s="10" t="str">
        <f>IF('Base de données'!O72="","",'Base de données'!O72)</f>
        <v/>
      </c>
      <c r="P129" s="10" t="str">
        <f>IF('Base de données'!P72="","",'Base de données'!P72)</f>
        <v/>
      </c>
      <c r="Q129" s="10" t="str">
        <f>IF('Base de données'!Q72="","",'Base de données'!Q72)</f>
        <v/>
      </c>
      <c r="BQ129"/>
      <c r="BR129"/>
      <c r="BS129"/>
      <c r="BT129"/>
      <c r="BU129"/>
      <c r="BV129"/>
      <c r="BW129"/>
      <c r="BX129"/>
      <c r="BY129"/>
      <c r="BZ129"/>
      <c r="CA129"/>
      <c r="CB129"/>
      <c r="CC129"/>
      <c r="CD129"/>
      <c r="CE129"/>
      <c r="CF129"/>
    </row>
    <row r="130" spans="1:84" hidden="1" x14ac:dyDescent="0.3">
      <c r="A130" s="12"/>
      <c r="B130" s="3" t="str">
        <f>IF('Base de données'!B73="","",'Base de données'!B73)</f>
        <v/>
      </c>
      <c r="C130" s="3" t="str">
        <f>IF('Base de données'!C73="","",'Base de données'!C73)</f>
        <v/>
      </c>
      <c r="D130" s="3" t="str">
        <f>IF('Base de données'!D73="","",'Base de données'!D73)</f>
        <v/>
      </c>
      <c r="E130" s="3" t="str">
        <f>IF('Base de données'!E73="","",'Base de données'!E73)</f>
        <v/>
      </c>
      <c r="F130" s="3" t="str">
        <f>IF('Base de données'!F73="","",'Base de données'!F73)</f>
        <v/>
      </c>
      <c r="G130" s="3" t="str">
        <f>IF('Base de données'!G73="","",'Base de données'!G73)</f>
        <v/>
      </c>
      <c r="H130" s="3" t="str">
        <f>IF('Base de données'!H73="","",'Base de données'!H73)</f>
        <v/>
      </c>
      <c r="I130" s="3" t="str">
        <f>IF('Base de données'!I73="","",'Base de données'!I73)</f>
        <v/>
      </c>
      <c r="J130" s="3" t="str">
        <f>IF('Base de données'!J73="","",'Base de données'!J73)</f>
        <v/>
      </c>
      <c r="K130" s="3" t="str">
        <f>IF('Base de données'!K73="","",'Base de données'!K73)</f>
        <v/>
      </c>
      <c r="L130" s="64" t="str">
        <f>IF('Base de données'!L73="","",'Base de données'!L73)</f>
        <v/>
      </c>
      <c r="M130" s="64" t="str">
        <f>IF('Base de données'!M73="","",'Base de données'!M73)</f>
        <v/>
      </c>
      <c r="N130" s="64" t="str">
        <f>IF('Base de données'!N73="","",'Base de données'!N73)</f>
        <v/>
      </c>
      <c r="O130" s="10" t="str">
        <f>IF('Base de données'!O73="","",'Base de données'!O73)</f>
        <v/>
      </c>
      <c r="P130" s="10" t="str">
        <f>IF('Base de données'!P73="","",'Base de données'!P73)</f>
        <v/>
      </c>
      <c r="Q130" s="10" t="str">
        <f>IF('Base de données'!Q73="","",'Base de données'!Q73)</f>
        <v/>
      </c>
      <c r="BQ130"/>
      <c r="BR130"/>
      <c r="BS130"/>
      <c r="BT130"/>
      <c r="BU130"/>
      <c r="BV130"/>
      <c r="BW130"/>
      <c r="BX130"/>
      <c r="BY130"/>
      <c r="BZ130"/>
      <c r="CA130"/>
      <c r="CB130"/>
      <c r="CC130"/>
      <c r="CD130"/>
      <c r="CE130"/>
      <c r="CF130"/>
    </row>
    <row r="131" spans="1:84" hidden="1" x14ac:dyDescent="0.3">
      <c r="A131" s="12"/>
      <c r="B131" s="3" t="str">
        <f>IF('Base de données'!B74="","",'Base de données'!B74)</f>
        <v/>
      </c>
      <c r="C131" s="3" t="str">
        <f>IF('Base de données'!C74="","",'Base de données'!C74)</f>
        <v/>
      </c>
      <c r="D131" s="3" t="str">
        <f>IF('Base de données'!D74="","",'Base de données'!D74)</f>
        <v/>
      </c>
      <c r="E131" s="3" t="str">
        <f>IF('Base de données'!E74="","",'Base de données'!E74)</f>
        <v/>
      </c>
      <c r="F131" s="3" t="str">
        <f>IF('Base de données'!F74="","",'Base de données'!F74)</f>
        <v/>
      </c>
      <c r="G131" s="3" t="str">
        <f>IF('Base de données'!G74="","",'Base de données'!G74)</f>
        <v/>
      </c>
      <c r="H131" s="3" t="str">
        <f>IF('Base de données'!H74="","",'Base de données'!H74)</f>
        <v/>
      </c>
      <c r="I131" s="3" t="str">
        <f>IF('Base de données'!I74="","",'Base de données'!I74)</f>
        <v/>
      </c>
      <c r="J131" s="3" t="str">
        <f>IF('Base de données'!J74="","",'Base de données'!J74)</f>
        <v/>
      </c>
      <c r="K131" s="3" t="str">
        <f>IF('Base de données'!K74="","",'Base de données'!K74)</f>
        <v/>
      </c>
      <c r="L131" s="64" t="str">
        <f>IF('Base de données'!L74="","",'Base de données'!L74)</f>
        <v/>
      </c>
      <c r="M131" s="64" t="str">
        <f>IF('Base de données'!M74="","",'Base de données'!M74)</f>
        <v/>
      </c>
      <c r="N131" s="64" t="str">
        <f>IF('Base de données'!N74="","",'Base de données'!N74)</f>
        <v/>
      </c>
      <c r="O131" s="10" t="str">
        <f>IF('Base de données'!O74="","",'Base de données'!O74)</f>
        <v/>
      </c>
      <c r="P131" s="10" t="str">
        <f>IF('Base de données'!P74="","",'Base de données'!P74)</f>
        <v/>
      </c>
      <c r="Q131" s="10" t="str">
        <f>IF('Base de données'!Q74="","",'Base de données'!Q74)</f>
        <v/>
      </c>
      <c r="BQ131"/>
      <c r="BR131"/>
      <c r="BS131"/>
      <c r="BT131"/>
      <c r="BU131"/>
      <c r="BV131"/>
      <c r="BW131"/>
      <c r="BX131"/>
      <c r="BY131"/>
      <c r="BZ131"/>
      <c r="CA131"/>
      <c r="CB131"/>
      <c r="CC131"/>
      <c r="CD131"/>
      <c r="CE131"/>
      <c r="CF131"/>
    </row>
    <row r="132" spans="1:84" hidden="1" x14ac:dyDescent="0.3">
      <c r="A132" s="12"/>
      <c r="B132" s="3" t="str">
        <f>IF('Base de données'!B75="","",'Base de données'!B75)</f>
        <v/>
      </c>
      <c r="C132" s="3" t="str">
        <f>IF('Base de données'!C75="","",'Base de données'!C75)</f>
        <v/>
      </c>
      <c r="D132" s="3" t="str">
        <f>IF('Base de données'!D75="","",'Base de données'!D75)</f>
        <v/>
      </c>
      <c r="E132" s="3" t="str">
        <f>IF('Base de données'!E75="","",'Base de données'!E75)</f>
        <v/>
      </c>
      <c r="F132" s="3" t="str">
        <f>IF('Base de données'!F75="","",'Base de données'!F75)</f>
        <v/>
      </c>
      <c r="G132" s="3" t="str">
        <f>IF('Base de données'!G75="","",'Base de données'!G75)</f>
        <v/>
      </c>
      <c r="H132" s="3" t="str">
        <f>IF('Base de données'!H75="","",'Base de données'!H75)</f>
        <v/>
      </c>
      <c r="I132" s="3" t="str">
        <f>IF('Base de données'!I75="","",'Base de données'!I75)</f>
        <v/>
      </c>
      <c r="J132" s="3" t="str">
        <f>IF('Base de données'!J75="","",'Base de données'!J75)</f>
        <v/>
      </c>
      <c r="K132" s="3" t="str">
        <f>IF('Base de données'!K75="","",'Base de données'!K75)</f>
        <v/>
      </c>
      <c r="L132" s="64" t="str">
        <f>IF('Base de données'!L75="","",'Base de données'!L75)</f>
        <v/>
      </c>
      <c r="M132" s="64" t="str">
        <f>IF('Base de données'!M75="","",'Base de données'!M75)</f>
        <v/>
      </c>
      <c r="N132" s="64" t="str">
        <f>IF('Base de données'!N75="","",'Base de données'!N75)</f>
        <v/>
      </c>
      <c r="O132" s="10" t="str">
        <f>IF('Base de données'!O75="","",'Base de données'!O75)</f>
        <v/>
      </c>
      <c r="P132" s="10" t="str">
        <f>IF('Base de données'!P75="","",'Base de données'!P75)</f>
        <v/>
      </c>
      <c r="Q132" s="10" t="str">
        <f>IF('Base de données'!Q75="","",'Base de données'!Q75)</f>
        <v/>
      </c>
      <c r="BQ132"/>
      <c r="BR132"/>
      <c r="BS132"/>
      <c r="BT132"/>
      <c r="BU132"/>
      <c r="BV132"/>
      <c r="BW132"/>
      <c r="BX132"/>
      <c r="BY132"/>
      <c r="BZ132"/>
      <c r="CA132"/>
      <c r="CB132"/>
      <c r="CC132"/>
      <c r="CD132"/>
      <c r="CE132"/>
      <c r="CF132"/>
    </row>
    <row r="133" spans="1:84" hidden="1" x14ac:dyDescent="0.3">
      <c r="A133" s="12"/>
      <c r="B133" s="3" t="str">
        <f>IF('Base de données'!B76="","",'Base de données'!B76)</f>
        <v/>
      </c>
      <c r="C133" s="3" t="str">
        <f>IF('Base de données'!C76="","",'Base de données'!C76)</f>
        <v/>
      </c>
      <c r="D133" s="3" t="str">
        <f>IF('Base de données'!D76="","",'Base de données'!D76)</f>
        <v/>
      </c>
      <c r="E133" s="3" t="str">
        <f>IF('Base de données'!E76="","",'Base de données'!E76)</f>
        <v/>
      </c>
      <c r="F133" s="3" t="str">
        <f>IF('Base de données'!F76="","",'Base de données'!F76)</f>
        <v/>
      </c>
      <c r="G133" s="3" t="str">
        <f>IF('Base de données'!G76="","",'Base de données'!G76)</f>
        <v/>
      </c>
      <c r="H133" s="3" t="str">
        <f>IF('Base de données'!H76="","",'Base de données'!H76)</f>
        <v/>
      </c>
      <c r="I133" s="3" t="str">
        <f>IF('Base de données'!I76="","",'Base de données'!I76)</f>
        <v/>
      </c>
      <c r="J133" s="3" t="str">
        <f>IF('Base de données'!J76="","",'Base de données'!J76)</f>
        <v/>
      </c>
      <c r="K133" s="3" t="str">
        <f>IF('Base de données'!K76="","",'Base de données'!K76)</f>
        <v/>
      </c>
      <c r="L133" s="64" t="str">
        <f>IF('Base de données'!L76="","",'Base de données'!L76)</f>
        <v/>
      </c>
      <c r="M133" s="64" t="str">
        <f>IF('Base de données'!M76="","",'Base de données'!M76)</f>
        <v/>
      </c>
      <c r="N133" s="64" t="str">
        <f>IF('Base de données'!N76="","",'Base de données'!N76)</f>
        <v/>
      </c>
      <c r="O133" s="10" t="str">
        <f>IF('Base de données'!O76="","",'Base de données'!O76)</f>
        <v/>
      </c>
      <c r="P133" s="10" t="str">
        <f>IF('Base de données'!P76="","",'Base de données'!P76)</f>
        <v/>
      </c>
      <c r="Q133" s="10" t="str">
        <f>IF('Base de données'!Q76="","",'Base de données'!Q76)</f>
        <v/>
      </c>
      <c r="BQ133"/>
      <c r="BR133"/>
      <c r="BS133"/>
      <c r="BT133"/>
      <c r="BU133"/>
      <c r="BV133"/>
      <c r="BW133"/>
      <c r="BX133"/>
      <c r="BY133"/>
      <c r="BZ133"/>
      <c r="CA133"/>
      <c r="CB133"/>
      <c r="CC133"/>
      <c r="CD133"/>
      <c r="CE133"/>
      <c r="CF133"/>
    </row>
    <row r="134" spans="1:84" hidden="1" x14ac:dyDescent="0.3">
      <c r="A134" s="12"/>
      <c r="B134" s="3" t="str">
        <f>IF('Base de données'!B77="","",'Base de données'!B77)</f>
        <v/>
      </c>
      <c r="C134" s="3" t="str">
        <f>IF('Base de données'!C77="","",'Base de données'!C77)</f>
        <v/>
      </c>
      <c r="D134" s="3" t="str">
        <f>IF('Base de données'!D77="","",'Base de données'!D77)</f>
        <v/>
      </c>
      <c r="E134" s="3" t="str">
        <f>IF('Base de données'!E77="","",'Base de données'!E77)</f>
        <v/>
      </c>
      <c r="F134" s="3" t="str">
        <f>IF('Base de données'!F77="","",'Base de données'!F77)</f>
        <v/>
      </c>
      <c r="G134" s="3" t="str">
        <f>IF('Base de données'!G77="","",'Base de données'!G77)</f>
        <v/>
      </c>
      <c r="H134" s="3" t="str">
        <f>IF('Base de données'!H77="","",'Base de données'!H77)</f>
        <v/>
      </c>
      <c r="I134" s="3" t="str">
        <f>IF('Base de données'!I77="","",'Base de données'!I77)</f>
        <v/>
      </c>
      <c r="J134" s="3" t="str">
        <f>IF('Base de données'!J77="","",'Base de données'!J77)</f>
        <v/>
      </c>
      <c r="K134" s="3" t="str">
        <f>IF('Base de données'!K77="","",'Base de données'!K77)</f>
        <v/>
      </c>
      <c r="L134" s="64" t="str">
        <f>IF('Base de données'!L77="","",'Base de données'!L77)</f>
        <v/>
      </c>
      <c r="M134" s="64" t="str">
        <f>IF('Base de données'!M77="","",'Base de données'!M77)</f>
        <v/>
      </c>
      <c r="N134" s="64" t="str">
        <f>IF('Base de données'!N77="","",'Base de données'!N77)</f>
        <v/>
      </c>
      <c r="O134" s="10" t="str">
        <f>IF('Base de données'!O77="","",'Base de données'!O77)</f>
        <v/>
      </c>
      <c r="P134" s="10" t="str">
        <f>IF('Base de données'!P77="","",'Base de données'!P77)</f>
        <v/>
      </c>
      <c r="Q134" s="10" t="str">
        <f>IF('Base de données'!Q77="","",'Base de données'!Q77)</f>
        <v/>
      </c>
      <c r="BQ134"/>
      <c r="BR134"/>
      <c r="BS134"/>
      <c r="BT134"/>
      <c r="BU134"/>
      <c r="BV134"/>
      <c r="BW134"/>
      <c r="BX134"/>
      <c r="BY134"/>
      <c r="BZ134"/>
      <c r="CA134"/>
      <c r="CB134"/>
      <c r="CC134"/>
      <c r="CD134"/>
      <c r="CE134"/>
      <c r="CF134"/>
    </row>
    <row r="135" spans="1:84" hidden="1" x14ac:dyDescent="0.3">
      <c r="A135" s="12"/>
      <c r="B135" s="3" t="str">
        <f>IF('Base de données'!B78="","",'Base de données'!B78)</f>
        <v/>
      </c>
      <c r="C135" s="3" t="str">
        <f>IF('Base de données'!C78="","",'Base de données'!C78)</f>
        <v/>
      </c>
      <c r="D135" s="3" t="str">
        <f>IF('Base de données'!D78="","",'Base de données'!D78)</f>
        <v/>
      </c>
      <c r="E135" s="3" t="str">
        <f>IF('Base de données'!E78="","",'Base de données'!E78)</f>
        <v/>
      </c>
      <c r="F135" s="3" t="str">
        <f>IF('Base de données'!F78="","",'Base de données'!F78)</f>
        <v/>
      </c>
      <c r="G135" s="3" t="str">
        <f>IF('Base de données'!G78="","",'Base de données'!G78)</f>
        <v/>
      </c>
      <c r="H135" s="3" t="str">
        <f>IF('Base de données'!H78="","",'Base de données'!H78)</f>
        <v/>
      </c>
      <c r="I135" s="3" t="str">
        <f>IF('Base de données'!I78="","",'Base de données'!I78)</f>
        <v/>
      </c>
      <c r="J135" s="3" t="str">
        <f>IF('Base de données'!J78="","",'Base de données'!J78)</f>
        <v/>
      </c>
      <c r="K135" s="3" t="str">
        <f>IF('Base de données'!K78="","",'Base de données'!K78)</f>
        <v/>
      </c>
      <c r="L135" s="64" t="str">
        <f>IF('Base de données'!L78="","",'Base de données'!L78)</f>
        <v/>
      </c>
      <c r="M135" s="64" t="str">
        <f>IF('Base de données'!M78="","",'Base de données'!M78)</f>
        <v/>
      </c>
      <c r="N135" s="64" t="str">
        <f>IF('Base de données'!N78="","",'Base de données'!N78)</f>
        <v/>
      </c>
      <c r="O135" s="10" t="str">
        <f>IF('Base de données'!O78="","",'Base de données'!O78)</f>
        <v/>
      </c>
      <c r="P135" s="10" t="str">
        <f>IF('Base de données'!P78="","",'Base de données'!P78)</f>
        <v/>
      </c>
      <c r="Q135" s="10" t="str">
        <f>IF('Base de données'!Q78="","",'Base de données'!Q78)</f>
        <v/>
      </c>
      <c r="BQ135"/>
      <c r="BR135"/>
      <c r="BS135"/>
      <c r="BT135"/>
      <c r="BU135"/>
      <c r="BV135"/>
      <c r="BW135"/>
      <c r="BX135"/>
      <c r="BY135"/>
      <c r="BZ135"/>
      <c r="CA135"/>
      <c r="CB135"/>
      <c r="CC135"/>
      <c r="CD135"/>
      <c r="CE135"/>
      <c r="CF135"/>
    </row>
    <row r="136" spans="1:84" hidden="1" x14ac:dyDescent="0.3">
      <c r="A136" s="12"/>
      <c r="B136" s="3" t="str">
        <f>IF('Base de données'!B79="","",'Base de données'!B79)</f>
        <v/>
      </c>
      <c r="C136" s="3" t="str">
        <f>IF('Base de données'!C79="","",'Base de données'!C79)</f>
        <v/>
      </c>
      <c r="D136" s="3" t="str">
        <f>IF('Base de données'!D79="","",'Base de données'!D79)</f>
        <v/>
      </c>
      <c r="E136" s="3" t="str">
        <f>IF('Base de données'!E79="","",'Base de données'!E79)</f>
        <v/>
      </c>
      <c r="F136" s="3" t="str">
        <f>IF('Base de données'!F79="","",'Base de données'!F79)</f>
        <v/>
      </c>
      <c r="G136" s="3" t="str">
        <f>IF('Base de données'!G79="","",'Base de données'!G79)</f>
        <v/>
      </c>
      <c r="H136" s="3" t="str">
        <f>IF('Base de données'!H79="","",'Base de données'!H79)</f>
        <v/>
      </c>
      <c r="I136" s="3" t="str">
        <f>IF('Base de données'!I79="","",'Base de données'!I79)</f>
        <v/>
      </c>
      <c r="J136" s="3" t="str">
        <f>IF('Base de données'!J79="","",'Base de données'!J79)</f>
        <v/>
      </c>
      <c r="K136" s="3" t="str">
        <f>IF('Base de données'!K79="","",'Base de données'!K79)</f>
        <v/>
      </c>
      <c r="L136" s="64" t="str">
        <f>IF('Base de données'!L79="","",'Base de données'!L79)</f>
        <v/>
      </c>
      <c r="M136" s="64" t="str">
        <f>IF('Base de données'!M79="","",'Base de données'!M79)</f>
        <v/>
      </c>
      <c r="N136" s="64" t="str">
        <f>IF('Base de données'!N79="","",'Base de données'!N79)</f>
        <v/>
      </c>
      <c r="O136" s="10" t="str">
        <f>IF('Base de données'!O79="","",'Base de données'!O79)</f>
        <v/>
      </c>
      <c r="P136" s="10" t="str">
        <f>IF('Base de données'!P79="","",'Base de données'!P79)</f>
        <v/>
      </c>
      <c r="Q136" s="10" t="str">
        <f>IF('Base de données'!Q79="","",'Base de données'!Q79)</f>
        <v/>
      </c>
      <c r="BQ136"/>
      <c r="BR136"/>
      <c r="BS136"/>
      <c r="BT136"/>
      <c r="BU136"/>
      <c r="BV136"/>
      <c r="BW136"/>
      <c r="BX136"/>
      <c r="BY136"/>
      <c r="BZ136"/>
      <c r="CA136"/>
      <c r="CB136"/>
      <c r="CC136"/>
      <c r="CD136"/>
      <c r="CE136"/>
      <c r="CF136"/>
    </row>
    <row r="137" spans="1:84" hidden="1" x14ac:dyDescent="0.3">
      <c r="A137" s="12"/>
      <c r="B137" s="3" t="str">
        <f>IF('Base de données'!B80="","",'Base de données'!B80)</f>
        <v/>
      </c>
      <c r="C137" s="3" t="str">
        <f>IF('Base de données'!C80="","",'Base de données'!C80)</f>
        <v/>
      </c>
      <c r="D137" s="3" t="str">
        <f>IF('Base de données'!D80="","",'Base de données'!D80)</f>
        <v/>
      </c>
      <c r="E137" s="3" t="str">
        <f>IF('Base de données'!E80="","",'Base de données'!E80)</f>
        <v/>
      </c>
      <c r="F137" s="3" t="str">
        <f>IF('Base de données'!F80="","",'Base de données'!F80)</f>
        <v/>
      </c>
      <c r="G137" s="3" t="str">
        <f>IF('Base de données'!G80="","",'Base de données'!G80)</f>
        <v/>
      </c>
      <c r="H137" s="3" t="str">
        <f>IF('Base de données'!H80="","",'Base de données'!H80)</f>
        <v/>
      </c>
      <c r="I137" s="3" t="str">
        <f>IF('Base de données'!I80="","",'Base de données'!I80)</f>
        <v/>
      </c>
      <c r="J137" s="3" t="str">
        <f>IF('Base de données'!J80="","",'Base de données'!J80)</f>
        <v/>
      </c>
      <c r="K137" s="3" t="str">
        <f>IF('Base de données'!K80="","",'Base de données'!K80)</f>
        <v/>
      </c>
      <c r="L137" s="64" t="str">
        <f>IF('Base de données'!L80="","",'Base de données'!L80)</f>
        <v/>
      </c>
      <c r="M137" s="64" t="str">
        <f>IF('Base de données'!M80="","",'Base de données'!M80)</f>
        <v/>
      </c>
      <c r="N137" s="64" t="str">
        <f>IF('Base de données'!N80="","",'Base de données'!N80)</f>
        <v/>
      </c>
      <c r="O137" s="10" t="str">
        <f>IF('Base de données'!O80="","",'Base de données'!O80)</f>
        <v/>
      </c>
      <c r="P137" s="10" t="str">
        <f>IF('Base de données'!P80="","",'Base de données'!P80)</f>
        <v/>
      </c>
      <c r="Q137" s="10" t="str">
        <f>IF('Base de données'!Q80="","",'Base de données'!Q80)</f>
        <v/>
      </c>
      <c r="BQ137"/>
      <c r="BR137"/>
      <c r="BS137"/>
      <c r="BT137"/>
      <c r="BU137"/>
      <c r="BV137"/>
      <c r="BW137"/>
      <c r="BX137"/>
      <c r="BY137"/>
      <c r="BZ137"/>
      <c r="CA137"/>
      <c r="CB137"/>
      <c r="CC137"/>
      <c r="CD137"/>
      <c r="CE137"/>
      <c r="CF137"/>
    </row>
    <row r="138" spans="1:84" hidden="1" x14ac:dyDescent="0.3">
      <c r="A138" s="12"/>
      <c r="B138" s="3" t="str">
        <f>IF('Base de données'!B81="","",'Base de données'!B81)</f>
        <v/>
      </c>
      <c r="C138" s="3" t="str">
        <f>IF('Base de données'!C81="","",'Base de données'!C81)</f>
        <v/>
      </c>
      <c r="D138" s="3" t="str">
        <f>IF('Base de données'!D81="","",'Base de données'!D81)</f>
        <v/>
      </c>
      <c r="E138" s="3" t="str">
        <f>IF('Base de données'!E81="","",'Base de données'!E81)</f>
        <v/>
      </c>
      <c r="F138" s="3" t="str">
        <f>IF('Base de données'!F81="","",'Base de données'!F81)</f>
        <v/>
      </c>
      <c r="G138" s="3" t="str">
        <f>IF('Base de données'!G81="","",'Base de données'!G81)</f>
        <v/>
      </c>
      <c r="H138" s="3" t="str">
        <f>IF('Base de données'!H81="","",'Base de données'!H81)</f>
        <v/>
      </c>
      <c r="I138" s="3" t="str">
        <f>IF('Base de données'!I81="","",'Base de données'!I81)</f>
        <v/>
      </c>
      <c r="J138" s="3" t="str">
        <f>IF('Base de données'!J81="","",'Base de données'!J81)</f>
        <v/>
      </c>
      <c r="K138" s="3" t="str">
        <f>IF('Base de données'!K81="","",'Base de données'!K81)</f>
        <v/>
      </c>
      <c r="L138" s="64" t="str">
        <f>IF('Base de données'!L81="","",'Base de données'!L81)</f>
        <v/>
      </c>
      <c r="M138" s="64" t="str">
        <f>IF('Base de données'!M81="","",'Base de données'!M81)</f>
        <v/>
      </c>
      <c r="N138" s="64" t="str">
        <f>IF('Base de données'!N81="","",'Base de données'!N81)</f>
        <v/>
      </c>
      <c r="O138" s="10" t="str">
        <f>IF('Base de données'!O81="","",'Base de données'!O81)</f>
        <v/>
      </c>
      <c r="P138" s="10" t="str">
        <f>IF('Base de données'!P81="","",'Base de données'!P81)</f>
        <v/>
      </c>
      <c r="Q138" s="10" t="str">
        <f>IF('Base de données'!Q81="","",'Base de données'!Q81)</f>
        <v/>
      </c>
      <c r="BQ138"/>
      <c r="BR138"/>
      <c r="BS138"/>
      <c r="BT138"/>
      <c r="BU138"/>
      <c r="BV138"/>
      <c r="BW138"/>
      <c r="BX138"/>
      <c r="BY138"/>
      <c r="BZ138"/>
      <c r="CA138"/>
      <c r="CB138"/>
      <c r="CC138"/>
      <c r="CD138"/>
      <c r="CE138"/>
      <c r="CF138"/>
    </row>
    <row r="139" spans="1:84" hidden="1" x14ac:dyDescent="0.3">
      <c r="A139" s="12"/>
      <c r="B139" s="3" t="str">
        <f>IF('Base de données'!B82="","",'Base de données'!B82)</f>
        <v/>
      </c>
      <c r="C139" s="3" t="str">
        <f>IF('Base de données'!C82="","",'Base de données'!C82)</f>
        <v/>
      </c>
      <c r="D139" s="3" t="str">
        <f>IF('Base de données'!D82="","",'Base de données'!D82)</f>
        <v/>
      </c>
      <c r="E139" s="3" t="str">
        <f>IF('Base de données'!E82="","",'Base de données'!E82)</f>
        <v/>
      </c>
      <c r="F139" s="3" t="str">
        <f>IF('Base de données'!F82="","",'Base de données'!F82)</f>
        <v/>
      </c>
      <c r="G139" s="3" t="str">
        <f>IF('Base de données'!G82="","",'Base de données'!G82)</f>
        <v/>
      </c>
      <c r="H139" s="3" t="str">
        <f>IF('Base de données'!H82="","",'Base de données'!H82)</f>
        <v/>
      </c>
      <c r="I139" s="3" t="str">
        <f>IF('Base de données'!I82="","",'Base de données'!I82)</f>
        <v/>
      </c>
      <c r="J139" s="3" t="str">
        <f>IF('Base de données'!J82="","",'Base de données'!J82)</f>
        <v/>
      </c>
      <c r="K139" s="3" t="str">
        <f>IF('Base de données'!K82="","",'Base de données'!K82)</f>
        <v/>
      </c>
      <c r="L139" s="64" t="str">
        <f>IF('Base de données'!L82="","",'Base de données'!L82)</f>
        <v/>
      </c>
      <c r="M139" s="64" t="str">
        <f>IF('Base de données'!M82="","",'Base de données'!M82)</f>
        <v/>
      </c>
      <c r="N139" s="64" t="str">
        <f>IF('Base de données'!N82="","",'Base de données'!N82)</f>
        <v/>
      </c>
      <c r="O139" s="10" t="str">
        <f>IF('Base de données'!O82="","",'Base de données'!O82)</f>
        <v/>
      </c>
      <c r="P139" s="10" t="str">
        <f>IF('Base de données'!P82="","",'Base de données'!P82)</f>
        <v/>
      </c>
      <c r="Q139" s="10" t="str">
        <f>IF('Base de données'!Q82="","",'Base de données'!Q82)</f>
        <v/>
      </c>
      <c r="BQ139"/>
      <c r="BR139"/>
      <c r="BS139"/>
      <c r="BT139"/>
      <c r="BU139"/>
      <c r="BV139"/>
      <c r="BW139"/>
      <c r="BX139"/>
      <c r="BY139"/>
      <c r="BZ139"/>
      <c r="CA139"/>
      <c r="CB139"/>
      <c r="CC139"/>
      <c r="CD139"/>
      <c r="CE139"/>
      <c r="CF139"/>
    </row>
    <row r="140" spans="1:84" hidden="1" x14ac:dyDescent="0.3">
      <c r="A140" s="12"/>
      <c r="B140" s="3" t="str">
        <f>IF('Base de données'!B83="","",'Base de données'!B83)</f>
        <v/>
      </c>
      <c r="C140" s="3" t="str">
        <f>IF('Base de données'!C83="","",'Base de données'!C83)</f>
        <v/>
      </c>
      <c r="D140" s="3" t="str">
        <f>IF('Base de données'!D83="","",'Base de données'!D83)</f>
        <v/>
      </c>
      <c r="E140" s="3" t="str">
        <f>IF('Base de données'!E83="","",'Base de données'!E83)</f>
        <v/>
      </c>
      <c r="F140" s="3" t="str">
        <f>IF('Base de données'!F83="","",'Base de données'!F83)</f>
        <v/>
      </c>
      <c r="G140" s="3" t="str">
        <f>IF('Base de données'!G83="","",'Base de données'!G83)</f>
        <v/>
      </c>
      <c r="H140" s="3" t="str">
        <f>IF('Base de données'!H83="","",'Base de données'!H83)</f>
        <v/>
      </c>
      <c r="I140" s="3" t="str">
        <f>IF('Base de données'!I83="","",'Base de données'!I83)</f>
        <v/>
      </c>
      <c r="J140" s="3" t="str">
        <f>IF('Base de données'!J83="","",'Base de données'!J83)</f>
        <v/>
      </c>
      <c r="K140" s="3" t="str">
        <f>IF('Base de données'!K83="","",'Base de données'!K83)</f>
        <v/>
      </c>
      <c r="L140" s="64" t="str">
        <f>IF('Base de données'!L83="","",'Base de données'!L83)</f>
        <v/>
      </c>
      <c r="M140" s="64" t="str">
        <f>IF('Base de données'!M83="","",'Base de données'!M83)</f>
        <v/>
      </c>
      <c r="N140" s="64" t="str">
        <f>IF('Base de données'!N83="","",'Base de données'!N83)</f>
        <v/>
      </c>
      <c r="O140" s="10" t="str">
        <f>IF('Base de données'!O83="","",'Base de données'!O83)</f>
        <v/>
      </c>
      <c r="P140" s="10" t="str">
        <f>IF('Base de données'!P83="","",'Base de données'!P83)</f>
        <v/>
      </c>
      <c r="Q140" s="10" t="str">
        <f>IF('Base de données'!Q83="","",'Base de données'!Q83)</f>
        <v/>
      </c>
      <c r="BQ140"/>
      <c r="BR140"/>
      <c r="BS140"/>
      <c r="BT140"/>
      <c r="BU140"/>
      <c r="BV140"/>
      <c r="BW140"/>
      <c r="BX140"/>
      <c r="BY140"/>
      <c r="BZ140"/>
      <c r="CA140"/>
      <c r="CB140"/>
      <c r="CC140"/>
      <c r="CD140"/>
      <c r="CE140"/>
      <c r="CF140"/>
    </row>
    <row r="141" spans="1:84" hidden="1" x14ac:dyDescent="0.3">
      <c r="A141" s="12"/>
      <c r="B141" s="3" t="str">
        <f>IF('Base de données'!B84="","",'Base de données'!B84)</f>
        <v/>
      </c>
      <c r="C141" s="3" t="str">
        <f>IF('Base de données'!C84="","",'Base de données'!C84)</f>
        <v/>
      </c>
      <c r="D141" s="3" t="str">
        <f>IF('Base de données'!D84="","",'Base de données'!D84)</f>
        <v/>
      </c>
      <c r="E141" s="3" t="str">
        <f>IF('Base de données'!E84="","",'Base de données'!E84)</f>
        <v/>
      </c>
      <c r="F141" s="3" t="str">
        <f>IF('Base de données'!F84="","",'Base de données'!F84)</f>
        <v/>
      </c>
      <c r="G141" s="3" t="str">
        <f>IF('Base de données'!G84="","",'Base de données'!G84)</f>
        <v/>
      </c>
      <c r="H141" s="3" t="str">
        <f>IF('Base de données'!H84="","",'Base de données'!H84)</f>
        <v/>
      </c>
      <c r="I141" s="3" t="str">
        <f>IF('Base de données'!I84="","",'Base de données'!I84)</f>
        <v/>
      </c>
      <c r="J141" s="3" t="str">
        <f>IF('Base de données'!J84="","",'Base de données'!J84)</f>
        <v/>
      </c>
      <c r="K141" s="3" t="str">
        <f>IF('Base de données'!K84="","",'Base de données'!K84)</f>
        <v/>
      </c>
      <c r="L141" s="64" t="str">
        <f>IF('Base de données'!L84="","",'Base de données'!L84)</f>
        <v/>
      </c>
      <c r="M141" s="64" t="str">
        <f>IF('Base de données'!M84="","",'Base de données'!M84)</f>
        <v/>
      </c>
      <c r="N141" s="64" t="str">
        <f>IF('Base de données'!N84="","",'Base de données'!N84)</f>
        <v/>
      </c>
      <c r="O141" s="10" t="str">
        <f>IF('Base de données'!O84="","",'Base de données'!O84)</f>
        <v/>
      </c>
      <c r="P141" s="10" t="str">
        <f>IF('Base de données'!P84="","",'Base de données'!P84)</f>
        <v/>
      </c>
      <c r="Q141" s="10" t="str">
        <f>IF('Base de données'!Q84="","",'Base de données'!Q84)</f>
        <v/>
      </c>
      <c r="BQ141"/>
      <c r="BR141"/>
      <c r="BS141"/>
      <c r="BT141"/>
      <c r="BU141"/>
      <c r="BV141"/>
      <c r="BW141"/>
      <c r="BX141"/>
      <c r="BY141"/>
      <c r="BZ141"/>
      <c r="CA141"/>
      <c r="CB141"/>
      <c r="CC141"/>
      <c r="CD141"/>
      <c r="CE141"/>
      <c r="CF141"/>
    </row>
    <row r="142" spans="1:84" hidden="1" x14ac:dyDescent="0.3">
      <c r="A142" s="12"/>
      <c r="B142" s="3" t="str">
        <f>IF('Base de données'!B85="","",'Base de données'!B85)</f>
        <v/>
      </c>
      <c r="C142" s="3" t="str">
        <f>IF('Base de données'!C85="","",'Base de données'!C85)</f>
        <v/>
      </c>
      <c r="D142" s="3" t="str">
        <f>IF('Base de données'!D85="","",'Base de données'!D85)</f>
        <v/>
      </c>
      <c r="E142" s="3" t="str">
        <f>IF('Base de données'!E85="","",'Base de données'!E85)</f>
        <v/>
      </c>
      <c r="F142" s="3" t="str">
        <f>IF('Base de données'!F85="","",'Base de données'!F85)</f>
        <v/>
      </c>
      <c r="G142" s="3" t="str">
        <f>IF('Base de données'!G85="","",'Base de données'!G85)</f>
        <v/>
      </c>
      <c r="H142" s="3" t="str">
        <f>IF('Base de données'!H85="","",'Base de données'!H85)</f>
        <v/>
      </c>
      <c r="I142" s="3" t="str">
        <f>IF('Base de données'!I85="","",'Base de données'!I85)</f>
        <v/>
      </c>
      <c r="J142" s="3" t="str">
        <f>IF('Base de données'!J85="","",'Base de données'!J85)</f>
        <v/>
      </c>
      <c r="K142" s="3" t="str">
        <f>IF('Base de données'!K85="","",'Base de données'!K85)</f>
        <v/>
      </c>
      <c r="L142" s="64" t="str">
        <f>IF('Base de données'!L85="","",'Base de données'!L85)</f>
        <v/>
      </c>
      <c r="M142" s="64" t="str">
        <f>IF('Base de données'!M85="","",'Base de données'!M85)</f>
        <v/>
      </c>
      <c r="N142" s="64" t="str">
        <f>IF('Base de données'!N85="","",'Base de données'!N85)</f>
        <v/>
      </c>
      <c r="O142" s="10" t="str">
        <f>IF('Base de données'!O85="","",'Base de données'!O85)</f>
        <v/>
      </c>
      <c r="P142" s="10" t="str">
        <f>IF('Base de données'!P85="","",'Base de données'!P85)</f>
        <v/>
      </c>
      <c r="Q142" s="10" t="str">
        <f>IF('Base de données'!Q85="","",'Base de données'!Q85)</f>
        <v/>
      </c>
      <c r="BQ142"/>
      <c r="BR142"/>
      <c r="BS142"/>
      <c r="BT142"/>
      <c r="BU142"/>
      <c r="BV142"/>
      <c r="BW142"/>
      <c r="BX142"/>
      <c r="BY142"/>
      <c r="BZ142"/>
      <c r="CA142"/>
      <c r="CB142"/>
      <c r="CC142"/>
      <c r="CD142"/>
      <c r="CE142"/>
      <c r="CF142"/>
    </row>
    <row r="143" spans="1:84" hidden="1" x14ac:dyDescent="0.3">
      <c r="A143" s="12"/>
      <c r="B143" s="3" t="str">
        <f>IF('Base de données'!B86="","",'Base de données'!B86)</f>
        <v/>
      </c>
      <c r="C143" s="3" t="str">
        <f>IF('Base de données'!C86="","",'Base de données'!C86)</f>
        <v/>
      </c>
      <c r="D143" s="3" t="str">
        <f>IF('Base de données'!D86="","",'Base de données'!D86)</f>
        <v/>
      </c>
      <c r="E143" s="3" t="str">
        <f>IF('Base de données'!E86="","",'Base de données'!E86)</f>
        <v/>
      </c>
      <c r="F143" s="3" t="str">
        <f>IF('Base de données'!F86="","",'Base de données'!F86)</f>
        <v/>
      </c>
      <c r="G143" s="3" t="str">
        <f>IF('Base de données'!G86="","",'Base de données'!G86)</f>
        <v/>
      </c>
      <c r="H143" s="3" t="str">
        <f>IF('Base de données'!H86="","",'Base de données'!H86)</f>
        <v/>
      </c>
      <c r="I143" s="3" t="str">
        <f>IF('Base de données'!I86="","",'Base de données'!I86)</f>
        <v/>
      </c>
      <c r="J143" s="3" t="str">
        <f>IF('Base de données'!J86="","",'Base de données'!J86)</f>
        <v/>
      </c>
      <c r="K143" s="3" t="str">
        <f>IF('Base de données'!K86="","",'Base de données'!K86)</f>
        <v/>
      </c>
      <c r="L143" s="64" t="str">
        <f>IF('Base de données'!L86="","",'Base de données'!L86)</f>
        <v/>
      </c>
      <c r="M143" s="64" t="str">
        <f>IF('Base de données'!M86="","",'Base de données'!M86)</f>
        <v/>
      </c>
      <c r="N143" s="64" t="str">
        <f>IF('Base de données'!N86="","",'Base de données'!N86)</f>
        <v/>
      </c>
      <c r="O143" s="10" t="str">
        <f>IF('Base de données'!O86="","",'Base de données'!O86)</f>
        <v/>
      </c>
      <c r="P143" s="10" t="str">
        <f>IF('Base de données'!P86="","",'Base de données'!P86)</f>
        <v/>
      </c>
      <c r="Q143" s="10" t="str">
        <f>IF('Base de données'!Q86="","",'Base de données'!Q86)</f>
        <v/>
      </c>
      <c r="BQ143"/>
      <c r="BR143"/>
      <c r="BS143"/>
      <c r="BT143"/>
      <c r="BU143"/>
      <c r="BV143"/>
      <c r="BW143"/>
      <c r="BX143"/>
      <c r="BY143"/>
      <c r="BZ143"/>
      <c r="CA143"/>
      <c r="CB143"/>
      <c r="CC143"/>
      <c r="CD143"/>
      <c r="CE143"/>
      <c r="CF143"/>
    </row>
    <row r="144" spans="1:84" hidden="1" x14ac:dyDescent="0.3">
      <c r="A144" s="12"/>
      <c r="B144" s="3" t="str">
        <f>IF('Base de données'!B87="","",'Base de données'!B87)</f>
        <v/>
      </c>
      <c r="C144" s="3" t="str">
        <f>IF('Base de données'!C87="","",'Base de données'!C87)</f>
        <v/>
      </c>
      <c r="D144" s="3" t="str">
        <f>IF('Base de données'!D87="","",'Base de données'!D87)</f>
        <v/>
      </c>
      <c r="E144" s="3" t="str">
        <f>IF('Base de données'!E87="","",'Base de données'!E87)</f>
        <v/>
      </c>
      <c r="F144" s="3" t="str">
        <f>IF('Base de données'!F87="","",'Base de données'!F87)</f>
        <v/>
      </c>
      <c r="G144" s="3" t="str">
        <f>IF('Base de données'!G87="","",'Base de données'!G87)</f>
        <v/>
      </c>
      <c r="H144" s="3" t="str">
        <f>IF('Base de données'!H87="","",'Base de données'!H87)</f>
        <v/>
      </c>
      <c r="I144" s="3" t="str">
        <f>IF('Base de données'!I87="","",'Base de données'!I87)</f>
        <v/>
      </c>
      <c r="J144" s="3" t="str">
        <f>IF('Base de données'!J87="","",'Base de données'!J87)</f>
        <v/>
      </c>
      <c r="K144" s="3" t="str">
        <f>IF('Base de données'!K87="","",'Base de données'!K87)</f>
        <v/>
      </c>
      <c r="L144" s="64" t="str">
        <f>IF('Base de données'!L87="","",'Base de données'!L87)</f>
        <v/>
      </c>
      <c r="M144" s="64" t="str">
        <f>IF('Base de données'!M87="","",'Base de données'!M87)</f>
        <v/>
      </c>
      <c r="N144" s="64" t="str">
        <f>IF('Base de données'!N87="","",'Base de données'!N87)</f>
        <v/>
      </c>
      <c r="O144" s="10" t="str">
        <f>IF('Base de données'!O87="","",'Base de données'!O87)</f>
        <v/>
      </c>
      <c r="P144" s="10" t="str">
        <f>IF('Base de données'!P87="","",'Base de données'!P87)</f>
        <v/>
      </c>
      <c r="Q144" s="10" t="str">
        <f>IF('Base de données'!Q87="","",'Base de données'!Q87)</f>
        <v/>
      </c>
      <c r="BQ144"/>
      <c r="BR144"/>
      <c r="BS144"/>
      <c r="BT144"/>
      <c r="BU144"/>
      <c r="BV144"/>
      <c r="BW144"/>
      <c r="BX144"/>
      <c r="BY144"/>
      <c r="BZ144"/>
      <c r="CA144"/>
      <c r="CB144"/>
      <c r="CC144"/>
      <c r="CD144"/>
      <c r="CE144"/>
      <c r="CF144"/>
    </row>
    <row r="145" spans="1:84" hidden="1" x14ac:dyDescent="0.3">
      <c r="A145" s="12"/>
      <c r="B145" s="3" t="str">
        <f>IF('Base de données'!B88="","",'Base de données'!B88)</f>
        <v/>
      </c>
      <c r="C145" s="3" t="str">
        <f>IF('Base de données'!C88="","",'Base de données'!C88)</f>
        <v/>
      </c>
      <c r="D145" s="3" t="str">
        <f>IF('Base de données'!D88="","",'Base de données'!D88)</f>
        <v/>
      </c>
      <c r="E145" s="3" t="str">
        <f>IF('Base de données'!E88="","",'Base de données'!E88)</f>
        <v/>
      </c>
      <c r="F145" s="3" t="str">
        <f>IF('Base de données'!F88="","",'Base de données'!F88)</f>
        <v/>
      </c>
      <c r="G145" s="3" t="str">
        <f>IF('Base de données'!G88="","",'Base de données'!G88)</f>
        <v/>
      </c>
      <c r="H145" s="3" t="str">
        <f>IF('Base de données'!H88="","",'Base de données'!H88)</f>
        <v/>
      </c>
      <c r="I145" s="3" t="str">
        <f>IF('Base de données'!I88="","",'Base de données'!I88)</f>
        <v/>
      </c>
      <c r="J145" s="3" t="str">
        <f>IF('Base de données'!J88="","",'Base de données'!J88)</f>
        <v/>
      </c>
      <c r="K145" s="3" t="str">
        <f>IF('Base de données'!K88="","",'Base de données'!K88)</f>
        <v/>
      </c>
      <c r="L145" s="64" t="str">
        <f>IF('Base de données'!L88="","",'Base de données'!L88)</f>
        <v/>
      </c>
      <c r="M145" s="64" t="str">
        <f>IF('Base de données'!M88="","",'Base de données'!M88)</f>
        <v/>
      </c>
      <c r="N145" s="64" t="str">
        <f>IF('Base de données'!N88="","",'Base de données'!N88)</f>
        <v/>
      </c>
      <c r="O145" s="10" t="str">
        <f>IF('Base de données'!O88="","",'Base de données'!O88)</f>
        <v/>
      </c>
      <c r="P145" s="10" t="str">
        <f>IF('Base de données'!P88="","",'Base de données'!P88)</f>
        <v/>
      </c>
      <c r="Q145" s="10" t="str">
        <f>IF('Base de données'!Q88="","",'Base de données'!Q88)</f>
        <v/>
      </c>
      <c r="BQ145"/>
      <c r="BR145"/>
      <c r="BS145"/>
      <c r="BT145"/>
      <c r="BU145"/>
      <c r="BV145"/>
      <c r="BW145"/>
      <c r="BX145"/>
      <c r="BY145"/>
      <c r="BZ145"/>
      <c r="CA145"/>
      <c r="CB145"/>
      <c r="CC145"/>
      <c r="CD145"/>
      <c r="CE145"/>
      <c r="CF145"/>
    </row>
    <row r="146" spans="1:84" hidden="1" x14ac:dyDescent="0.3">
      <c r="A146" s="12"/>
      <c r="B146" s="3" t="str">
        <f>IF('Base de données'!B89="","",'Base de données'!B89)</f>
        <v/>
      </c>
      <c r="C146" s="3" t="str">
        <f>IF('Base de données'!C89="","",'Base de données'!C89)</f>
        <v/>
      </c>
      <c r="D146" s="3" t="str">
        <f>IF('Base de données'!D89="","",'Base de données'!D89)</f>
        <v/>
      </c>
      <c r="E146" s="3" t="str">
        <f>IF('Base de données'!E89="","",'Base de données'!E89)</f>
        <v/>
      </c>
      <c r="F146" s="3" t="str">
        <f>IF('Base de données'!F89="","",'Base de données'!F89)</f>
        <v/>
      </c>
      <c r="G146" s="3" t="str">
        <f>IF('Base de données'!G89="","",'Base de données'!G89)</f>
        <v/>
      </c>
      <c r="H146" s="3" t="str">
        <f>IF('Base de données'!H89="","",'Base de données'!H89)</f>
        <v/>
      </c>
      <c r="I146" s="3" t="str">
        <f>IF('Base de données'!I89="","",'Base de données'!I89)</f>
        <v/>
      </c>
      <c r="J146" s="3" t="str">
        <f>IF('Base de données'!J89="","",'Base de données'!J89)</f>
        <v/>
      </c>
      <c r="K146" s="3" t="str">
        <f>IF('Base de données'!K89="","",'Base de données'!K89)</f>
        <v/>
      </c>
      <c r="L146" s="64" t="str">
        <f>IF('Base de données'!L89="","",'Base de données'!L89)</f>
        <v/>
      </c>
      <c r="M146" s="64" t="str">
        <f>IF('Base de données'!M89="","",'Base de données'!M89)</f>
        <v/>
      </c>
      <c r="N146" s="64" t="str">
        <f>IF('Base de données'!N89="","",'Base de données'!N89)</f>
        <v/>
      </c>
      <c r="O146" s="10" t="str">
        <f>IF('Base de données'!O89="","",'Base de données'!O89)</f>
        <v/>
      </c>
      <c r="P146" s="10" t="str">
        <f>IF('Base de données'!P89="","",'Base de données'!P89)</f>
        <v/>
      </c>
      <c r="Q146" s="10" t="str">
        <f>IF('Base de données'!Q89="","",'Base de données'!Q89)</f>
        <v/>
      </c>
      <c r="BQ146"/>
      <c r="BR146"/>
      <c r="BS146"/>
      <c r="BT146"/>
      <c r="BU146"/>
      <c r="BV146"/>
      <c r="BW146"/>
      <c r="BX146"/>
      <c r="BY146"/>
      <c r="BZ146"/>
      <c r="CA146"/>
      <c r="CB146"/>
      <c r="CC146"/>
      <c r="CD146"/>
      <c r="CE146"/>
      <c r="CF146"/>
    </row>
    <row r="147" spans="1:84" hidden="1" x14ac:dyDescent="0.3">
      <c r="A147" s="12"/>
      <c r="B147" s="3" t="str">
        <f>IF('Base de données'!B90="","",'Base de données'!B90)</f>
        <v/>
      </c>
      <c r="C147" s="3" t="str">
        <f>IF('Base de données'!C90="","",'Base de données'!C90)</f>
        <v/>
      </c>
      <c r="D147" s="3" t="str">
        <f>IF('Base de données'!D90="","",'Base de données'!D90)</f>
        <v/>
      </c>
      <c r="E147" s="3" t="str">
        <f>IF('Base de données'!E90="","",'Base de données'!E90)</f>
        <v/>
      </c>
      <c r="F147" s="3" t="str">
        <f>IF('Base de données'!F90="","",'Base de données'!F90)</f>
        <v/>
      </c>
      <c r="G147" s="3" t="str">
        <f>IF('Base de données'!G90="","",'Base de données'!G90)</f>
        <v/>
      </c>
      <c r="H147" s="3" t="str">
        <f>IF('Base de données'!H90="","",'Base de données'!H90)</f>
        <v/>
      </c>
      <c r="I147" s="3" t="str">
        <f>IF('Base de données'!I90="","",'Base de données'!I90)</f>
        <v/>
      </c>
      <c r="J147" s="3" t="str">
        <f>IF('Base de données'!J90="","",'Base de données'!J90)</f>
        <v/>
      </c>
      <c r="K147" s="3" t="str">
        <f>IF('Base de données'!K90="","",'Base de données'!K90)</f>
        <v/>
      </c>
      <c r="L147" s="64" t="str">
        <f>IF('Base de données'!L90="","",'Base de données'!L90)</f>
        <v/>
      </c>
      <c r="M147" s="64" t="str">
        <f>IF('Base de données'!M90="","",'Base de données'!M90)</f>
        <v/>
      </c>
      <c r="N147" s="64" t="str">
        <f>IF('Base de données'!N90="","",'Base de données'!N90)</f>
        <v/>
      </c>
      <c r="O147" s="10" t="str">
        <f>IF('Base de données'!O90="","",'Base de données'!O90)</f>
        <v/>
      </c>
      <c r="P147" s="10" t="str">
        <f>IF('Base de données'!P90="","",'Base de données'!P90)</f>
        <v/>
      </c>
      <c r="Q147" s="10" t="str">
        <f>IF('Base de données'!Q90="","",'Base de données'!Q90)</f>
        <v/>
      </c>
      <c r="BQ147"/>
      <c r="BR147"/>
      <c r="BS147"/>
      <c r="BT147"/>
      <c r="BU147"/>
      <c r="BV147"/>
      <c r="BW147"/>
      <c r="BX147"/>
      <c r="BY147"/>
      <c r="BZ147"/>
      <c r="CA147"/>
      <c r="CB147"/>
      <c r="CC147"/>
      <c r="CD147"/>
      <c r="CE147"/>
      <c r="CF147"/>
    </row>
    <row r="148" spans="1:84" hidden="1" x14ac:dyDescent="0.3">
      <c r="A148" s="12"/>
      <c r="B148" s="3" t="str">
        <f>IF('Base de données'!B91="","",'Base de données'!B91)</f>
        <v/>
      </c>
      <c r="C148" s="3" t="str">
        <f>IF('Base de données'!C91="","",'Base de données'!C91)</f>
        <v/>
      </c>
      <c r="D148" s="3" t="str">
        <f>IF('Base de données'!D91="","",'Base de données'!D91)</f>
        <v/>
      </c>
      <c r="E148" s="3" t="str">
        <f>IF('Base de données'!E91="","",'Base de données'!E91)</f>
        <v/>
      </c>
      <c r="F148" s="3" t="str">
        <f>IF('Base de données'!F91="","",'Base de données'!F91)</f>
        <v/>
      </c>
      <c r="G148" s="3" t="str">
        <f>IF('Base de données'!G91="","",'Base de données'!G91)</f>
        <v/>
      </c>
      <c r="H148" s="3" t="str">
        <f>IF('Base de données'!H91="","",'Base de données'!H91)</f>
        <v/>
      </c>
      <c r="I148" s="3" t="str">
        <f>IF('Base de données'!I91="","",'Base de données'!I91)</f>
        <v/>
      </c>
      <c r="J148" s="3" t="str">
        <f>IF('Base de données'!J91="","",'Base de données'!J91)</f>
        <v/>
      </c>
      <c r="K148" s="3" t="str">
        <f>IF('Base de données'!K91="","",'Base de données'!K91)</f>
        <v/>
      </c>
      <c r="L148" s="64" t="str">
        <f>IF('Base de données'!L91="","",'Base de données'!L91)</f>
        <v/>
      </c>
      <c r="M148" s="64" t="str">
        <f>IF('Base de données'!M91="","",'Base de données'!M91)</f>
        <v/>
      </c>
      <c r="N148" s="64" t="str">
        <f>IF('Base de données'!N91="","",'Base de données'!N91)</f>
        <v/>
      </c>
      <c r="O148" s="10" t="str">
        <f>IF('Base de données'!O91="","",'Base de données'!O91)</f>
        <v/>
      </c>
      <c r="P148" s="10" t="str">
        <f>IF('Base de données'!P91="","",'Base de données'!P91)</f>
        <v/>
      </c>
      <c r="Q148" s="10" t="str">
        <f>IF('Base de données'!Q91="","",'Base de données'!Q91)</f>
        <v/>
      </c>
      <c r="BQ148"/>
      <c r="BR148"/>
      <c r="BS148"/>
      <c r="BT148"/>
      <c r="BU148"/>
      <c r="BV148"/>
      <c r="BW148"/>
      <c r="BX148"/>
      <c r="BY148"/>
      <c r="BZ148"/>
      <c r="CA148"/>
      <c r="CB148"/>
      <c r="CC148"/>
      <c r="CD148"/>
      <c r="CE148"/>
      <c r="CF148"/>
    </row>
    <row r="149" spans="1:84" hidden="1" x14ac:dyDescent="0.3">
      <c r="A149" s="12"/>
      <c r="B149" s="3" t="str">
        <f>IF('Base de données'!B92="","",'Base de données'!B92)</f>
        <v/>
      </c>
      <c r="C149" s="3" t="str">
        <f>IF('Base de données'!C92="","",'Base de données'!C92)</f>
        <v/>
      </c>
      <c r="D149" s="3" t="str">
        <f>IF('Base de données'!D92="","",'Base de données'!D92)</f>
        <v/>
      </c>
      <c r="E149" s="3" t="str">
        <f>IF('Base de données'!E92="","",'Base de données'!E92)</f>
        <v/>
      </c>
      <c r="F149" s="3" t="str">
        <f>IF('Base de données'!F92="","",'Base de données'!F92)</f>
        <v/>
      </c>
      <c r="G149" s="3" t="str">
        <f>IF('Base de données'!G92="","",'Base de données'!G92)</f>
        <v/>
      </c>
      <c r="H149" s="3" t="str">
        <f>IF('Base de données'!H92="","",'Base de données'!H92)</f>
        <v/>
      </c>
      <c r="I149" s="3" t="str">
        <f>IF('Base de données'!I92="","",'Base de données'!I92)</f>
        <v/>
      </c>
      <c r="J149" s="3" t="str">
        <f>IF('Base de données'!J92="","",'Base de données'!J92)</f>
        <v/>
      </c>
      <c r="K149" s="3" t="str">
        <f>IF('Base de données'!K92="","",'Base de données'!K92)</f>
        <v/>
      </c>
      <c r="L149" s="64" t="str">
        <f>IF('Base de données'!L92="","",'Base de données'!L92)</f>
        <v/>
      </c>
      <c r="M149" s="64" t="str">
        <f>IF('Base de données'!M92="","",'Base de données'!M92)</f>
        <v/>
      </c>
      <c r="N149" s="64" t="str">
        <f>IF('Base de données'!N92="","",'Base de données'!N92)</f>
        <v/>
      </c>
      <c r="O149" s="10" t="str">
        <f>IF('Base de données'!O92="","",'Base de données'!O92)</f>
        <v/>
      </c>
      <c r="P149" s="10" t="str">
        <f>IF('Base de données'!P92="","",'Base de données'!P92)</f>
        <v/>
      </c>
      <c r="Q149" s="10" t="str">
        <f>IF('Base de données'!Q92="","",'Base de données'!Q92)</f>
        <v/>
      </c>
      <c r="BQ149"/>
      <c r="BR149"/>
      <c r="BS149"/>
      <c r="BT149"/>
      <c r="BU149"/>
      <c r="BV149"/>
      <c r="BW149"/>
      <c r="BX149"/>
      <c r="BY149"/>
      <c r="BZ149"/>
      <c r="CA149"/>
      <c r="CB149"/>
      <c r="CC149"/>
      <c r="CD149"/>
      <c r="CE149"/>
      <c r="CF149"/>
    </row>
    <row r="150" spans="1:84" hidden="1" x14ac:dyDescent="0.3">
      <c r="A150" s="12"/>
      <c r="B150" s="3" t="str">
        <f>IF('Base de données'!B93="","",'Base de données'!B93)</f>
        <v/>
      </c>
      <c r="C150" s="3" t="str">
        <f>IF('Base de données'!C93="","",'Base de données'!C93)</f>
        <v/>
      </c>
      <c r="D150" s="3" t="str">
        <f>IF('Base de données'!D93="","",'Base de données'!D93)</f>
        <v/>
      </c>
      <c r="E150" s="3" t="str">
        <f>IF('Base de données'!E93="","",'Base de données'!E93)</f>
        <v/>
      </c>
      <c r="F150" s="3" t="str">
        <f>IF('Base de données'!F93="","",'Base de données'!F93)</f>
        <v/>
      </c>
      <c r="G150" s="3" t="str">
        <f>IF('Base de données'!G93="","",'Base de données'!G93)</f>
        <v/>
      </c>
      <c r="H150" s="3" t="str">
        <f>IF('Base de données'!H93="","",'Base de données'!H93)</f>
        <v/>
      </c>
      <c r="I150" s="3" t="str">
        <f>IF('Base de données'!I93="","",'Base de données'!I93)</f>
        <v/>
      </c>
      <c r="J150" s="3" t="str">
        <f>IF('Base de données'!J93="","",'Base de données'!J93)</f>
        <v/>
      </c>
      <c r="K150" s="3" t="str">
        <f>IF('Base de données'!K93="","",'Base de données'!K93)</f>
        <v/>
      </c>
      <c r="L150" s="64" t="str">
        <f>IF('Base de données'!L93="","",'Base de données'!L93)</f>
        <v/>
      </c>
      <c r="M150" s="64" t="str">
        <f>IF('Base de données'!M93="","",'Base de données'!M93)</f>
        <v/>
      </c>
      <c r="N150" s="64" t="str">
        <f>IF('Base de données'!N93="","",'Base de données'!N93)</f>
        <v/>
      </c>
      <c r="O150" s="10" t="str">
        <f>IF('Base de données'!O93="","",'Base de données'!O93)</f>
        <v/>
      </c>
      <c r="P150" s="10" t="str">
        <f>IF('Base de données'!P93="","",'Base de données'!P93)</f>
        <v/>
      </c>
      <c r="Q150" s="10" t="str">
        <f>IF('Base de données'!Q93="","",'Base de données'!Q93)</f>
        <v/>
      </c>
      <c r="BQ150"/>
      <c r="BR150"/>
      <c r="BS150"/>
      <c r="BT150"/>
      <c r="BU150"/>
      <c r="BV150"/>
      <c r="BW150"/>
      <c r="BX150"/>
      <c r="BY150"/>
      <c r="BZ150"/>
      <c r="CA150"/>
      <c r="CB150"/>
      <c r="CC150"/>
      <c r="CD150"/>
      <c r="CE150"/>
      <c r="CF150"/>
    </row>
    <row r="151" spans="1:84" hidden="1" x14ac:dyDescent="0.3">
      <c r="A151" s="12"/>
      <c r="B151" s="3" t="str">
        <f>IF('Base de données'!B94="","",'Base de données'!B94)</f>
        <v/>
      </c>
      <c r="C151" s="3" t="str">
        <f>IF('Base de données'!C94="","",'Base de données'!C94)</f>
        <v/>
      </c>
      <c r="D151" s="3" t="str">
        <f>IF('Base de données'!D94="","",'Base de données'!D94)</f>
        <v/>
      </c>
      <c r="E151" s="3" t="str">
        <f>IF('Base de données'!E94="","",'Base de données'!E94)</f>
        <v/>
      </c>
      <c r="F151" s="3" t="str">
        <f>IF('Base de données'!F94="","",'Base de données'!F94)</f>
        <v/>
      </c>
      <c r="G151" s="3" t="str">
        <f>IF('Base de données'!G94="","",'Base de données'!G94)</f>
        <v/>
      </c>
      <c r="H151" s="3" t="str">
        <f>IF('Base de données'!H94="","",'Base de données'!H94)</f>
        <v/>
      </c>
      <c r="I151" s="3" t="str">
        <f>IF('Base de données'!I94="","",'Base de données'!I94)</f>
        <v/>
      </c>
      <c r="J151" s="3" t="str">
        <f>IF('Base de données'!J94="","",'Base de données'!J94)</f>
        <v/>
      </c>
      <c r="K151" s="3" t="str">
        <f>IF('Base de données'!K94="","",'Base de données'!K94)</f>
        <v/>
      </c>
      <c r="L151" s="64" t="str">
        <f>IF('Base de données'!L94="","",'Base de données'!L94)</f>
        <v/>
      </c>
      <c r="M151" s="64" t="str">
        <f>IF('Base de données'!M94="","",'Base de données'!M94)</f>
        <v/>
      </c>
      <c r="N151" s="64" t="str">
        <f>IF('Base de données'!N94="","",'Base de données'!N94)</f>
        <v/>
      </c>
      <c r="O151" s="10" t="str">
        <f>IF('Base de données'!O94="","",'Base de données'!O94)</f>
        <v/>
      </c>
      <c r="P151" s="10" t="str">
        <f>IF('Base de données'!P94="","",'Base de données'!P94)</f>
        <v/>
      </c>
      <c r="Q151" s="10" t="str">
        <f>IF('Base de données'!Q94="","",'Base de données'!Q94)</f>
        <v/>
      </c>
      <c r="BQ151"/>
      <c r="BR151"/>
      <c r="BS151"/>
      <c r="BT151"/>
      <c r="BU151"/>
      <c r="BV151"/>
      <c r="BW151"/>
      <c r="BX151"/>
      <c r="BY151"/>
      <c r="BZ151"/>
      <c r="CA151"/>
      <c r="CB151"/>
      <c r="CC151"/>
      <c r="CD151"/>
      <c r="CE151"/>
      <c r="CF151"/>
    </row>
    <row r="152" spans="1:84" hidden="1" x14ac:dyDescent="0.3">
      <c r="A152" s="12"/>
      <c r="B152" s="3" t="str">
        <f>IF('Base de données'!B95="","",'Base de données'!B95)</f>
        <v/>
      </c>
      <c r="C152" s="3" t="str">
        <f>IF('Base de données'!C95="","",'Base de données'!C95)</f>
        <v/>
      </c>
      <c r="D152" s="3" t="str">
        <f>IF('Base de données'!D95="","",'Base de données'!D95)</f>
        <v/>
      </c>
      <c r="E152" s="3" t="str">
        <f>IF('Base de données'!E95="","",'Base de données'!E95)</f>
        <v/>
      </c>
      <c r="F152" s="3" t="str">
        <f>IF('Base de données'!F95="","",'Base de données'!F95)</f>
        <v/>
      </c>
      <c r="G152" s="3" t="str">
        <f>IF('Base de données'!G95="","",'Base de données'!G95)</f>
        <v/>
      </c>
      <c r="H152" s="3" t="str">
        <f>IF('Base de données'!H95="","",'Base de données'!H95)</f>
        <v/>
      </c>
      <c r="I152" s="3" t="str">
        <f>IF('Base de données'!I95="","",'Base de données'!I95)</f>
        <v/>
      </c>
      <c r="J152" s="3" t="str">
        <f>IF('Base de données'!J95="","",'Base de données'!J95)</f>
        <v/>
      </c>
      <c r="K152" s="3" t="str">
        <f>IF('Base de données'!K95="","",'Base de données'!K95)</f>
        <v/>
      </c>
      <c r="L152" s="64" t="str">
        <f>IF('Base de données'!L95="","",'Base de données'!L95)</f>
        <v/>
      </c>
      <c r="M152" s="64" t="str">
        <f>IF('Base de données'!M95="","",'Base de données'!M95)</f>
        <v/>
      </c>
      <c r="N152" s="64" t="str">
        <f>IF('Base de données'!N95="","",'Base de données'!N95)</f>
        <v/>
      </c>
      <c r="O152" s="10" t="str">
        <f>IF('Base de données'!O95="","",'Base de données'!O95)</f>
        <v/>
      </c>
      <c r="P152" s="10" t="str">
        <f>IF('Base de données'!P95="","",'Base de données'!P95)</f>
        <v/>
      </c>
      <c r="Q152" s="10" t="str">
        <f>IF('Base de données'!Q95="","",'Base de données'!Q95)</f>
        <v/>
      </c>
      <c r="BQ152"/>
      <c r="BR152"/>
      <c r="BS152"/>
      <c r="BT152"/>
      <c r="BU152"/>
      <c r="BV152"/>
      <c r="BW152"/>
      <c r="BX152"/>
      <c r="BY152"/>
      <c r="BZ152"/>
      <c r="CA152"/>
      <c r="CB152"/>
      <c r="CC152"/>
      <c r="CD152"/>
      <c r="CE152"/>
      <c r="CF152"/>
    </row>
    <row r="153" spans="1:84" hidden="1" x14ac:dyDescent="0.3">
      <c r="A153" s="12"/>
      <c r="B153" s="3" t="str">
        <f>IF('Base de données'!B96="","",'Base de données'!B96)</f>
        <v/>
      </c>
      <c r="C153" s="3" t="str">
        <f>IF('Base de données'!C96="","",'Base de données'!C96)</f>
        <v/>
      </c>
      <c r="D153" s="3" t="str">
        <f>IF('Base de données'!D96="","",'Base de données'!D96)</f>
        <v/>
      </c>
      <c r="E153" s="3" t="str">
        <f>IF('Base de données'!E96="","",'Base de données'!E96)</f>
        <v/>
      </c>
      <c r="F153" s="3" t="str">
        <f>IF('Base de données'!F96="","",'Base de données'!F96)</f>
        <v/>
      </c>
      <c r="G153" s="3" t="str">
        <f>IF('Base de données'!G96="","",'Base de données'!G96)</f>
        <v/>
      </c>
      <c r="H153" s="3" t="str">
        <f>IF('Base de données'!H96="","",'Base de données'!H96)</f>
        <v/>
      </c>
      <c r="I153" s="3" t="str">
        <f>IF('Base de données'!I96="","",'Base de données'!I96)</f>
        <v/>
      </c>
      <c r="J153" s="3" t="str">
        <f>IF('Base de données'!J96="","",'Base de données'!J96)</f>
        <v/>
      </c>
      <c r="K153" s="3" t="str">
        <f>IF('Base de données'!K96="","",'Base de données'!K96)</f>
        <v/>
      </c>
      <c r="L153" s="64" t="str">
        <f>IF('Base de données'!L96="","",'Base de données'!L96)</f>
        <v/>
      </c>
      <c r="M153" s="64" t="str">
        <f>IF('Base de données'!M96="","",'Base de données'!M96)</f>
        <v/>
      </c>
      <c r="N153" s="64" t="str">
        <f>IF('Base de données'!N96="","",'Base de données'!N96)</f>
        <v/>
      </c>
      <c r="O153" s="10" t="str">
        <f>IF('Base de données'!O96="","",'Base de données'!O96)</f>
        <v/>
      </c>
      <c r="P153" s="10" t="str">
        <f>IF('Base de données'!P96="","",'Base de données'!P96)</f>
        <v/>
      </c>
      <c r="Q153" s="10" t="str">
        <f>IF('Base de données'!Q96="","",'Base de données'!Q96)</f>
        <v/>
      </c>
      <c r="BQ153"/>
      <c r="BR153"/>
      <c r="BS153"/>
      <c r="BT153"/>
      <c r="BU153"/>
      <c r="BV153"/>
      <c r="BW153"/>
      <c r="BX153"/>
      <c r="BY153"/>
      <c r="BZ153"/>
      <c r="CA153"/>
      <c r="CB153"/>
      <c r="CC153"/>
      <c r="CD153"/>
      <c r="CE153"/>
      <c r="CF153"/>
    </row>
    <row r="154" spans="1:84" hidden="1" x14ac:dyDescent="0.3">
      <c r="A154" s="12"/>
      <c r="B154" s="3" t="str">
        <f>IF('Base de données'!B97="","",'Base de données'!B97)</f>
        <v/>
      </c>
      <c r="C154" s="3" t="str">
        <f>IF('Base de données'!C97="","",'Base de données'!C97)</f>
        <v/>
      </c>
      <c r="D154" s="3" t="str">
        <f>IF('Base de données'!D97="","",'Base de données'!D97)</f>
        <v/>
      </c>
      <c r="E154" s="3" t="str">
        <f>IF('Base de données'!E97="","",'Base de données'!E97)</f>
        <v/>
      </c>
      <c r="F154" s="3" t="str">
        <f>IF('Base de données'!F97="","",'Base de données'!F97)</f>
        <v/>
      </c>
      <c r="G154" s="3" t="str">
        <f>IF('Base de données'!G97="","",'Base de données'!G97)</f>
        <v/>
      </c>
      <c r="H154" s="3" t="str">
        <f>IF('Base de données'!H97="","",'Base de données'!H97)</f>
        <v/>
      </c>
      <c r="I154" s="3" t="str">
        <f>IF('Base de données'!I97="","",'Base de données'!I97)</f>
        <v/>
      </c>
      <c r="J154" s="3" t="str">
        <f>IF('Base de données'!J97="","",'Base de données'!J97)</f>
        <v/>
      </c>
      <c r="K154" s="3" t="str">
        <f>IF('Base de données'!K97="","",'Base de données'!K97)</f>
        <v/>
      </c>
      <c r="L154" s="64" t="str">
        <f>IF('Base de données'!L97="","",'Base de données'!L97)</f>
        <v/>
      </c>
      <c r="M154" s="64" t="str">
        <f>IF('Base de données'!M97="","",'Base de données'!M97)</f>
        <v/>
      </c>
      <c r="N154" s="64" t="str">
        <f>IF('Base de données'!N97="","",'Base de données'!N97)</f>
        <v/>
      </c>
      <c r="O154" s="10" t="str">
        <f>IF('Base de données'!O97="","",'Base de données'!O97)</f>
        <v/>
      </c>
      <c r="P154" s="10" t="str">
        <f>IF('Base de données'!P97="","",'Base de données'!P97)</f>
        <v/>
      </c>
      <c r="Q154" s="10" t="str">
        <f>IF('Base de données'!Q97="","",'Base de données'!Q97)</f>
        <v/>
      </c>
      <c r="BQ154"/>
      <c r="BR154"/>
      <c r="BS154"/>
      <c r="BT154"/>
      <c r="BU154"/>
      <c r="BV154"/>
      <c r="BW154"/>
      <c r="BX154"/>
      <c r="BY154"/>
      <c r="BZ154"/>
      <c r="CA154"/>
      <c r="CB154"/>
      <c r="CC154"/>
      <c r="CD154"/>
      <c r="CE154"/>
      <c r="CF154"/>
    </row>
    <row r="155" spans="1:84" hidden="1" x14ac:dyDescent="0.3">
      <c r="A155" s="12"/>
      <c r="B155" s="3" t="str">
        <f>IF('Base de données'!B98="","",'Base de données'!B98)</f>
        <v/>
      </c>
      <c r="C155" s="3" t="str">
        <f>IF('Base de données'!C98="","",'Base de données'!C98)</f>
        <v/>
      </c>
      <c r="D155" s="3" t="str">
        <f>IF('Base de données'!D98="","",'Base de données'!D98)</f>
        <v/>
      </c>
      <c r="E155" s="3" t="str">
        <f>IF('Base de données'!E98="","",'Base de données'!E98)</f>
        <v/>
      </c>
      <c r="F155" s="3" t="str">
        <f>IF('Base de données'!F98="","",'Base de données'!F98)</f>
        <v/>
      </c>
      <c r="G155" s="3" t="str">
        <f>IF('Base de données'!G98="","",'Base de données'!G98)</f>
        <v/>
      </c>
      <c r="H155" s="3" t="str">
        <f>IF('Base de données'!H98="","",'Base de données'!H98)</f>
        <v/>
      </c>
      <c r="I155" s="3" t="str">
        <f>IF('Base de données'!I98="","",'Base de données'!I98)</f>
        <v/>
      </c>
      <c r="J155" s="3" t="str">
        <f>IF('Base de données'!J98="","",'Base de données'!J98)</f>
        <v/>
      </c>
      <c r="K155" s="3" t="str">
        <f>IF('Base de données'!K98="","",'Base de données'!K98)</f>
        <v/>
      </c>
      <c r="L155" s="64" t="str">
        <f>IF('Base de données'!L98="","",'Base de données'!L98)</f>
        <v/>
      </c>
      <c r="M155" s="64" t="str">
        <f>IF('Base de données'!M98="","",'Base de données'!M98)</f>
        <v/>
      </c>
      <c r="N155" s="64" t="str">
        <f>IF('Base de données'!N98="","",'Base de données'!N98)</f>
        <v/>
      </c>
      <c r="O155" s="10" t="str">
        <f>IF('Base de données'!O98="","",'Base de données'!O98)</f>
        <v/>
      </c>
      <c r="P155" s="10" t="str">
        <f>IF('Base de données'!P98="","",'Base de données'!P98)</f>
        <v/>
      </c>
      <c r="Q155" s="10" t="str">
        <f>IF('Base de données'!Q98="","",'Base de données'!Q98)</f>
        <v/>
      </c>
      <c r="BQ155"/>
      <c r="BR155"/>
      <c r="BS155"/>
      <c r="BT155"/>
      <c r="BU155"/>
      <c r="BV155"/>
      <c r="BW155"/>
      <c r="BX155"/>
      <c r="BY155"/>
      <c r="BZ155"/>
      <c r="CA155"/>
      <c r="CB155"/>
      <c r="CC155"/>
      <c r="CD155"/>
      <c r="CE155"/>
      <c r="CF155"/>
    </row>
    <row r="156" spans="1:84" hidden="1" x14ac:dyDescent="0.3">
      <c r="A156" s="12"/>
      <c r="B156" s="3" t="str">
        <f>IF('Base de données'!B99="","",'Base de données'!B99)</f>
        <v/>
      </c>
      <c r="C156" s="3" t="str">
        <f>IF('Base de données'!C99="","",'Base de données'!C99)</f>
        <v/>
      </c>
      <c r="D156" s="3" t="str">
        <f>IF('Base de données'!D99="","",'Base de données'!D99)</f>
        <v/>
      </c>
      <c r="E156" s="3" t="str">
        <f>IF('Base de données'!E99="","",'Base de données'!E99)</f>
        <v/>
      </c>
      <c r="F156" s="3" t="str">
        <f>IF('Base de données'!F99="","",'Base de données'!F99)</f>
        <v/>
      </c>
      <c r="G156" s="3" t="str">
        <f>IF('Base de données'!G99="","",'Base de données'!G99)</f>
        <v/>
      </c>
      <c r="H156" s="3" t="str">
        <f>IF('Base de données'!H99="","",'Base de données'!H99)</f>
        <v/>
      </c>
      <c r="I156" s="3" t="str">
        <f>IF('Base de données'!I99="","",'Base de données'!I99)</f>
        <v/>
      </c>
      <c r="J156" s="3" t="str">
        <f>IF('Base de données'!J99="","",'Base de données'!J99)</f>
        <v/>
      </c>
      <c r="K156" s="3" t="str">
        <f>IF('Base de données'!K99="","",'Base de données'!K99)</f>
        <v/>
      </c>
      <c r="L156" s="64" t="str">
        <f>IF('Base de données'!L99="","",'Base de données'!L99)</f>
        <v/>
      </c>
      <c r="M156" s="64" t="str">
        <f>IF('Base de données'!M99="","",'Base de données'!M99)</f>
        <v/>
      </c>
      <c r="N156" s="64" t="str">
        <f>IF('Base de données'!N99="","",'Base de données'!N99)</f>
        <v/>
      </c>
      <c r="O156" s="10" t="str">
        <f>IF('Base de données'!O99="","",'Base de données'!O99)</f>
        <v/>
      </c>
      <c r="P156" s="10" t="str">
        <f>IF('Base de données'!P99="","",'Base de données'!P99)</f>
        <v/>
      </c>
      <c r="Q156" s="10" t="str">
        <f>IF('Base de données'!Q99="","",'Base de données'!Q99)</f>
        <v/>
      </c>
      <c r="BQ156"/>
      <c r="BR156"/>
      <c r="BS156"/>
      <c r="BT156"/>
      <c r="BU156"/>
      <c r="BV156"/>
      <c r="BW156"/>
      <c r="BX156"/>
      <c r="BY156"/>
      <c r="BZ156"/>
      <c r="CA156"/>
      <c r="CB156"/>
      <c r="CC156"/>
      <c r="CD156"/>
      <c r="CE156"/>
      <c r="CF156"/>
    </row>
    <row r="157" spans="1:84" hidden="1" x14ac:dyDescent="0.3">
      <c r="A157" s="12"/>
      <c r="B157" s="3" t="str">
        <f>IF('Base de données'!B100="","",'Base de données'!B100)</f>
        <v/>
      </c>
      <c r="C157" s="3" t="str">
        <f>IF('Base de données'!C100="","",'Base de données'!C100)</f>
        <v/>
      </c>
      <c r="D157" s="3" t="str">
        <f>IF('Base de données'!D100="","",'Base de données'!D100)</f>
        <v/>
      </c>
      <c r="E157" s="3" t="str">
        <f>IF('Base de données'!E100="","",'Base de données'!E100)</f>
        <v/>
      </c>
      <c r="F157" s="3" t="str">
        <f>IF('Base de données'!F100="","",'Base de données'!F100)</f>
        <v/>
      </c>
      <c r="G157" s="3" t="str">
        <f>IF('Base de données'!G100="","",'Base de données'!G100)</f>
        <v/>
      </c>
      <c r="H157" s="3" t="str">
        <f>IF('Base de données'!H100="","",'Base de données'!H100)</f>
        <v/>
      </c>
      <c r="I157" s="3" t="str">
        <f>IF('Base de données'!I100="","",'Base de données'!I100)</f>
        <v/>
      </c>
      <c r="J157" s="3" t="str">
        <f>IF('Base de données'!J100="","",'Base de données'!J100)</f>
        <v/>
      </c>
      <c r="K157" s="3" t="str">
        <f>IF('Base de données'!K100="","",'Base de données'!K100)</f>
        <v/>
      </c>
      <c r="L157" s="64" t="str">
        <f>IF('Base de données'!L100="","",'Base de données'!L100)</f>
        <v/>
      </c>
      <c r="M157" s="64" t="str">
        <f>IF('Base de données'!M100="","",'Base de données'!M100)</f>
        <v/>
      </c>
      <c r="N157" s="64" t="str">
        <f>IF('Base de données'!N100="","",'Base de données'!N100)</f>
        <v/>
      </c>
      <c r="O157" s="10" t="str">
        <f>IF('Base de données'!O100="","",'Base de données'!O100)</f>
        <v/>
      </c>
      <c r="P157" s="10" t="str">
        <f>IF('Base de données'!P100="","",'Base de données'!P100)</f>
        <v/>
      </c>
      <c r="Q157" s="10" t="str">
        <f>IF('Base de données'!Q100="","",'Base de données'!Q100)</f>
        <v/>
      </c>
      <c r="BQ157"/>
      <c r="BR157"/>
      <c r="BS157"/>
      <c r="BT157"/>
      <c r="BU157"/>
      <c r="BV157"/>
      <c r="BW157"/>
      <c r="BX157"/>
      <c r="BY157"/>
      <c r="BZ157"/>
      <c r="CA157"/>
      <c r="CB157"/>
      <c r="CC157"/>
      <c r="CD157"/>
      <c r="CE157"/>
      <c r="CF157"/>
    </row>
    <row r="158" spans="1:84" hidden="1" x14ac:dyDescent="0.3">
      <c r="A158" s="12"/>
      <c r="B158" s="3" t="str">
        <f>IF('Base de données'!B101="","",'Base de données'!B101)</f>
        <v/>
      </c>
      <c r="C158" s="3" t="str">
        <f>IF('Base de données'!C101="","",'Base de données'!C101)</f>
        <v/>
      </c>
      <c r="D158" s="3" t="str">
        <f>IF('Base de données'!D101="","",'Base de données'!D101)</f>
        <v/>
      </c>
      <c r="E158" s="3" t="str">
        <f>IF('Base de données'!E101="","",'Base de données'!E101)</f>
        <v/>
      </c>
      <c r="F158" s="3" t="str">
        <f>IF('Base de données'!F101="","",'Base de données'!F101)</f>
        <v/>
      </c>
      <c r="G158" s="3" t="str">
        <f>IF('Base de données'!G101="","",'Base de données'!G101)</f>
        <v/>
      </c>
      <c r="H158" s="3" t="str">
        <f>IF('Base de données'!H101="","",'Base de données'!H101)</f>
        <v/>
      </c>
      <c r="I158" s="3" t="str">
        <f>IF('Base de données'!I101="","",'Base de données'!I101)</f>
        <v/>
      </c>
      <c r="J158" s="3" t="str">
        <f>IF('Base de données'!J101="","",'Base de données'!J101)</f>
        <v/>
      </c>
      <c r="K158" s="3" t="str">
        <f>IF('Base de données'!K101="","",'Base de données'!K101)</f>
        <v/>
      </c>
      <c r="L158" s="64" t="str">
        <f>IF('Base de données'!L101="","",'Base de données'!L101)</f>
        <v/>
      </c>
      <c r="M158" s="64" t="str">
        <f>IF('Base de données'!M101="","",'Base de données'!M101)</f>
        <v/>
      </c>
      <c r="N158" s="64" t="str">
        <f>IF('Base de données'!N101="","",'Base de données'!N101)</f>
        <v/>
      </c>
      <c r="O158" s="10" t="str">
        <f>IF('Base de données'!O101="","",'Base de données'!O101)</f>
        <v/>
      </c>
      <c r="P158" s="10" t="str">
        <f>IF('Base de données'!P101="","",'Base de données'!P101)</f>
        <v/>
      </c>
      <c r="Q158" s="10" t="str">
        <f>IF('Base de données'!Q101="","",'Base de données'!Q101)</f>
        <v/>
      </c>
      <c r="BQ158"/>
      <c r="BR158"/>
      <c r="BS158"/>
      <c r="BT158"/>
      <c r="BU158"/>
      <c r="BV158"/>
      <c r="BW158"/>
      <c r="BX158"/>
      <c r="BY158"/>
      <c r="BZ158"/>
      <c r="CA158"/>
      <c r="CB158"/>
      <c r="CC158"/>
      <c r="CD158"/>
      <c r="CE158"/>
      <c r="CF158"/>
    </row>
    <row r="159" spans="1:84" hidden="1" x14ac:dyDescent="0.3">
      <c r="A159" s="12"/>
      <c r="B159" s="3" t="str">
        <f>IF('Base de données'!B102="","",'Base de données'!B102)</f>
        <v/>
      </c>
      <c r="C159" s="3" t="str">
        <f>IF('Base de données'!C102="","",'Base de données'!C102)</f>
        <v/>
      </c>
      <c r="D159" s="3" t="str">
        <f>IF('Base de données'!D102="","",'Base de données'!D102)</f>
        <v/>
      </c>
      <c r="E159" s="3" t="str">
        <f>IF('Base de données'!E102="","",'Base de données'!E102)</f>
        <v/>
      </c>
      <c r="F159" s="3" t="str">
        <f>IF('Base de données'!F102="","",'Base de données'!F102)</f>
        <v/>
      </c>
      <c r="G159" s="3" t="str">
        <f>IF('Base de données'!G102="","",'Base de données'!G102)</f>
        <v/>
      </c>
      <c r="H159" s="3" t="str">
        <f>IF('Base de données'!H102="","",'Base de données'!H102)</f>
        <v/>
      </c>
      <c r="I159" s="3" t="str">
        <f>IF('Base de données'!I102="","",'Base de données'!I102)</f>
        <v/>
      </c>
      <c r="J159" s="3" t="str">
        <f>IF('Base de données'!J102="","",'Base de données'!J102)</f>
        <v/>
      </c>
      <c r="K159" s="3" t="str">
        <f>IF('Base de données'!K102="","",'Base de données'!K102)</f>
        <v/>
      </c>
      <c r="L159" s="64" t="str">
        <f>IF('Base de données'!L102="","",'Base de données'!L102)</f>
        <v/>
      </c>
      <c r="M159" s="64" t="str">
        <f>IF('Base de données'!M102="","",'Base de données'!M102)</f>
        <v/>
      </c>
      <c r="N159" s="64" t="str">
        <f>IF('Base de données'!N102="","",'Base de données'!N102)</f>
        <v/>
      </c>
      <c r="O159" s="10" t="str">
        <f>IF('Base de données'!O102="","",'Base de données'!O102)</f>
        <v/>
      </c>
      <c r="P159" s="10" t="str">
        <f>IF('Base de données'!P102="","",'Base de données'!P102)</f>
        <v/>
      </c>
      <c r="Q159" s="10" t="str">
        <f>IF('Base de données'!Q102="","",'Base de données'!Q102)</f>
        <v/>
      </c>
      <c r="BQ159"/>
      <c r="BR159"/>
      <c r="BS159"/>
      <c r="BT159"/>
      <c r="BU159"/>
      <c r="BV159"/>
      <c r="BW159"/>
      <c r="BX159"/>
      <c r="BY159"/>
      <c r="BZ159"/>
      <c r="CA159"/>
      <c r="CB159"/>
      <c r="CC159"/>
      <c r="CD159"/>
      <c r="CE159"/>
      <c r="CF159"/>
    </row>
    <row r="160" spans="1:84" hidden="1" x14ac:dyDescent="0.3">
      <c r="A160" s="12"/>
      <c r="B160" s="3" t="str">
        <f>IF('Base de données'!B103="","",'Base de données'!B103)</f>
        <v/>
      </c>
      <c r="C160" s="3" t="str">
        <f>IF('Base de données'!C103="","",'Base de données'!C103)</f>
        <v/>
      </c>
      <c r="D160" s="3" t="str">
        <f>IF('Base de données'!D103="","",'Base de données'!D103)</f>
        <v/>
      </c>
      <c r="E160" s="3" t="str">
        <f>IF('Base de données'!E103="","",'Base de données'!E103)</f>
        <v/>
      </c>
      <c r="F160" s="3" t="str">
        <f>IF('Base de données'!F103="","",'Base de données'!F103)</f>
        <v/>
      </c>
      <c r="G160" s="3" t="str">
        <f>IF('Base de données'!G103="","",'Base de données'!G103)</f>
        <v/>
      </c>
      <c r="H160" s="3" t="str">
        <f>IF('Base de données'!H103="","",'Base de données'!H103)</f>
        <v/>
      </c>
      <c r="I160" s="3" t="str">
        <f>IF('Base de données'!I103="","",'Base de données'!I103)</f>
        <v/>
      </c>
      <c r="J160" s="3" t="str">
        <f>IF('Base de données'!J103="","",'Base de données'!J103)</f>
        <v/>
      </c>
      <c r="K160" s="3" t="str">
        <f>IF('Base de données'!K103="","",'Base de données'!K103)</f>
        <v/>
      </c>
      <c r="L160" s="64" t="str">
        <f>IF('Base de données'!L103="","",'Base de données'!L103)</f>
        <v/>
      </c>
      <c r="M160" s="64" t="str">
        <f>IF('Base de données'!M103="","",'Base de données'!M103)</f>
        <v/>
      </c>
      <c r="N160" s="64" t="str">
        <f>IF('Base de données'!N103="","",'Base de données'!N103)</f>
        <v/>
      </c>
      <c r="O160" s="10" t="str">
        <f>IF('Base de données'!O103="","",'Base de données'!O103)</f>
        <v/>
      </c>
      <c r="P160" s="10" t="str">
        <f>IF('Base de données'!P103="","",'Base de données'!P103)</f>
        <v/>
      </c>
      <c r="Q160" s="10" t="str">
        <f>IF('Base de données'!Q103="","",'Base de données'!Q103)</f>
        <v/>
      </c>
      <c r="BQ160"/>
      <c r="BR160"/>
      <c r="BS160"/>
      <c r="BT160"/>
      <c r="BU160"/>
      <c r="BV160"/>
      <c r="BW160"/>
      <c r="BX160"/>
      <c r="BY160"/>
      <c r="BZ160"/>
      <c r="CA160"/>
      <c r="CB160"/>
      <c r="CC160"/>
      <c r="CD160"/>
      <c r="CE160"/>
      <c r="CF160"/>
    </row>
    <row r="161" spans="1:84" hidden="1" x14ac:dyDescent="0.3">
      <c r="A161" s="12"/>
      <c r="B161" s="3" t="str">
        <f>IF('Base de données'!B104="","",'Base de données'!B104)</f>
        <v/>
      </c>
      <c r="C161" s="3" t="str">
        <f>IF('Base de données'!C104="","",'Base de données'!C104)</f>
        <v/>
      </c>
      <c r="D161" s="3" t="str">
        <f>IF('Base de données'!D104="","",'Base de données'!D104)</f>
        <v/>
      </c>
      <c r="E161" s="3" t="str">
        <f>IF('Base de données'!E104="","",'Base de données'!E104)</f>
        <v/>
      </c>
      <c r="F161" s="3" t="str">
        <f>IF('Base de données'!F104="","",'Base de données'!F104)</f>
        <v/>
      </c>
      <c r="G161" s="3" t="str">
        <f>IF('Base de données'!G104="","",'Base de données'!G104)</f>
        <v/>
      </c>
      <c r="H161" s="3" t="str">
        <f>IF('Base de données'!H104="","",'Base de données'!H104)</f>
        <v/>
      </c>
      <c r="I161" s="3" t="str">
        <f>IF('Base de données'!I104="","",'Base de données'!I104)</f>
        <v/>
      </c>
      <c r="J161" s="3" t="str">
        <f>IF('Base de données'!J104="","",'Base de données'!J104)</f>
        <v/>
      </c>
      <c r="K161" s="3" t="str">
        <f>IF('Base de données'!K104="","",'Base de données'!K104)</f>
        <v/>
      </c>
      <c r="L161" s="64" t="str">
        <f>IF('Base de données'!L104="","",'Base de données'!L104)</f>
        <v/>
      </c>
      <c r="M161" s="64" t="str">
        <f>IF('Base de données'!M104="","",'Base de données'!M104)</f>
        <v/>
      </c>
      <c r="N161" s="64" t="str">
        <f>IF('Base de données'!N104="","",'Base de données'!N104)</f>
        <v/>
      </c>
      <c r="O161" s="10" t="str">
        <f>IF('Base de données'!O104="","",'Base de données'!O104)</f>
        <v/>
      </c>
      <c r="P161" s="10" t="str">
        <f>IF('Base de données'!P104="","",'Base de données'!P104)</f>
        <v/>
      </c>
      <c r="Q161" s="10" t="str">
        <f>IF('Base de données'!Q104="","",'Base de données'!Q104)</f>
        <v/>
      </c>
      <c r="BQ161"/>
      <c r="BR161"/>
      <c r="BS161"/>
      <c r="BT161"/>
      <c r="BU161"/>
      <c r="BV161"/>
      <c r="BW161"/>
      <c r="BX161"/>
      <c r="BY161"/>
      <c r="BZ161"/>
      <c r="CA161"/>
      <c r="CB161"/>
      <c r="CC161"/>
      <c r="CD161"/>
      <c r="CE161"/>
      <c r="CF161"/>
    </row>
    <row r="162" spans="1:84" hidden="1" x14ac:dyDescent="0.3">
      <c r="A162" s="12"/>
      <c r="B162" s="3" t="str">
        <f>IF('Base de données'!B105="","",'Base de données'!B105)</f>
        <v/>
      </c>
      <c r="C162" s="3" t="str">
        <f>IF('Base de données'!C105="","",'Base de données'!C105)</f>
        <v/>
      </c>
      <c r="D162" s="3" t="str">
        <f>IF('Base de données'!D105="","",'Base de données'!D105)</f>
        <v/>
      </c>
      <c r="E162" s="3" t="str">
        <f>IF('Base de données'!E105="","",'Base de données'!E105)</f>
        <v/>
      </c>
      <c r="F162" s="3" t="str">
        <f>IF('Base de données'!F105="","",'Base de données'!F105)</f>
        <v/>
      </c>
      <c r="G162" s="3" t="str">
        <f>IF('Base de données'!G105="","",'Base de données'!G105)</f>
        <v/>
      </c>
      <c r="H162" s="3" t="str">
        <f>IF('Base de données'!H105="","",'Base de données'!H105)</f>
        <v/>
      </c>
      <c r="I162" s="3" t="str">
        <f>IF('Base de données'!I105="","",'Base de données'!I105)</f>
        <v/>
      </c>
      <c r="J162" s="3" t="str">
        <f>IF('Base de données'!J105="","",'Base de données'!J105)</f>
        <v/>
      </c>
      <c r="K162" s="3" t="str">
        <f>IF('Base de données'!K105="","",'Base de données'!K105)</f>
        <v/>
      </c>
      <c r="L162" s="64" t="str">
        <f>IF('Base de données'!L105="","",'Base de données'!L105)</f>
        <v/>
      </c>
      <c r="M162" s="64" t="str">
        <f>IF('Base de données'!M105="","",'Base de données'!M105)</f>
        <v/>
      </c>
      <c r="N162" s="64" t="str">
        <f>IF('Base de données'!N105="","",'Base de données'!N105)</f>
        <v/>
      </c>
      <c r="O162" s="10" t="str">
        <f>IF('Base de données'!O105="","",'Base de données'!O105)</f>
        <v/>
      </c>
      <c r="P162" s="10" t="str">
        <f>IF('Base de données'!P105="","",'Base de données'!P105)</f>
        <v/>
      </c>
      <c r="Q162" s="10" t="str">
        <f>IF('Base de données'!Q105="","",'Base de données'!Q105)</f>
        <v/>
      </c>
      <c r="BQ162"/>
      <c r="BR162"/>
      <c r="BS162"/>
      <c r="BT162"/>
      <c r="BU162"/>
      <c r="BV162"/>
      <c r="BW162"/>
      <c r="BX162"/>
      <c r="BY162"/>
      <c r="BZ162"/>
      <c r="CA162"/>
      <c r="CB162"/>
      <c r="CC162"/>
      <c r="CD162"/>
      <c r="CE162"/>
      <c r="CF162"/>
    </row>
    <row r="163" spans="1:84" hidden="1" x14ac:dyDescent="0.3">
      <c r="A163" s="12"/>
      <c r="B163" s="3" t="str">
        <f>IF('Base de données'!B106="","",'Base de données'!B106)</f>
        <v/>
      </c>
      <c r="C163" s="3" t="str">
        <f>IF('Base de données'!C106="","",'Base de données'!C106)</f>
        <v/>
      </c>
      <c r="D163" s="3" t="str">
        <f>IF('Base de données'!D106="","",'Base de données'!D106)</f>
        <v/>
      </c>
      <c r="E163" s="3" t="str">
        <f>IF('Base de données'!E106="","",'Base de données'!E106)</f>
        <v/>
      </c>
      <c r="F163" s="3" t="str">
        <f>IF('Base de données'!F106="","",'Base de données'!F106)</f>
        <v/>
      </c>
      <c r="G163" s="3" t="str">
        <f>IF('Base de données'!G106="","",'Base de données'!G106)</f>
        <v/>
      </c>
      <c r="H163" s="3" t="str">
        <f>IF('Base de données'!H106="","",'Base de données'!H106)</f>
        <v/>
      </c>
      <c r="I163" s="3" t="str">
        <f>IF('Base de données'!I106="","",'Base de données'!I106)</f>
        <v/>
      </c>
      <c r="J163" s="3" t="str">
        <f>IF('Base de données'!J106="","",'Base de données'!J106)</f>
        <v/>
      </c>
      <c r="K163" s="3" t="str">
        <f>IF('Base de données'!K106="","",'Base de données'!K106)</f>
        <v/>
      </c>
      <c r="L163" s="64" t="str">
        <f>IF('Base de données'!L106="","",'Base de données'!L106)</f>
        <v/>
      </c>
      <c r="M163" s="64" t="str">
        <f>IF('Base de données'!M106="","",'Base de données'!M106)</f>
        <v/>
      </c>
      <c r="N163" s="64" t="str">
        <f>IF('Base de données'!N106="","",'Base de données'!N106)</f>
        <v/>
      </c>
      <c r="O163" s="10" t="str">
        <f>IF('Base de données'!O106="","",'Base de données'!O106)</f>
        <v/>
      </c>
      <c r="P163" s="10" t="str">
        <f>IF('Base de données'!P106="","",'Base de données'!P106)</f>
        <v/>
      </c>
      <c r="Q163" s="10" t="str">
        <f>IF('Base de données'!Q106="","",'Base de données'!Q106)</f>
        <v/>
      </c>
      <c r="BQ163"/>
      <c r="BR163"/>
      <c r="BS163"/>
      <c r="BT163"/>
      <c r="BU163"/>
      <c r="BV163"/>
      <c r="BW163"/>
      <c r="BX163"/>
      <c r="BY163"/>
      <c r="BZ163"/>
      <c r="CA163"/>
      <c r="CB163"/>
      <c r="CC163"/>
      <c r="CD163"/>
      <c r="CE163"/>
      <c r="CF163"/>
    </row>
    <row r="164" spans="1:84" hidden="1" x14ac:dyDescent="0.3">
      <c r="A164" s="12"/>
      <c r="B164" s="3" t="str">
        <f>IF('Base de données'!B107="","",'Base de données'!B107)</f>
        <v/>
      </c>
      <c r="C164" s="3" t="str">
        <f>IF('Base de données'!C107="","",'Base de données'!C107)</f>
        <v/>
      </c>
      <c r="D164" s="3" t="str">
        <f>IF('Base de données'!D107="","",'Base de données'!D107)</f>
        <v/>
      </c>
      <c r="E164" s="3" t="str">
        <f>IF('Base de données'!E107="","",'Base de données'!E107)</f>
        <v/>
      </c>
      <c r="F164" s="3" t="str">
        <f>IF('Base de données'!F107="","",'Base de données'!F107)</f>
        <v/>
      </c>
      <c r="G164" s="3" t="str">
        <f>IF('Base de données'!G107="","",'Base de données'!G107)</f>
        <v/>
      </c>
      <c r="H164" s="3" t="str">
        <f>IF('Base de données'!H107="","",'Base de données'!H107)</f>
        <v/>
      </c>
      <c r="I164" s="3" t="str">
        <f>IF('Base de données'!I107="","",'Base de données'!I107)</f>
        <v/>
      </c>
      <c r="J164" s="3" t="str">
        <f>IF('Base de données'!J107="","",'Base de données'!J107)</f>
        <v/>
      </c>
      <c r="K164" s="3" t="str">
        <f>IF('Base de données'!K107="","",'Base de données'!K107)</f>
        <v/>
      </c>
      <c r="L164" s="64" t="str">
        <f>IF('Base de données'!L107="","",'Base de données'!L107)</f>
        <v/>
      </c>
      <c r="M164" s="64" t="str">
        <f>IF('Base de données'!M107="","",'Base de données'!M107)</f>
        <v/>
      </c>
      <c r="N164" s="64" t="str">
        <f>IF('Base de données'!N107="","",'Base de données'!N107)</f>
        <v/>
      </c>
      <c r="O164" s="10" t="str">
        <f>IF('Base de données'!O107="","",'Base de données'!O107)</f>
        <v/>
      </c>
      <c r="P164" s="10" t="str">
        <f>IF('Base de données'!P107="","",'Base de données'!P107)</f>
        <v/>
      </c>
      <c r="Q164" s="10" t="str">
        <f>IF('Base de données'!Q107="","",'Base de données'!Q107)</f>
        <v/>
      </c>
      <c r="BQ164"/>
      <c r="BR164"/>
      <c r="BS164"/>
      <c r="BT164"/>
      <c r="BU164"/>
      <c r="BV164"/>
      <c r="BW164"/>
      <c r="BX164"/>
      <c r="BY164"/>
      <c r="BZ164"/>
      <c r="CA164"/>
      <c r="CB164"/>
      <c r="CC164"/>
      <c r="CD164"/>
      <c r="CE164"/>
      <c r="CF164"/>
    </row>
    <row r="165" spans="1:84" hidden="1" x14ac:dyDescent="0.3">
      <c r="A165" s="12"/>
      <c r="B165" s="3" t="str">
        <f>IF('Base de données'!B108="","",'Base de données'!B108)</f>
        <v/>
      </c>
      <c r="C165" s="3" t="str">
        <f>IF('Base de données'!C108="","",'Base de données'!C108)</f>
        <v/>
      </c>
      <c r="D165" s="3" t="str">
        <f>IF('Base de données'!D108="","",'Base de données'!D108)</f>
        <v/>
      </c>
      <c r="E165" s="3" t="str">
        <f>IF('Base de données'!E108="","",'Base de données'!E108)</f>
        <v/>
      </c>
      <c r="F165" s="3" t="str">
        <f>IF('Base de données'!F108="","",'Base de données'!F108)</f>
        <v/>
      </c>
      <c r="G165" s="3" t="str">
        <f>IF('Base de données'!G108="","",'Base de données'!G108)</f>
        <v/>
      </c>
      <c r="H165" s="3" t="str">
        <f>IF('Base de données'!H108="","",'Base de données'!H108)</f>
        <v/>
      </c>
      <c r="I165" s="3" t="str">
        <f>IF('Base de données'!I108="","",'Base de données'!I108)</f>
        <v/>
      </c>
      <c r="J165" s="3" t="str">
        <f>IF('Base de données'!J108="","",'Base de données'!J108)</f>
        <v/>
      </c>
      <c r="K165" s="3" t="str">
        <f>IF('Base de données'!K108="","",'Base de données'!K108)</f>
        <v/>
      </c>
      <c r="L165" s="64" t="str">
        <f>IF('Base de données'!L108="","",'Base de données'!L108)</f>
        <v/>
      </c>
      <c r="M165" s="64" t="str">
        <f>IF('Base de données'!M108="","",'Base de données'!M108)</f>
        <v/>
      </c>
      <c r="N165" s="64" t="str">
        <f>IF('Base de données'!N108="","",'Base de données'!N108)</f>
        <v/>
      </c>
      <c r="O165" s="10" t="str">
        <f>IF('Base de données'!O108="","",'Base de données'!O108)</f>
        <v/>
      </c>
      <c r="P165" s="10" t="str">
        <f>IF('Base de données'!P108="","",'Base de données'!P108)</f>
        <v/>
      </c>
      <c r="Q165" s="10" t="str">
        <f>IF('Base de données'!Q108="","",'Base de données'!Q108)</f>
        <v/>
      </c>
      <c r="BQ165"/>
      <c r="BR165"/>
      <c r="BS165"/>
      <c r="BT165"/>
      <c r="BU165"/>
      <c r="BV165"/>
      <c r="BW165"/>
      <c r="BX165"/>
      <c r="BY165"/>
      <c r="BZ165"/>
      <c r="CA165"/>
      <c r="CB165"/>
      <c r="CC165"/>
      <c r="CD165"/>
      <c r="CE165"/>
      <c r="CF165"/>
    </row>
    <row r="166" spans="1:84" hidden="1" x14ac:dyDescent="0.3">
      <c r="A166" s="12"/>
      <c r="B166" s="3" t="str">
        <f>IF('Base de données'!B109="","",'Base de données'!B109)</f>
        <v/>
      </c>
      <c r="C166" s="3" t="str">
        <f>IF('Base de données'!C109="","",'Base de données'!C109)</f>
        <v/>
      </c>
      <c r="D166" s="3" t="str">
        <f>IF('Base de données'!D109="","",'Base de données'!D109)</f>
        <v/>
      </c>
      <c r="E166" s="3" t="str">
        <f>IF('Base de données'!E109="","",'Base de données'!E109)</f>
        <v/>
      </c>
      <c r="F166" s="3" t="str">
        <f>IF('Base de données'!F109="","",'Base de données'!F109)</f>
        <v/>
      </c>
      <c r="G166" s="3" t="str">
        <f>IF('Base de données'!G109="","",'Base de données'!G109)</f>
        <v/>
      </c>
      <c r="H166" s="3" t="str">
        <f>IF('Base de données'!H109="","",'Base de données'!H109)</f>
        <v/>
      </c>
      <c r="I166" s="3" t="str">
        <f>IF('Base de données'!I109="","",'Base de données'!I109)</f>
        <v/>
      </c>
      <c r="J166" s="3" t="str">
        <f>IF('Base de données'!J109="","",'Base de données'!J109)</f>
        <v/>
      </c>
      <c r="K166" s="3" t="str">
        <f>IF('Base de données'!K109="","",'Base de données'!K109)</f>
        <v/>
      </c>
      <c r="L166" s="64" t="str">
        <f>IF('Base de données'!L109="","",'Base de données'!L109)</f>
        <v/>
      </c>
      <c r="M166" s="64" t="str">
        <f>IF('Base de données'!M109="","",'Base de données'!M109)</f>
        <v/>
      </c>
      <c r="N166" s="64" t="str">
        <f>IF('Base de données'!N109="","",'Base de données'!N109)</f>
        <v/>
      </c>
      <c r="O166" s="10" t="str">
        <f>IF('Base de données'!O109="","",'Base de données'!O109)</f>
        <v/>
      </c>
      <c r="P166" s="10" t="str">
        <f>IF('Base de données'!P109="","",'Base de données'!P109)</f>
        <v/>
      </c>
      <c r="Q166" s="10" t="str">
        <f>IF('Base de données'!Q109="","",'Base de données'!Q109)</f>
        <v/>
      </c>
      <c r="BQ166"/>
      <c r="BR166"/>
      <c r="BS166"/>
      <c r="BT166"/>
      <c r="BU166"/>
      <c r="BV166"/>
      <c r="BW166"/>
      <c r="BX166"/>
      <c r="BY166"/>
      <c r="BZ166"/>
      <c r="CA166"/>
      <c r="CB166"/>
      <c r="CC166"/>
      <c r="CD166"/>
      <c r="CE166"/>
      <c r="CF166"/>
    </row>
    <row r="167" spans="1:84" hidden="1" x14ac:dyDescent="0.3">
      <c r="A167" s="12"/>
      <c r="B167" s="3" t="str">
        <f>IF('Base de données'!B110="","",'Base de données'!B110)</f>
        <v/>
      </c>
      <c r="C167" s="3" t="str">
        <f>IF('Base de données'!C110="","",'Base de données'!C110)</f>
        <v/>
      </c>
      <c r="D167" s="3" t="str">
        <f>IF('Base de données'!D110="","",'Base de données'!D110)</f>
        <v/>
      </c>
      <c r="E167" s="3" t="str">
        <f>IF('Base de données'!E110="","",'Base de données'!E110)</f>
        <v/>
      </c>
      <c r="F167" s="3" t="str">
        <f>IF('Base de données'!F110="","",'Base de données'!F110)</f>
        <v/>
      </c>
      <c r="G167" s="3" t="str">
        <f>IF('Base de données'!G110="","",'Base de données'!G110)</f>
        <v/>
      </c>
      <c r="H167" s="3" t="str">
        <f>IF('Base de données'!H110="","",'Base de données'!H110)</f>
        <v/>
      </c>
      <c r="I167" s="3" t="str">
        <f>IF('Base de données'!I110="","",'Base de données'!I110)</f>
        <v/>
      </c>
      <c r="J167" s="3" t="str">
        <f>IF('Base de données'!J110="","",'Base de données'!J110)</f>
        <v/>
      </c>
      <c r="K167" s="3" t="str">
        <f>IF('Base de données'!K110="","",'Base de données'!K110)</f>
        <v/>
      </c>
      <c r="L167" s="64" t="str">
        <f>IF('Base de données'!L110="","",'Base de données'!L110)</f>
        <v/>
      </c>
      <c r="M167" s="64" t="str">
        <f>IF('Base de données'!M110="","",'Base de données'!M110)</f>
        <v/>
      </c>
      <c r="N167" s="64" t="str">
        <f>IF('Base de données'!N110="","",'Base de données'!N110)</f>
        <v/>
      </c>
      <c r="O167" s="10" t="str">
        <f>IF('Base de données'!O110="","",'Base de données'!O110)</f>
        <v/>
      </c>
      <c r="P167" s="10" t="str">
        <f>IF('Base de données'!P110="","",'Base de données'!P110)</f>
        <v/>
      </c>
      <c r="Q167" s="10" t="str">
        <f>IF('Base de données'!Q110="","",'Base de données'!Q110)</f>
        <v/>
      </c>
      <c r="BQ167"/>
      <c r="BR167"/>
      <c r="BS167"/>
      <c r="BT167"/>
      <c r="BU167"/>
      <c r="BV167"/>
      <c r="BW167"/>
      <c r="BX167"/>
      <c r="BY167"/>
      <c r="BZ167"/>
      <c r="CA167"/>
      <c r="CB167"/>
      <c r="CC167"/>
      <c r="CD167"/>
      <c r="CE167"/>
      <c r="CF167"/>
    </row>
    <row r="168" spans="1:84" hidden="1" x14ac:dyDescent="0.3">
      <c r="A168" s="12"/>
      <c r="B168" s="3" t="str">
        <f>IF('Base de données'!B111="","",'Base de données'!B111)</f>
        <v/>
      </c>
      <c r="C168" s="3" t="str">
        <f>IF('Base de données'!C111="","",'Base de données'!C111)</f>
        <v/>
      </c>
      <c r="D168" s="3" t="str">
        <f>IF('Base de données'!D111="","",'Base de données'!D111)</f>
        <v/>
      </c>
      <c r="E168" s="3" t="str">
        <f>IF('Base de données'!E111="","",'Base de données'!E111)</f>
        <v/>
      </c>
      <c r="F168" s="3" t="str">
        <f>IF('Base de données'!F111="","",'Base de données'!F111)</f>
        <v/>
      </c>
      <c r="G168" s="3" t="str">
        <f>IF('Base de données'!G111="","",'Base de données'!G111)</f>
        <v/>
      </c>
      <c r="H168" s="3" t="str">
        <f>IF('Base de données'!H111="","",'Base de données'!H111)</f>
        <v/>
      </c>
      <c r="I168" s="3" t="str">
        <f>IF('Base de données'!I111="","",'Base de données'!I111)</f>
        <v/>
      </c>
      <c r="J168" s="3" t="str">
        <f>IF('Base de données'!J111="","",'Base de données'!J111)</f>
        <v/>
      </c>
      <c r="K168" s="3" t="str">
        <f>IF('Base de données'!K111="","",'Base de données'!K111)</f>
        <v/>
      </c>
      <c r="L168" s="64" t="str">
        <f>IF('Base de données'!L111="","",'Base de données'!L111)</f>
        <v/>
      </c>
      <c r="M168" s="64" t="str">
        <f>IF('Base de données'!M111="","",'Base de données'!M111)</f>
        <v/>
      </c>
      <c r="N168" s="64" t="str">
        <f>IF('Base de données'!N111="","",'Base de données'!N111)</f>
        <v/>
      </c>
      <c r="O168" s="10" t="str">
        <f>IF('Base de données'!O111="","",'Base de données'!O111)</f>
        <v/>
      </c>
      <c r="P168" s="10" t="str">
        <f>IF('Base de données'!P111="","",'Base de données'!P111)</f>
        <v/>
      </c>
      <c r="Q168" s="10" t="str">
        <f>IF('Base de données'!Q111="","",'Base de données'!Q111)</f>
        <v/>
      </c>
      <c r="BQ168"/>
      <c r="BR168"/>
      <c r="BS168"/>
      <c r="BT168"/>
      <c r="BU168"/>
      <c r="BV168"/>
      <c r="BW168"/>
      <c r="BX168"/>
      <c r="BY168"/>
      <c r="BZ168"/>
      <c r="CA168"/>
      <c r="CB168"/>
      <c r="CC168"/>
      <c r="CD168"/>
      <c r="CE168"/>
      <c r="CF168"/>
    </row>
    <row r="169" spans="1:84" hidden="1" x14ac:dyDescent="0.3">
      <c r="A169" s="12"/>
      <c r="B169" s="3" t="str">
        <f>IF('Base de données'!B112="","",'Base de données'!B112)</f>
        <v/>
      </c>
      <c r="C169" s="3" t="str">
        <f>IF('Base de données'!C112="","",'Base de données'!C112)</f>
        <v/>
      </c>
      <c r="D169" s="3" t="str">
        <f>IF('Base de données'!D112="","",'Base de données'!D112)</f>
        <v/>
      </c>
      <c r="E169" s="3" t="str">
        <f>IF('Base de données'!E112="","",'Base de données'!E112)</f>
        <v/>
      </c>
      <c r="F169" s="3" t="str">
        <f>IF('Base de données'!F112="","",'Base de données'!F112)</f>
        <v/>
      </c>
      <c r="G169" s="3" t="str">
        <f>IF('Base de données'!G112="","",'Base de données'!G112)</f>
        <v/>
      </c>
      <c r="H169" s="3" t="str">
        <f>IF('Base de données'!H112="","",'Base de données'!H112)</f>
        <v/>
      </c>
      <c r="I169" s="3" t="str">
        <f>IF('Base de données'!I112="","",'Base de données'!I112)</f>
        <v/>
      </c>
      <c r="J169" s="3" t="str">
        <f>IF('Base de données'!J112="","",'Base de données'!J112)</f>
        <v/>
      </c>
      <c r="K169" s="3" t="str">
        <f>IF('Base de données'!K112="","",'Base de données'!K112)</f>
        <v/>
      </c>
      <c r="L169" s="64" t="str">
        <f>IF('Base de données'!L112="","",'Base de données'!L112)</f>
        <v/>
      </c>
      <c r="M169" s="64" t="str">
        <f>IF('Base de données'!M112="","",'Base de données'!M112)</f>
        <v/>
      </c>
      <c r="N169" s="64" t="str">
        <f>IF('Base de données'!N112="","",'Base de données'!N112)</f>
        <v/>
      </c>
      <c r="O169" s="10" t="str">
        <f>IF('Base de données'!O112="","",'Base de données'!O112)</f>
        <v/>
      </c>
      <c r="P169" s="10" t="str">
        <f>IF('Base de données'!P112="","",'Base de données'!P112)</f>
        <v/>
      </c>
      <c r="Q169" s="10" t="str">
        <f>IF('Base de données'!Q112="","",'Base de données'!Q112)</f>
        <v/>
      </c>
      <c r="BQ169"/>
      <c r="BR169"/>
      <c r="BS169"/>
      <c r="BT169"/>
      <c r="BU169"/>
      <c r="BV169"/>
      <c r="BW169"/>
      <c r="BX169"/>
      <c r="BY169"/>
      <c r="BZ169"/>
      <c r="CA169"/>
      <c r="CB169"/>
      <c r="CC169"/>
      <c r="CD169"/>
      <c r="CE169"/>
      <c r="CF169"/>
    </row>
    <row r="170" spans="1:84" hidden="1" x14ac:dyDescent="0.3">
      <c r="A170" s="12"/>
      <c r="B170" s="3" t="str">
        <f>IF('Base de données'!B113="","",'Base de données'!B113)</f>
        <v/>
      </c>
      <c r="C170" s="3" t="str">
        <f>IF('Base de données'!C113="","",'Base de données'!C113)</f>
        <v/>
      </c>
      <c r="D170" s="3" t="str">
        <f>IF('Base de données'!D113="","",'Base de données'!D113)</f>
        <v/>
      </c>
      <c r="E170" s="3" t="str">
        <f>IF('Base de données'!E113="","",'Base de données'!E113)</f>
        <v/>
      </c>
      <c r="F170" s="3" t="str">
        <f>IF('Base de données'!F113="","",'Base de données'!F113)</f>
        <v/>
      </c>
      <c r="G170" s="3" t="str">
        <f>IF('Base de données'!G113="","",'Base de données'!G113)</f>
        <v/>
      </c>
      <c r="H170" s="3" t="str">
        <f>IF('Base de données'!H113="","",'Base de données'!H113)</f>
        <v/>
      </c>
      <c r="I170" s="3" t="str">
        <f>IF('Base de données'!I113="","",'Base de données'!I113)</f>
        <v/>
      </c>
      <c r="J170" s="3" t="str">
        <f>IF('Base de données'!J113="","",'Base de données'!J113)</f>
        <v/>
      </c>
      <c r="K170" s="3" t="str">
        <f>IF('Base de données'!K113="","",'Base de données'!K113)</f>
        <v/>
      </c>
      <c r="L170" s="64" t="str">
        <f>IF('Base de données'!L113="","",'Base de données'!L113)</f>
        <v/>
      </c>
      <c r="M170" s="64" t="str">
        <f>IF('Base de données'!M113="","",'Base de données'!M113)</f>
        <v/>
      </c>
      <c r="N170" s="64" t="str">
        <f>IF('Base de données'!N113="","",'Base de données'!N113)</f>
        <v/>
      </c>
      <c r="O170" s="10" t="str">
        <f>IF('Base de données'!O113="","",'Base de données'!O113)</f>
        <v/>
      </c>
      <c r="P170" s="10" t="str">
        <f>IF('Base de données'!P113="","",'Base de données'!P113)</f>
        <v/>
      </c>
      <c r="Q170" s="10" t="str">
        <f>IF('Base de données'!Q113="","",'Base de données'!Q113)</f>
        <v/>
      </c>
      <c r="BQ170"/>
      <c r="BR170"/>
      <c r="BS170"/>
      <c r="BT170"/>
      <c r="BU170"/>
      <c r="BV170"/>
      <c r="BW170"/>
      <c r="BX170"/>
      <c r="BY170"/>
      <c r="BZ170"/>
      <c r="CA170"/>
      <c r="CB170"/>
      <c r="CC170"/>
      <c r="CD170"/>
      <c r="CE170"/>
      <c r="CF170"/>
    </row>
    <row r="171" spans="1:84" hidden="1" x14ac:dyDescent="0.3">
      <c r="A171" s="12"/>
      <c r="B171" s="3" t="str">
        <f>IF('Base de données'!B114="","",'Base de données'!B114)</f>
        <v/>
      </c>
      <c r="C171" s="3" t="str">
        <f>IF('Base de données'!C114="","",'Base de données'!C114)</f>
        <v/>
      </c>
      <c r="D171" s="3" t="str">
        <f>IF('Base de données'!D114="","",'Base de données'!D114)</f>
        <v/>
      </c>
      <c r="E171" s="3" t="str">
        <f>IF('Base de données'!E114="","",'Base de données'!E114)</f>
        <v/>
      </c>
      <c r="F171" s="3" t="str">
        <f>IF('Base de données'!F114="","",'Base de données'!F114)</f>
        <v/>
      </c>
      <c r="G171" s="3" t="str">
        <f>IF('Base de données'!G114="","",'Base de données'!G114)</f>
        <v/>
      </c>
      <c r="H171" s="3" t="str">
        <f>IF('Base de données'!H114="","",'Base de données'!H114)</f>
        <v/>
      </c>
      <c r="I171" s="3" t="str">
        <f>IF('Base de données'!I114="","",'Base de données'!I114)</f>
        <v/>
      </c>
      <c r="J171" s="3" t="str">
        <f>IF('Base de données'!J114="","",'Base de données'!J114)</f>
        <v/>
      </c>
      <c r="K171" s="3" t="str">
        <f>IF('Base de données'!K114="","",'Base de données'!K114)</f>
        <v/>
      </c>
      <c r="L171" s="64" t="str">
        <f>IF('Base de données'!L114="","",'Base de données'!L114)</f>
        <v/>
      </c>
      <c r="M171" s="64" t="str">
        <f>IF('Base de données'!M114="","",'Base de données'!M114)</f>
        <v/>
      </c>
      <c r="N171" s="64" t="str">
        <f>IF('Base de données'!N114="","",'Base de données'!N114)</f>
        <v/>
      </c>
      <c r="O171" s="10" t="str">
        <f>IF('Base de données'!O114="","",'Base de données'!O114)</f>
        <v/>
      </c>
      <c r="P171" s="10" t="str">
        <f>IF('Base de données'!P114="","",'Base de données'!P114)</f>
        <v/>
      </c>
      <c r="Q171" s="10" t="str">
        <f>IF('Base de données'!Q114="","",'Base de données'!Q114)</f>
        <v/>
      </c>
      <c r="BQ171"/>
      <c r="BR171"/>
      <c r="BS171"/>
      <c r="BT171"/>
      <c r="BU171"/>
      <c r="BV171"/>
      <c r="BW171"/>
      <c r="BX171"/>
      <c r="BY171"/>
      <c r="BZ171"/>
      <c r="CA171"/>
      <c r="CB171"/>
      <c r="CC171"/>
      <c r="CD171"/>
      <c r="CE171"/>
      <c r="CF171"/>
    </row>
    <row r="172" spans="1:84" hidden="1" x14ac:dyDescent="0.3">
      <c r="A172" s="12"/>
      <c r="B172" s="3" t="str">
        <f>IF('Base de données'!B115="","",'Base de données'!B115)</f>
        <v/>
      </c>
      <c r="C172" s="3" t="str">
        <f>IF('Base de données'!C115="","",'Base de données'!C115)</f>
        <v/>
      </c>
      <c r="D172" s="3" t="str">
        <f>IF('Base de données'!D115="","",'Base de données'!D115)</f>
        <v/>
      </c>
      <c r="E172" s="3" t="str">
        <f>IF('Base de données'!E115="","",'Base de données'!E115)</f>
        <v/>
      </c>
      <c r="F172" s="3" t="str">
        <f>IF('Base de données'!F115="","",'Base de données'!F115)</f>
        <v/>
      </c>
      <c r="G172" s="3" t="str">
        <f>IF('Base de données'!G115="","",'Base de données'!G115)</f>
        <v/>
      </c>
      <c r="H172" s="3" t="str">
        <f>IF('Base de données'!H115="","",'Base de données'!H115)</f>
        <v/>
      </c>
      <c r="I172" s="3" t="str">
        <f>IF('Base de données'!I115="","",'Base de données'!I115)</f>
        <v/>
      </c>
      <c r="J172" s="3" t="str">
        <f>IF('Base de données'!J115="","",'Base de données'!J115)</f>
        <v/>
      </c>
      <c r="K172" s="3" t="str">
        <f>IF('Base de données'!K115="","",'Base de données'!K115)</f>
        <v/>
      </c>
      <c r="L172" s="64" t="str">
        <f>IF('Base de données'!L115="","",'Base de données'!L115)</f>
        <v/>
      </c>
      <c r="M172" s="64" t="str">
        <f>IF('Base de données'!M115="","",'Base de données'!M115)</f>
        <v/>
      </c>
      <c r="N172" s="64" t="str">
        <f>IF('Base de données'!N115="","",'Base de données'!N115)</f>
        <v/>
      </c>
      <c r="O172" s="10" t="str">
        <f>IF('Base de données'!O115="","",'Base de données'!O115)</f>
        <v/>
      </c>
      <c r="P172" s="10" t="str">
        <f>IF('Base de données'!P115="","",'Base de données'!P115)</f>
        <v/>
      </c>
      <c r="Q172" s="10" t="str">
        <f>IF('Base de données'!Q115="","",'Base de données'!Q115)</f>
        <v/>
      </c>
      <c r="BQ172"/>
      <c r="BR172"/>
      <c r="BS172"/>
      <c r="BT172"/>
      <c r="BU172"/>
      <c r="BV172"/>
      <c r="BW172"/>
      <c r="BX172"/>
      <c r="BY172"/>
      <c r="BZ172"/>
      <c r="CA172"/>
      <c r="CB172"/>
      <c r="CC172"/>
      <c r="CD172"/>
      <c r="CE172"/>
      <c r="CF172"/>
    </row>
    <row r="173" spans="1:84" hidden="1" x14ac:dyDescent="0.3">
      <c r="A173" s="12"/>
      <c r="B173" s="3" t="str">
        <f>IF('Base de données'!B116="","",'Base de données'!B116)</f>
        <v/>
      </c>
      <c r="C173" s="3" t="str">
        <f>IF('Base de données'!C116="","",'Base de données'!C116)</f>
        <v/>
      </c>
      <c r="D173" s="3" t="str">
        <f>IF('Base de données'!D116="","",'Base de données'!D116)</f>
        <v/>
      </c>
      <c r="E173" s="3" t="str">
        <f>IF('Base de données'!E116="","",'Base de données'!E116)</f>
        <v/>
      </c>
      <c r="F173" s="3" t="str">
        <f>IF('Base de données'!F116="","",'Base de données'!F116)</f>
        <v/>
      </c>
      <c r="G173" s="3" t="str">
        <f>IF('Base de données'!G116="","",'Base de données'!G116)</f>
        <v/>
      </c>
      <c r="H173" s="3" t="str">
        <f>IF('Base de données'!H116="","",'Base de données'!H116)</f>
        <v/>
      </c>
      <c r="I173" s="3" t="str">
        <f>IF('Base de données'!I116="","",'Base de données'!I116)</f>
        <v/>
      </c>
      <c r="J173" s="3" t="str">
        <f>IF('Base de données'!J116="","",'Base de données'!J116)</f>
        <v/>
      </c>
      <c r="K173" s="3" t="str">
        <f>IF('Base de données'!K116="","",'Base de données'!K116)</f>
        <v/>
      </c>
      <c r="L173" s="64" t="str">
        <f>IF('Base de données'!L116="","",'Base de données'!L116)</f>
        <v/>
      </c>
      <c r="M173" s="64" t="str">
        <f>IF('Base de données'!M116="","",'Base de données'!M116)</f>
        <v/>
      </c>
      <c r="N173" s="64" t="str">
        <f>IF('Base de données'!N116="","",'Base de données'!N116)</f>
        <v/>
      </c>
      <c r="O173" s="10" t="str">
        <f>IF('Base de données'!O116="","",'Base de données'!O116)</f>
        <v/>
      </c>
      <c r="P173" s="10" t="str">
        <f>IF('Base de données'!P116="","",'Base de données'!P116)</f>
        <v/>
      </c>
      <c r="Q173" s="10" t="str">
        <f>IF('Base de données'!Q116="","",'Base de données'!Q116)</f>
        <v/>
      </c>
      <c r="BQ173"/>
      <c r="BR173"/>
      <c r="BS173"/>
      <c r="BT173"/>
      <c r="BU173"/>
      <c r="BV173"/>
      <c r="BW173"/>
      <c r="BX173"/>
      <c r="BY173"/>
      <c r="BZ173"/>
      <c r="CA173"/>
      <c r="CB173"/>
      <c r="CC173"/>
      <c r="CD173"/>
      <c r="CE173"/>
      <c r="CF173"/>
    </row>
    <row r="174" spans="1:84" hidden="1" x14ac:dyDescent="0.3">
      <c r="A174" s="12"/>
      <c r="B174" s="3" t="str">
        <f>IF('Base de données'!B117="","",'Base de données'!B117)</f>
        <v/>
      </c>
      <c r="C174" s="3" t="str">
        <f>IF('Base de données'!C117="","",'Base de données'!C117)</f>
        <v/>
      </c>
      <c r="D174" s="3" t="str">
        <f>IF('Base de données'!D117="","",'Base de données'!D117)</f>
        <v/>
      </c>
      <c r="E174" s="3" t="str">
        <f>IF('Base de données'!E117="","",'Base de données'!E117)</f>
        <v/>
      </c>
      <c r="F174" s="3" t="str">
        <f>IF('Base de données'!F117="","",'Base de données'!F117)</f>
        <v/>
      </c>
      <c r="G174" s="3" t="str">
        <f>IF('Base de données'!G117="","",'Base de données'!G117)</f>
        <v/>
      </c>
      <c r="H174" s="3" t="str">
        <f>IF('Base de données'!H117="","",'Base de données'!H117)</f>
        <v/>
      </c>
      <c r="I174" s="3" t="str">
        <f>IF('Base de données'!I117="","",'Base de données'!I117)</f>
        <v/>
      </c>
      <c r="J174" s="3" t="str">
        <f>IF('Base de données'!J117="","",'Base de données'!J117)</f>
        <v/>
      </c>
      <c r="K174" s="3" t="str">
        <f>IF('Base de données'!K117="","",'Base de données'!K117)</f>
        <v/>
      </c>
      <c r="L174" s="64" t="str">
        <f>IF('Base de données'!L117="","",'Base de données'!L117)</f>
        <v/>
      </c>
      <c r="M174" s="64" t="str">
        <f>IF('Base de données'!M117="","",'Base de données'!M117)</f>
        <v/>
      </c>
      <c r="N174" s="64" t="str">
        <f>IF('Base de données'!N117="","",'Base de données'!N117)</f>
        <v/>
      </c>
      <c r="O174" s="10" t="str">
        <f>IF('Base de données'!O117="","",'Base de données'!O117)</f>
        <v/>
      </c>
      <c r="P174" s="10" t="str">
        <f>IF('Base de données'!P117="","",'Base de données'!P117)</f>
        <v/>
      </c>
      <c r="Q174" s="10" t="str">
        <f>IF('Base de données'!Q117="","",'Base de données'!Q117)</f>
        <v/>
      </c>
      <c r="BQ174"/>
      <c r="BR174"/>
      <c r="BS174"/>
      <c r="BT174"/>
      <c r="BU174"/>
      <c r="BV174"/>
      <c r="BW174"/>
      <c r="BX174"/>
      <c r="BY174"/>
      <c r="BZ174"/>
      <c r="CA174"/>
      <c r="CB174"/>
      <c r="CC174"/>
      <c r="CD174"/>
      <c r="CE174"/>
      <c r="CF174"/>
    </row>
    <row r="175" spans="1:84" hidden="1" x14ac:dyDescent="0.3">
      <c r="A175" s="12"/>
      <c r="B175" s="3" t="str">
        <f>IF('Base de données'!B118="","",'Base de données'!B118)</f>
        <v/>
      </c>
      <c r="C175" s="3" t="str">
        <f>IF('Base de données'!C118="","",'Base de données'!C118)</f>
        <v/>
      </c>
      <c r="D175" s="3" t="str">
        <f>IF('Base de données'!D118="","",'Base de données'!D118)</f>
        <v/>
      </c>
      <c r="E175" s="3" t="str">
        <f>IF('Base de données'!E118="","",'Base de données'!E118)</f>
        <v/>
      </c>
      <c r="F175" s="3" t="str">
        <f>IF('Base de données'!F118="","",'Base de données'!F118)</f>
        <v/>
      </c>
      <c r="G175" s="3" t="str">
        <f>IF('Base de données'!G118="","",'Base de données'!G118)</f>
        <v/>
      </c>
      <c r="H175" s="3" t="str">
        <f>IF('Base de données'!H118="","",'Base de données'!H118)</f>
        <v/>
      </c>
      <c r="I175" s="3" t="str">
        <f>IF('Base de données'!I118="","",'Base de données'!I118)</f>
        <v/>
      </c>
      <c r="J175" s="3" t="str">
        <f>IF('Base de données'!J118="","",'Base de données'!J118)</f>
        <v/>
      </c>
      <c r="K175" s="3" t="str">
        <f>IF('Base de données'!K118="","",'Base de données'!K118)</f>
        <v/>
      </c>
      <c r="L175" s="64" t="str">
        <f>IF('Base de données'!L118="","",'Base de données'!L118)</f>
        <v/>
      </c>
      <c r="M175" s="64" t="str">
        <f>IF('Base de données'!M118="","",'Base de données'!M118)</f>
        <v/>
      </c>
      <c r="N175" s="64" t="str">
        <f>IF('Base de données'!N118="","",'Base de données'!N118)</f>
        <v/>
      </c>
      <c r="O175" s="10" t="str">
        <f>IF('Base de données'!O118="","",'Base de données'!O118)</f>
        <v/>
      </c>
      <c r="P175" s="10" t="str">
        <f>IF('Base de données'!P118="","",'Base de données'!P118)</f>
        <v/>
      </c>
      <c r="Q175" s="10" t="str">
        <f>IF('Base de données'!Q118="","",'Base de données'!Q118)</f>
        <v/>
      </c>
      <c r="BQ175"/>
      <c r="BR175"/>
      <c r="BS175"/>
      <c r="BT175"/>
      <c r="BU175"/>
      <c r="BV175"/>
      <c r="BW175"/>
      <c r="BX175"/>
      <c r="BY175"/>
      <c r="BZ175"/>
      <c r="CA175"/>
      <c r="CB175"/>
      <c r="CC175"/>
      <c r="CD175"/>
      <c r="CE175"/>
      <c r="CF175"/>
    </row>
    <row r="176" spans="1:84" hidden="1" x14ac:dyDescent="0.3">
      <c r="A176" s="12"/>
      <c r="B176" s="3" t="str">
        <f>IF('Base de données'!B119="","",'Base de données'!B119)</f>
        <v/>
      </c>
      <c r="C176" s="3" t="str">
        <f>IF('Base de données'!C119="","",'Base de données'!C119)</f>
        <v/>
      </c>
      <c r="D176" s="3" t="str">
        <f>IF('Base de données'!D119="","",'Base de données'!D119)</f>
        <v/>
      </c>
      <c r="E176" s="3" t="str">
        <f>IF('Base de données'!E119="","",'Base de données'!E119)</f>
        <v/>
      </c>
      <c r="F176" s="3" t="str">
        <f>IF('Base de données'!F119="","",'Base de données'!F119)</f>
        <v/>
      </c>
      <c r="G176" s="3" t="str">
        <f>IF('Base de données'!G119="","",'Base de données'!G119)</f>
        <v/>
      </c>
      <c r="H176" s="3" t="str">
        <f>IF('Base de données'!H119="","",'Base de données'!H119)</f>
        <v/>
      </c>
      <c r="I176" s="3" t="str">
        <f>IF('Base de données'!I119="","",'Base de données'!I119)</f>
        <v/>
      </c>
      <c r="J176" s="3" t="str">
        <f>IF('Base de données'!J119="","",'Base de données'!J119)</f>
        <v/>
      </c>
      <c r="K176" s="3" t="str">
        <f>IF('Base de données'!K119="","",'Base de données'!K119)</f>
        <v/>
      </c>
      <c r="L176" s="64" t="str">
        <f>IF('Base de données'!L119="","",'Base de données'!L119)</f>
        <v/>
      </c>
      <c r="M176" s="64" t="str">
        <f>IF('Base de données'!M119="","",'Base de données'!M119)</f>
        <v/>
      </c>
      <c r="N176" s="64" t="str">
        <f>IF('Base de données'!N119="","",'Base de données'!N119)</f>
        <v/>
      </c>
      <c r="O176" s="10" t="str">
        <f>IF('Base de données'!O119="","",'Base de données'!O119)</f>
        <v/>
      </c>
      <c r="P176" s="10" t="str">
        <f>IF('Base de données'!P119="","",'Base de données'!P119)</f>
        <v/>
      </c>
      <c r="Q176" s="10" t="str">
        <f>IF('Base de données'!Q119="","",'Base de données'!Q119)</f>
        <v/>
      </c>
      <c r="BQ176"/>
      <c r="BR176"/>
      <c r="BS176"/>
      <c r="BT176"/>
      <c r="BU176"/>
      <c r="BV176"/>
      <c r="BW176"/>
      <c r="BX176"/>
      <c r="BY176"/>
      <c r="BZ176"/>
      <c r="CA176"/>
      <c r="CB176"/>
      <c r="CC176"/>
      <c r="CD176"/>
      <c r="CE176"/>
      <c r="CF176"/>
    </row>
    <row r="177" spans="1:84" hidden="1" x14ac:dyDescent="0.3">
      <c r="A177" s="12"/>
      <c r="B177" s="3" t="str">
        <f>IF('Base de données'!B120="","",'Base de données'!B120)</f>
        <v/>
      </c>
      <c r="C177" s="3" t="str">
        <f>IF('Base de données'!C120="","",'Base de données'!C120)</f>
        <v/>
      </c>
      <c r="D177" s="3" t="str">
        <f>IF('Base de données'!D120="","",'Base de données'!D120)</f>
        <v/>
      </c>
      <c r="E177" s="3" t="str">
        <f>IF('Base de données'!E120="","",'Base de données'!E120)</f>
        <v/>
      </c>
      <c r="F177" s="3" t="str">
        <f>IF('Base de données'!F120="","",'Base de données'!F120)</f>
        <v/>
      </c>
      <c r="G177" s="3" t="str">
        <f>IF('Base de données'!G120="","",'Base de données'!G120)</f>
        <v/>
      </c>
      <c r="H177" s="3" t="str">
        <f>IF('Base de données'!H120="","",'Base de données'!H120)</f>
        <v/>
      </c>
      <c r="I177" s="3" t="str">
        <f>IF('Base de données'!I120="","",'Base de données'!I120)</f>
        <v/>
      </c>
      <c r="J177" s="3" t="str">
        <f>IF('Base de données'!J120="","",'Base de données'!J120)</f>
        <v/>
      </c>
      <c r="K177" s="3" t="str">
        <f>IF('Base de données'!K120="","",'Base de données'!K120)</f>
        <v/>
      </c>
      <c r="L177" s="64" t="str">
        <f>IF('Base de données'!L120="","",'Base de données'!L120)</f>
        <v/>
      </c>
      <c r="M177" s="64" t="str">
        <f>IF('Base de données'!M120="","",'Base de données'!M120)</f>
        <v/>
      </c>
      <c r="N177" s="64" t="str">
        <f>IF('Base de données'!N120="","",'Base de données'!N120)</f>
        <v/>
      </c>
      <c r="O177" s="10" t="str">
        <f>IF('Base de données'!O120="","",'Base de données'!O120)</f>
        <v/>
      </c>
      <c r="P177" s="10" t="str">
        <f>IF('Base de données'!P120="","",'Base de données'!P120)</f>
        <v/>
      </c>
      <c r="Q177" s="10" t="str">
        <f>IF('Base de données'!Q120="","",'Base de données'!Q120)</f>
        <v/>
      </c>
      <c r="BQ177"/>
      <c r="BR177"/>
      <c r="BS177"/>
      <c r="BT177"/>
      <c r="BU177"/>
      <c r="BV177"/>
      <c r="BW177"/>
      <c r="BX177"/>
      <c r="BY177"/>
      <c r="BZ177"/>
      <c r="CA177"/>
      <c r="CB177"/>
      <c r="CC177"/>
      <c r="CD177"/>
      <c r="CE177"/>
      <c r="CF177"/>
    </row>
    <row r="178" spans="1:84" hidden="1" x14ac:dyDescent="0.3">
      <c r="A178" s="12"/>
      <c r="B178" s="3" t="str">
        <f>IF('Base de données'!B121="","",'Base de données'!B121)</f>
        <v/>
      </c>
      <c r="C178" s="3" t="str">
        <f>IF('Base de données'!C121="","",'Base de données'!C121)</f>
        <v/>
      </c>
      <c r="D178" s="3" t="str">
        <f>IF('Base de données'!D121="","",'Base de données'!D121)</f>
        <v/>
      </c>
      <c r="E178" s="3" t="str">
        <f>IF('Base de données'!E121="","",'Base de données'!E121)</f>
        <v/>
      </c>
      <c r="F178" s="3" t="str">
        <f>IF('Base de données'!F121="","",'Base de données'!F121)</f>
        <v/>
      </c>
      <c r="G178" s="3" t="str">
        <f>IF('Base de données'!G121="","",'Base de données'!G121)</f>
        <v/>
      </c>
      <c r="H178" s="3" t="str">
        <f>IF('Base de données'!H121="","",'Base de données'!H121)</f>
        <v/>
      </c>
      <c r="I178" s="3" t="str">
        <f>IF('Base de données'!I121="","",'Base de données'!I121)</f>
        <v/>
      </c>
      <c r="J178" s="3" t="str">
        <f>IF('Base de données'!J121="","",'Base de données'!J121)</f>
        <v/>
      </c>
      <c r="K178" s="3" t="str">
        <f>IF('Base de données'!K121="","",'Base de données'!K121)</f>
        <v/>
      </c>
      <c r="L178" s="64" t="str">
        <f>IF('Base de données'!L121="","",'Base de données'!L121)</f>
        <v/>
      </c>
      <c r="M178" s="64" t="str">
        <f>IF('Base de données'!M121="","",'Base de données'!M121)</f>
        <v/>
      </c>
      <c r="N178" s="64" t="str">
        <f>IF('Base de données'!N121="","",'Base de données'!N121)</f>
        <v/>
      </c>
      <c r="O178" s="10" t="str">
        <f>IF('Base de données'!O121="","",'Base de données'!O121)</f>
        <v/>
      </c>
      <c r="P178" s="10" t="str">
        <f>IF('Base de données'!P121="","",'Base de données'!P121)</f>
        <v/>
      </c>
      <c r="Q178" s="10" t="str">
        <f>IF('Base de données'!Q121="","",'Base de données'!Q121)</f>
        <v/>
      </c>
      <c r="BQ178"/>
      <c r="BR178"/>
      <c r="BS178"/>
      <c r="BT178"/>
      <c r="BU178"/>
      <c r="BV178"/>
      <c r="BW178"/>
      <c r="BX178"/>
      <c r="BY178"/>
      <c r="BZ178"/>
      <c r="CA178"/>
      <c r="CB178"/>
      <c r="CC178"/>
      <c r="CD178"/>
      <c r="CE178"/>
      <c r="CF178"/>
    </row>
    <row r="179" spans="1:84" hidden="1" x14ac:dyDescent="0.3">
      <c r="A179" s="12"/>
      <c r="B179" s="3" t="str">
        <f>IF('Base de données'!B122="","",'Base de données'!B122)</f>
        <v/>
      </c>
      <c r="C179" s="3" t="str">
        <f>IF('Base de données'!C122="","",'Base de données'!C122)</f>
        <v/>
      </c>
      <c r="D179" s="3" t="str">
        <f>IF('Base de données'!D122="","",'Base de données'!D122)</f>
        <v/>
      </c>
      <c r="E179" s="3" t="str">
        <f>IF('Base de données'!E122="","",'Base de données'!E122)</f>
        <v/>
      </c>
      <c r="F179" s="3" t="str">
        <f>IF('Base de données'!F122="","",'Base de données'!F122)</f>
        <v/>
      </c>
      <c r="G179" s="3" t="str">
        <f>IF('Base de données'!G122="","",'Base de données'!G122)</f>
        <v/>
      </c>
      <c r="H179" s="3" t="str">
        <f>IF('Base de données'!H122="","",'Base de données'!H122)</f>
        <v/>
      </c>
      <c r="I179" s="3" t="str">
        <f>IF('Base de données'!I122="","",'Base de données'!I122)</f>
        <v/>
      </c>
      <c r="J179" s="3" t="str">
        <f>IF('Base de données'!J122="","",'Base de données'!J122)</f>
        <v/>
      </c>
      <c r="K179" s="3" t="str">
        <f>IF('Base de données'!K122="","",'Base de données'!K122)</f>
        <v/>
      </c>
      <c r="L179" s="64" t="str">
        <f>IF('Base de données'!L122="","",'Base de données'!L122)</f>
        <v/>
      </c>
      <c r="M179" s="64" t="str">
        <f>IF('Base de données'!M122="","",'Base de données'!M122)</f>
        <v/>
      </c>
      <c r="N179" s="64" t="str">
        <f>IF('Base de données'!N122="","",'Base de données'!N122)</f>
        <v/>
      </c>
      <c r="O179" s="10" t="str">
        <f>IF('Base de données'!O122="","",'Base de données'!O122)</f>
        <v/>
      </c>
      <c r="P179" s="10" t="str">
        <f>IF('Base de données'!P122="","",'Base de données'!P122)</f>
        <v/>
      </c>
      <c r="Q179" s="10" t="str">
        <f>IF('Base de données'!Q122="","",'Base de données'!Q122)</f>
        <v/>
      </c>
      <c r="BQ179"/>
      <c r="BR179"/>
      <c r="BS179"/>
      <c r="BT179"/>
      <c r="BU179"/>
      <c r="BV179"/>
      <c r="BW179"/>
      <c r="BX179"/>
      <c r="BY179"/>
      <c r="BZ179"/>
      <c r="CA179"/>
      <c r="CB179"/>
      <c r="CC179"/>
      <c r="CD179"/>
      <c r="CE179"/>
      <c r="CF179"/>
    </row>
    <row r="180" spans="1:84" hidden="1" x14ac:dyDescent="0.3">
      <c r="A180" s="12"/>
      <c r="B180" s="3" t="str">
        <f>IF('Base de données'!B123="","",'Base de données'!B123)</f>
        <v/>
      </c>
      <c r="C180" s="3" t="str">
        <f>IF('Base de données'!C123="","",'Base de données'!C123)</f>
        <v/>
      </c>
      <c r="D180" s="3" t="str">
        <f>IF('Base de données'!D123="","",'Base de données'!D123)</f>
        <v/>
      </c>
      <c r="E180" s="3" t="str">
        <f>IF('Base de données'!E123="","",'Base de données'!E123)</f>
        <v/>
      </c>
      <c r="F180" s="3" t="str">
        <f>IF('Base de données'!F123="","",'Base de données'!F123)</f>
        <v/>
      </c>
      <c r="G180" s="3" t="str">
        <f>IF('Base de données'!G123="","",'Base de données'!G123)</f>
        <v/>
      </c>
      <c r="H180" s="3" t="str">
        <f>IF('Base de données'!H123="","",'Base de données'!H123)</f>
        <v/>
      </c>
      <c r="I180" s="3" t="str">
        <f>IF('Base de données'!I123="","",'Base de données'!I123)</f>
        <v/>
      </c>
      <c r="J180" s="3" t="str">
        <f>IF('Base de données'!J123="","",'Base de données'!J123)</f>
        <v/>
      </c>
      <c r="K180" s="3" t="str">
        <f>IF('Base de données'!K123="","",'Base de données'!K123)</f>
        <v/>
      </c>
      <c r="L180" s="64" t="str">
        <f>IF('Base de données'!L123="","",'Base de données'!L123)</f>
        <v/>
      </c>
      <c r="M180" s="64" t="str">
        <f>IF('Base de données'!M123="","",'Base de données'!M123)</f>
        <v/>
      </c>
      <c r="N180" s="64" t="str">
        <f>IF('Base de données'!N123="","",'Base de données'!N123)</f>
        <v/>
      </c>
      <c r="O180" s="10" t="str">
        <f>IF('Base de données'!O123="","",'Base de données'!O123)</f>
        <v/>
      </c>
      <c r="P180" s="10" t="str">
        <f>IF('Base de données'!P123="","",'Base de données'!P123)</f>
        <v/>
      </c>
      <c r="Q180" s="10" t="str">
        <f>IF('Base de données'!Q123="","",'Base de données'!Q123)</f>
        <v/>
      </c>
      <c r="BQ180"/>
      <c r="BR180"/>
      <c r="BS180"/>
      <c r="BT180"/>
      <c r="BU180"/>
      <c r="BV180"/>
      <c r="BW180"/>
      <c r="BX180"/>
      <c r="BY180"/>
      <c r="BZ180"/>
      <c r="CA180"/>
      <c r="CB180"/>
      <c r="CC180"/>
      <c r="CD180"/>
      <c r="CE180"/>
      <c r="CF180"/>
    </row>
    <row r="181" spans="1:84" hidden="1" x14ac:dyDescent="0.3">
      <c r="A181" s="12"/>
      <c r="B181" s="3" t="str">
        <f>IF('Base de données'!B124="","",'Base de données'!B124)</f>
        <v/>
      </c>
      <c r="C181" s="3" t="str">
        <f>IF('Base de données'!C124="","",'Base de données'!C124)</f>
        <v/>
      </c>
      <c r="D181" s="3" t="str">
        <f>IF('Base de données'!D124="","",'Base de données'!D124)</f>
        <v/>
      </c>
      <c r="E181" s="3" t="str">
        <f>IF('Base de données'!E124="","",'Base de données'!E124)</f>
        <v/>
      </c>
      <c r="F181" s="3" t="str">
        <f>IF('Base de données'!F124="","",'Base de données'!F124)</f>
        <v/>
      </c>
      <c r="G181" s="3" t="str">
        <f>IF('Base de données'!G124="","",'Base de données'!G124)</f>
        <v/>
      </c>
      <c r="H181" s="3" t="str">
        <f>IF('Base de données'!H124="","",'Base de données'!H124)</f>
        <v/>
      </c>
      <c r="I181" s="3" t="str">
        <f>IF('Base de données'!I124="","",'Base de données'!I124)</f>
        <v/>
      </c>
      <c r="J181" s="3" t="str">
        <f>IF('Base de données'!J124="","",'Base de données'!J124)</f>
        <v/>
      </c>
      <c r="K181" s="3" t="str">
        <f>IF('Base de données'!K124="","",'Base de données'!K124)</f>
        <v/>
      </c>
      <c r="L181" s="64" t="str">
        <f>IF('Base de données'!L124="","",'Base de données'!L124)</f>
        <v/>
      </c>
      <c r="M181" s="64" t="str">
        <f>IF('Base de données'!M124="","",'Base de données'!M124)</f>
        <v/>
      </c>
      <c r="N181" s="64" t="str">
        <f>IF('Base de données'!N124="","",'Base de données'!N124)</f>
        <v/>
      </c>
      <c r="O181" s="10" t="str">
        <f>IF('Base de données'!O124="","",'Base de données'!O124)</f>
        <v/>
      </c>
      <c r="P181" s="10" t="str">
        <f>IF('Base de données'!P124="","",'Base de données'!P124)</f>
        <v/>
      </c>
      <c r="Q181" s="10" t="str">
        <f>IF('Base de données'!Q124="","",'Base de données'!Q124)</f>
        <v/>
      </c>
      <c r="BQ181"/>
      <c r="BR181"/>
      <c r="BS181"/>
      <c r="BT181"/>
      <c r="BU181"/>
      <c r="BV181"/>
      <c r="BW181"/>
      <c r="BX181"/>
      <c r="BY181"/>
      <c r="BZ181"/>
      <c r="CA181"/>
      <c r="CB181"/>
      <c r="CC181"/>
      <c r="CD181"/>
      <c r="CE181"/>
      <c r="CF181"/>
    </row>
    <row r="182" spans="1:84" hidden="1" x14ac:dyDescent="0.3">
      <c r="A182" s="12"/>
      <c r="B182" s="3" t="str">
        <f>IF('Base de données'!B125="","",'Base de données'!B125)</f>
        <v/>
      </c>
      <c r="C182" s="3" t="str">
        <f>IF('Base de données'!C125="","",'Base de données'!C125)</f>
        <v/>
      </c>
      <c r="D182" s="3" t="str">
        <f>IF('Base de données'!D125="","",'Base de données'!D125)</f>
        <v/>
      </c>
      <c r="E182" s="3" t="str">
        <f>IF('Base de données'!E125="","",'Base de données'!E125)</f>
        <v/>
      </c>
      <c r="F182" s="3" t="str">
        <f>IF('Base de données'!F125="","",'Base de données'!F125)</f>
        <v/>
      </c>
      <c r="G182" s="3" t="str">
        <f>IF('Base de données'!G125="","",'Base de données'!G125)</f>
        <v/>
      </c>
      <c r="H182" s="3" t="str">
        <f>IF('Base de données'!H125="","",'Base de données'!H125)</f>
        <v/>
      </c>
      <c r="I182" s="3" t="str">
        <f>IF('Base de données'!I125="","",'Base de données'!I125)</f>
        <v/>
      </c>
      <c r="J182" s="3" t="str">
        <f>IF('Base de données'!J125="","",'Base de données'!J125)</f>
        <v/>
      </c>
      <c r="K182" s="3" t="str">
        <f>IF('Base de données'!K125="","",'Base de données'!K125)</f>
        <v/>
      </c>
      <c r="L182" s="64" t="str">
        <f>IF('Base de données'!L125="","",'Base de données'!L125)</f>
        <v/>
      </c>
      <c r="M182" s="64" t="str">
        <f>IF('Base de données'!M125="","",'Base de données'!M125)</f>
        <v/>
      </c>
      <c r="N182" s="64" t="str">
        <f>IF('Base de données'!N125="","",'Base de données'!N125)</f>
        <v/>
      </c>
      <c r="O182" s="10" t="str">
        <f>IF('Base de données'!O125="","",'Base de données'!O125)</f>
        <v/>
      </c>
      <c r="P182" s="10" t="str">
        <f>IF('Base de données'!P125="","",'Base de données'!P125)</f>
        <v/>
      </c>
      <c r="Q182" s="10" t="str">
        <f>IF('Base de données'!Q125="","",'Base de données'!Q125)</f>
        <v/>
      </c>
      <c r="BQ182"/>
      <c r="BR182"/>
      <c r="BS182"/>
      <c r="BT182"/>
      <c r="BU182"/>
      <c r="BV182"/>
      <c r="BW182"/>
      <c r="BX182"/>
      <c r="BY182"/>
      <c r="BZ182"/>
      <c r="CA182"/>
      <c r="CB182"/>
      <c r="CC182"/>
      <c r="CD182"/>
      <c r="CE182"/>
      <c r="CF182"/>
    </row>
    <row r="183" spans="1:84" hidden="1" x14ac:dyDescent="0.3">
      <c r="A183" s="12"/>
      <c r="B183" s="3" t="str">
        <f>IF('Base de données'!B126="","",'Base de données'!B126)</f>
        <v/>
      </c>
      <c r="C183" s="3" t="str">
        <f>IF('Base de données'!C126="","",'Base de données'!C126)</f>
        <v/>
      </c>
      <c r="D183" s="3" t="str">
        <f>IF('Base de données'!D126="","",'Base de données'!D126)</f>
        <v/>
      </c>
      <c r="E183" s="3" t="str">
        <f>IF('Base de données'!E126="","",'Base de données'!E126)</f>
        <v/>
      </c>
      <c r="F183" s="3" t="str">
        <f>IF('Base de données'!F126="","",'Base de données'!F126)</f>
        <v/>
      </c>
      <c r="G183" s="3" t="str">
        <f>IF('Base de données'!G126="","",'Base de données'!G126)</f>
        <v/>
      </c>
      <c r="H183" s="3" t="str">
        <f>IF('Base de données'!H126="","",'Base de données'!H126)</f>
        <v/>
      </c>
      <c r="I183" s="3" t="str">
        <f>IF('Base de données'!I126="","",'Base de données'!I126)</f>
        <v/>
      </c>
      <c r="J183" s="3" t="str">
        <f>IF('Base de données'!J126="","",'Base de données'!J126)</f>
        <v/>
      </c>
      <c r="K183" s="3" t="str">
        <f>IF('Base de données'!K126="","",'Base de données'!K126)</f>
        <v/>
      </c>
      <c r="L183" s="64" t="str">
        <f>IF('Base de données'!L126="","",'Base de données'!L126)</f>
        <v/>
      </c>
      <c r="M183" s="64" t="str">
        <f>IF('Base de données'!M126="","",'Base de données'!M126)</f>
        <v/>
      </c>
      <c r="N183" s="64" t="str">
        <f>IF('Base de données'!N126="","",'Base de données'!N126)</f>
        <v/>
      </c>
      <c r="O183" s="10" t="str">
        <f>IF('Base de données'!O126="","",'Base de données'!O126)</f>
        <v/>
      </c>
      <c r="P183" s="10" t="str">
        <f>IF('Base de données'!P126="","",'Base de données'!P126)</f>
        <v/>
      </c>
      <c r="Q183" s="10" t="str">
        <f>IF('Base de données'!Q126="","",'Base de données'!Q126)</f>
        <v/>
      </c>
      <c r="BQ183"/>
      <c r="BR183"/>
      <c r="BS183"/>
      <c r="BT183"/>
      <c r="BU183"/>
      <c r="BV183"/>
      <c r="BW183"/>
      <c r="BX183"/>
      <c r="BY183"/>
      <c r="BZ183"/>
      <c r="CA183"/>
      <c r="CB183"/>
      <c r="CC183"/>
      <c r="CD183"/>
      <c r="CE183"/>
      <c r="CF183"/>
    </row>
    <row r="184" spans="1:84" hidden="1" x14ac:dyDescent="0.3">
      <c r="A184" s="12"/>
      <c r="B184" s="3" t="str">
        <f>IF('Base de données'!B127="","",'Base de données'!B127)</f>
        <v/>
      </c>
      <c r="C184" s="3" t="str">
        <f>IF('Base de données'!C127="","",'Base de données'!C127)</f>
        <v/>
      </c>
      <c r="D184" s="3" t="str">
        <f>IF('Base de données'!D127="","",'Base de données'!D127)</f>
        <v/>
      </c>
      <c r="E184" s="3" t="str">
        <f>IF('Base de données'!E127="","",'Base de données'!E127)</f>
        <v/>
      </c>
      <c r="F184" s="3" t="str">
        <f>IF('Base de données'!F127="","",'Base de données'!F127)</f>
        <v/>
      </c>
      <c r="G184" s="3" t="str">
        <f>IF('Base de données'!G127="","",'Base de données'!G127)</f>
        <v/>
      </c>
      <c r="H184" s="3" t="str">
        <f>IF('Base de données'!H127="","",'Base de données'!H127)</f>
        <v/>
      </c>
      <c r="I184" s="3" t="str">
        <f>IF('Base de données'!I127="","",'Base de données'!I127)</f>
        <v/>
      </c>
      <c r="J184" s="3" t="str">
        <f>IF('Base de données'!J127="","",'Base de données'!J127)</f>
        <v/>
      </c>
      <c r="K184" s="3" t="str">
        <f>IF('Base de données'!K127="","",'Base de données'!K127)</f>
        <v/>
      </c>
      <c r="L184" s="64" t="str">
        <f>IF('Base de données'!L127="","",'Base de données'!L127)</f>
        <v/>
      </c>
      <c r="M184" s="64" t="str">
        <f>IF('Base de données'!M127="","",'Base de données'!M127)</f>
        <v/>
      </c>
      <c r="N184" s="64" t="str">
        <f>IF('Base de données'!N127="","",'Base de données'!N127)</f>
        <v/>
      </c>
      <c r="O184" s="10" t="str">
        <f>IF('Base de données'!O127="","",'Base de données'!O127)</f>
        <v/>
      </c>
      <c r="P184" s="10" t="str">
        <f>IF('Base de données'!P127="","",'Base de données'!P127)</f>
        <v/>
      </c>
      <c r="Q184" s="10" t="str">
        <f>IF('Base de données'!Q127="","",'Base de données'!Q127)</f>
        <v/>
      </c>
      <c r="BQ184"/>
      <c r="BR184"/>
      <c r="BS184"/>
      <c r="BT184"/>
      <c r="BU184"/>
      <c r="BV184"/>
      <c r="BW184"/>
      <c r="BX184"/>
      <c r="BY184"/>
      <c r="BZ184"/>
      <c r="CA184"/>
      <c r="CB184"/>
      <c r="CC184"/>
      <c r="CD184"/>
      <c r="CE184"/>
      <c r="CF184"/>
    </row>
    <row r="185" spans="1:84" hidden="1" x14ac:dyDescent="0.3">
      <c r="A185" s="12"/>
      <c r="B185" s="3" t="str">
        <f>IF('Base de données'!B128="","",'Base de données'!B128)</f>
        <v/>
      </c>
      <c r="C185" s="3" t="str">
        <f>IF('Base de données'!C128="","",'Base de données'!C128)</f>
        <v/>
      </c>
      <c r="D185" s="3" t="str">
        <f>IF('Base de données'!D128="","",'Base de données'!D128)</f>
        <v/>
      </c>
      <c r="E185" s="3" t="str">
        <f>IF('Base de données'!E128="","",'Base de données'!E128)</f>
        <v/>
      </c>
      <c r="F185" s="3" t="str">
        <f>IF('Base de données'!F128="","",'Base de données'!F128)</f>
        <v/>
      </c>
      <c r="G185" s="3" t="str">
        <f>IF('Base de données'!G128="","",'Base de données'!G128)</f>
        <v/>
      </c>
      <c r="H185" s="3" t="str">
        <f>IF('Base de données'!H128="","",'Base de données'!H128)</f>
        <v/>
      </c>
      <c r="I185" s="3" t="str">
        <f>IF('Base de données'!I128="","",'Base de données'!I128)</f>
        <v/>
      </c>
      <c r="J185" s="3" t="str">
        <f>IF('Base de données'!J128="","",'Base de données'!J128)</f>
        <v/>
      </c>
      <c r="K185" s="3" t="str">
        <f>IF('Base de données'!K128="","",'Base de données'!K128)</f>
        <v/>
      </c>
      <c r="L185" s="64" t="str">
        <f>IF('Base de données'!L128="","",'Base de données'!L128)</f>
        <v/>
      </c>
      <c r="M185" s="64" t="str">
        <f>IF('Base de données'!M128="","",'Base de données'!M128)</f>
        <v/>
      </c>
      <c r="N185" s="64" t="str">
        <f>IF('Base de données'!N128="","",'Base de données'!N128)</f>
        <v/>
      </c>
      <c r="O185" s="10" t="str">
        <f>IF('Base de données'!O128="","",'Base de données'!O128)</f>
        <v/>
      </c>
      <c r="P185" s="10" t="str">
        <f>IF('Base de données'!P128="","",'Base de données'!P128)</f>
        <v/>
      </c>
      <c r="Q185" s="10" t="str">
        <f>IF('Base de données'!Q128="","",'Base de données'!Q128)</f>
        <v/>
      </c>
      <c r="BQ185"/>
      <c r="BR185"/>
      <c r="BS185"/>
      <c r="BT185"/>
      <c r="BU185"/>
      <c r="BV185"/>
      <c r="BW185"/>
      <c r="BX185"/>
      <c r="BY185"/>
      <c r="BZ185"/>
      <c r="CA185"/>
      <c r="CB185"/>
      <c r="CC185"/>
      <c r="CD185"/>
      <c r="CE185"/>
      <c r="CF185"/>
    </row>
    <row r="186" spans="1:84" hidden="1" x14ac:dyDescent="0.3">
      <c r="A186" s="12"/>
      <c r="B186" s="3" t="str">
        <f>IF('Base de données'!B129="","",'Base de données'!B129)</f>
        <v/>
      </c>
      <c r="C186" s="3" t="str">
        <f>IF('Base de données'!C129="","",'Base de données'!C129)</f>
        <v/>
      </c>
      <c r="D186" s="3" t="str">
        <f>IF('Base de données'!D129="","",'Base de données'!D129)</f>
        <v/>
      </c>
      <c r="E186" s="3" t="str">
        <f>IF('Base de données'!E129="","",'Base de données'!E129)</f>
        <v/>
      </c>
      <c r="F186" s="3" t="str">
        <f>IF('Base de données'!F129="","",'Base de données'!F129)</f>
        <v/>
      </c>
      <c r="G186" s="3" t="str">
        <f>IF('Base de données'!G129="","",'Base de données'!G129)</f>
        <v/>
      </c>
      <c r="H186" s="3" t="str">
        <f>IF('Base de données'!H129="","",'Base de données'!H129)</f>
        <v/>
      </c>
      <c r="I186" s="3" t="str">
        <f>IF('Base de données'!I129="","",'Base de données'!I129)</f>
        <v/>
      </c>
      <c r="J186" s="3" t="str">
        <f>IF('Base de données'!J129="","",'Base de données'!J129)</f>
        <v/>
      </c>
      <c r="K186" s="3" t="str">
        <f>IF('Base de données'!K129="","",'Base de données'!K129)</f>
        <v/>
      </c>
      <c r="L186" s="64" t="str">
        <f>IF('Base de données'!L129="","",'Base de données'!L129)</f>
        <v/>
      </c>
      <c r="M186" s="64" t="str">
        <f>IF('Base de données'!M129="","",'Base de données'!M129)</f>
        <v/>
      </c>
      <c r="N186" s="64" t="str">
        <f>IF('Base de données'!N129="","",'Base de données'!N129)</f>
        <v/>
      </c>
      <c r="O186" s="10" t="str">
        <f>IF('Base de données'!O129="","",'Base de données'!O129)</f>
        <v/>
      </c>
      <c r="P186" s="10" t="str">
        <f>IF('Base de données'!P129="","",'Base de données'!P129)</f>
        <v/>
      </c>
      <c r="Q186" s="10" t="str">
        <f>IF('Base de données'!Q129="","",'Base de données'!Q129)</f>
        <v/>
      </c>
      <c r="BQ186"/>
      <c r="BR186"/>
      <c r="BS186"/>
      <c r="BT186"/>
      <c r="BU186"/>
      <c r="BV186"/>
      <c r="BW186"/>
      <c r="BX186"/>
      <c r="BY186"/>
      <c r="BZ186"/>
      <c r="CA186"/>
      <c r="CB186"/>
      <c r="CC186"/>
      <c r="CD186"/>
      <c r="CE186"/>
      <c r="CF186"/>
    </row>
    <row r="187" spans="1:84" hidden="1" x14ac:dyDescent="0.3">
      <c r="A187" s="12"/>
      <c r="B187" s="3" t="str">
        <f>IF('Base de données'!B130="","",'Base de données'!B130)</f>
        <v/>
      </c>
      <c r="C187" s="3" t="str">
        <f>IF('Base de données'!C130="","",'Base de données'!C130)</f>
        <v/>
      </c>
      <c r="D187" s="3" t="str">
        <f>IF('Base de données'!D130="","",'Base de données'!D130)</f>
        <v/>
      </c>
      <c r="E187" s="3" t="str">
        <f>IF('Base de données'!E130="","",'Base de données'!E130)</f>
        <v/>
      </c>
      <c r="F187" s="3" t="str">
        <f>IF('Base de données'!F130="","",'Base de données'!F130)</f>
        <v/>
      </c>
      <c r="G187" s="3" t="str">
        <f>IF('Base de données'!G130="","",'Base de données'!G130)</f>
        <v/>
      </c>
      <c r="H187" s="3" t="str">
        <f>IF('Base de données'!H130="","",'Base de données'!H130)</f>
        <v/>
      </c>
      <c r="I187" s="3" t="str">
        <f>IF('Base de données'!I130="","",'Base de données'!I130)</f>
        <v/>
      </c>
      <c r="J187" s="3" t="str">
        <f>IF('Base de données'!J130="","",'Base de données'!J130)</f>
        <v/>
      </c>
      <c r="K187" s="3" t="str">
        <f>IF('Base de données'!K130="","",'Base de données'!K130)</f>
        <v/>
      </c>
      <c r="L187" s="64" t="str">
        <f>IF('Base de données'!L130="","",'Base de données'!L130)</f>
        <v/>
      </c>
      <c r="M187" s="64" t="str">
        <f>IF('Base de données'!M130="","",'Base de données'!M130)</f>
        <v/>
      </c>
      <c r="N187" s="64" t="str">
        <f>IF('Base de données'!N130="","",'Base de données'!N130)</f>
        <v/>
      </c>
      <c r="O187" s="10" t="str">
        <f>IF('Base de données'!O130="","",'Base de données'!O130)</f>
        <v/>
      </c>
      <c r="P187" s="10" t="str">
        <f>IF('Base de données'!P130="","",'Base de données'!P130)</f>
        <v/>
      </c>
      <c r="Q187" s="10" t="str">
        <f>IF('Base de données'!Q130="","",'Base de données'!Q130)</f>
        <v/>
      </c>
      <c r="BQ187"/>
      <c r="BR187"/>
      <c r="BS187"/>
      <c r="BT187"/>
      <c r="BU187"/>
      <c r="BV187"/>
      <c r="BW187"/>
      <c r="BX187"/>
      <c r="BY187"/>
      <c r="BZ187"/>
      <c r="CA187"/>
      <c r="CB187"/>
      <c r="CC187"/>
      <c r="CD187"/>
      <c r="CE187"/>
      <c r="CF187"/>
    </row>
    <row r="188" spans="1:84" hidden="1" x14ac:dyDescent="0.3">
      <c r="A188" s="12"/>
      <c r="B188" s="3" t="str">
        <f>IF('Base de données'!B131="","",'Base de données'!B131)</f>
        <v/>
      </c>
      <c r="C188" s="3" t="str">
        <f>IF('Base de données'!C131="","",'Base de données'!C131)</f>
        <v/>
      </c>
      <c r="D188" s="3" t="str">
        <f>IF('Base de données'!D131="","",'Base de données'!D131)</f>
        <v/>
      </c>
      <c r="E188" s="3" t="str">
        <f>IF('Base de données'!E131="","",'Base de données'!E131)</f>
        <v/>
      </c>
      <c r="F188" s="3" t="str">
        <f>IF('Base de données'!F131="","",'Base de données'!F131)</f>
        <v/>
      </c>
      <c r="G188" s="3" t="str">
        <f>IF('Base de données'!G131="","",'Base de données'!G131)</f>
        <v/>
      </c>
      <c r="H188" s="3" t="str">
        <f>IF('Base de données'!H131="","",'Base de données'!H131)</f>
        <v/>
      </c>
      <c r="I188" s="3" t="str">
        <f>IF('Base de données'!I131="","",'Base de données'!I131)</f>
        <v/>
      </c>
      <c r="J188" s="3" t="str">
        <f>IF('Base de données'!J131="","",'Base de données'!J131)</f>
        <v/>
      </c>
      <c r="K188" s="3" t="str">
        <f>IF('Base de données'!K131="","",'Base de données'!K131)</f>
        <v/>
      </c>
      <c r="L188" s="64" t="str">
        <f>IF('Base de données'!L131="","",'Base de données'!L131)</f>
        <v/>
      </c>
      <c r="M188" s="64" t="str">
        <f>IF('Base de données'!M131="","",'Base de données'!M131)</f>
        <v/>
      </c>
      <c r="N188" s="64" t="str">
        <f>IF('Base de données'!N131="","",'Base de données'!N131)</f>
        <v/>
      </c>
      <c r="O188" s="10" t="str">
        <f>IF('Base de données'!O131="","",'Base de données'!O131)</f>
        <v/>
      </c>
      <c r="P188" s="10" t="str">
        <f>IF('Base de données'!P131="","",'Base de données'!P131)</f>
        <v/>
      </c>
      <c r="Q188" s="10" t="str">
        <f>IF('Base de données'!Q131="","",'Base de données'!Q131)</f>
        <v/>
      </c>
      <c r="BQ188"/>
      <c r="BR188"/>
      <c r="BS188"/>
      <c r="BT188"/>
      <c r="BU188"/>
      <c r="BV188"/>
      <c r="BW188"/>
      <c r="BX188"/>
      <c r="BY188"/>
      <c r="BZ188"/>
      <c r="CA188"/>
      <c r="CB188"/>
      <c r="CC188"/>
      <c r="CD188"/>
      <c r="CE188"/>
      <c r="CF188"/>
    </row>
    <row r="189" spans="1:84" hidden="1" x14ac:dyDescent="0.3">
      <c r="A189" s="12"/>
      <c r="B189" s="3" t="str">
        <f>IF('Base de données'!B132="","",'Base de données'!B132)</f>
        <v/>
      </c>
      <c r="C189" s="3" t="str">
        <f>IF('Base de données'!C132="","",'Base de données'!C132)</f>
        <v/>
      </c>
      <c r="D189" s="3" t="str">
        <f>IF('Base de données'!D132="","",'Base de données'!D132)</f>
        <v/>
      </c>
      <c r="E189" s="3" t="str">
        <f>IF('Base de données'!E132="","",'Base de données'!E132)</f>
        <v/>
      </c>
      <c r="F189" s="3" t="str">
        <f>IF('Base de données'!F132="","",'Base de données'!F132)</f>
        <v/>
      </c>
      <c r="G189" s="3" t="str">
        <f>IF('Base de données'!G132="","",'Base de données'!G132)</f>
        <v/>
      </c>
      <c r="H189" s="3" t="str">
        <f>IF('Base de données'!H132="","",'Base de données'!H132)</f>
        <v/>
      </c>
      <c r="I189" s="3" t="str">
        <f>IF('Base de données'!I132="","",'Base de données'!I132)</f>
        <v/>
      </c>
      <c r="J189" s="3" t="str">
        <f>IF('Base de données'!J132="","",'Base de données'!J132)</f>
        <v/>
      </c>
      <c r="K189" s="3" t="str">
        <f>IF('Base de données'!K132="","",'Base de données'!K132)</f>
        <v/>
      </c>
      <c r="L189" s="64" t="str">
        <f>IF('Base de données'!L132="","",'Base de données'!L132)</f>
        <v/>
      </c>
      <c r="M189" s="64" t="str">
        <f>IF('Base de données'!M132="","",'Base de données'!M132)</f>
        <v/>
      </c>
      <c r="N189" s="64" t="str">
        <f>IF('Base de données'!N132="","",'Base de données'!N132)</f>
        <v/>
      </c>
      <c r="O189" s="10" t="str">
        <f>IF('Base de données'!O132="","",'Base de données'!O132)</f>
        <v/>
      </c>
      <c r="P189" s="10" t="str">
        <f>IF('Base de données'!P132="","",'Base de données'!P132)</f>
        <v/>
      </c>
      <c r="Q189" s="10" t="str">
        <f>IF('Base de données'!Q132="","",'Base de données'!Q132)</f>
        <v/>
      </c>
      <c r="BQ189"/>
      <c r="BR189"/>
      <c r="BS189"/>
      <c r="BT189"/>
      <c r="BU189"/>
      <c r="BV189"/>
      <c r="BW189"/>
      <c r="BX189"/>
      <c r="BY189"/>
      <c r="BZ189"/>
      <c r="CA189"/>
      <c r="CB189"/>
      <c r="CC189"/>
      <c r="CD189"/>
      <c r="CE189"/>
      <c r="CF189"/>
    </row>
    <row r="190" spans="1:84" hidden="1" x14ac:dyDescent="0.3">
      <c r="A190" s="12"/>
      <c r="B190" s="3" t="str">
        <f>IF('Base de données'!B133="","",'Base de données'!B133)</f>
        <v/>
      </c>
      <c r="C190" s="3" t="str">
        <f>IF('Base de données'!C133="","",'Base de données'!C133)</f>
        <v/>
      </c>
      <c r="D190" s="3" t="str">
        <f>IF('Base de données'!D133="","",'Base de données'!D133)</f>
        <v/>
      </c>
      <c r="E190" s="3" t="str">
        <f>IF('Base de données'!E133="","",'Base de données'!E133)</f>
        <v/>
      </c>
      <c r="F190" s="3" t="str">
        <f>IF('Base de données'!F133="","",'Base de données'!F133)</f>
        <v/>
      </c>
      <c r="G190" s="3" t="str">
        <f>IF('Base de données'!G133="","",'Base de données'!G133)</f>
        <v/>
      </c>
      <c r="H190" s="3" t="str">
        <f>IF('Base de données'!H133="","",'Base de données'!H133)</f>
        <v/>
      </c>
      <c r="I190" s="3" t="str">
        <f>IF('Base de données'!I133="","",'Base de données'!I133)</f>
        <v/>
      </c>
      <c r="J190" s="3" t="str">
        <f>IF('Base de données'!J133="","",'Base de données'!J133)</f>
        <v/>
      </c>
      <c r="K190" s="3" t="str">
        <f>IF('Base de données'!K133="","",'Base de données'!K133)</f>
        <v/>
      </c>
      <c r="L190" s="64" t="str">
        <f>IF('Base de données'!L133="","",'Base de données'!L133)</f>
        <v/>
      </c>
      <c r="M190" s="64" t="str">
        <f>IF('Base de données'!M133="","",'Base de données'!M133)</f>
        <v/>
      </c>
      <c r="N190" s="64" t="str">
        <f>IF('Base de données'!N133="","",'Base de données'!N133)</f>
        <v/>
      </c>
      <c r="O190" s="10" t="str">
        <f>IF('Base de données'!O133="","",'Base de données'!O133)</f>
        <v/>
      </c>
      <c r="P190" s="10" t="str">
        <f>IF('Base de données'!P133="","",'Base de données'!P133)</f>
        <v/>
      </c>
      <c r="Q190" s="10" t="str">
        <f>IF('Base de données'!Q133="","",'Base de données'!Q133)</f>
        <v/>
      </c>
      <c r="BQ190"/>
      <c r="BR190"/>
      <c r="BS190"/>
      <c r="BT190"/>
      <c r="BU190"/>
      <c r="BV190"/>
      <c r="BW190"/>
      <c r="BX190"/>
      <c r="BY190"/>
      <c r="BZ190"/>
      <c r="CA190"/>
      <c r="CB190"/>
      <c r="CC190"/>
      <c r="CD190"/>
      <c r="CE190"/>
      <c r="CF190"/>
    </row>
    <row r="191" spans="1:84" hidden="1" x14ac:dyDescent="0.3">
      <c r="A191" s="12"/>
      <c r="B191" s="3" t="str">
        <f>IF('Base de données'!B134="","",'Base de données'!B134)</f>
        <v/>
      </c>
      <c r="C191" s="3" t="str">
        <f>IF('Base de données'!C134="","",'Base de données'!C134)</f>
        <v/>
      </c>
      <c r="D191" s="3" t="str">
        <f>IF('Base de données'!D134="","",'Base de données'!D134)</f>
        <v/>
      </c>
      <c r="E191" s="3" t="str">
        <f>IF('Base de données'!E134="","",'Base de données'!E134)</f>
        <v/>
      </c>
      <c r="F191" s="3" t="str">
        <f>IF('Base de données'!F134="","",'Base de données'!F134)</f>
        <v/>
      </c>
      <c r="G191" s="3" t="str">
        <f>IF('Base de données'!G134="","",'Base de données'!G134)</f>
        <v/>
      </c>
      <c r="H191" s="3" t="str">
        <f>IF('Base de données'!H134="","",'Base de données'!H134)</f>
        <v/>
      </c>
      <c r="I191" s="3" t="str">
        <f>IF('Base de données'!I134="","",'Base de données'!I134)</f>
        <v/>
      </c>
      <c r="J191" s="3" t="str">
        <f>IF('Base de données'!J134="","",'Base de données'!J134)</f>
        <v/>
      </c>
      <c r="K191" s="3" t="str">
        <f>IF('Base de données'!K134="","",'Base de données'!K134)</f>
        <v/>
      </c>
      <c r="L191" s="64" t="str">
        <f>IF('Base de données'!L134="","",'Base de données'!L134)</f>
        <v/>
      </c>
      <c r="M191" s="64" t="str">
        <f>IF('Base de données'!M134="","",'Base de données'!M134)</f>
        <v/>
      </c>
      <c r="N191" s="64" t="str">
        <f>IF('Base de données'!N134="","",'Base de données'!N134)</f>
        <v/>
      </c>
      <c r="O191" s="10" t="str">
        <f>IF('Base de données'!O134="","",'Base de données'!O134)</f>
        <v/>
      </c>
      <c r="P191" s="10" t="str">
        <f>IF('Base de données'!P134="","",'Base de données'!P134)</f>
        <v/>
      </c>
      <c r="Q191" s="10" t="str">
        <f>IF('Base de données'!Q134="","",'Base de données'!Q134)</f>
        <v/>
      </c>
      <c r="BQ191"/>
      <c r="BR191"/>
      <c r="BS191"/>
      <c r="BT191"/>
      <c r="BU191"/>
      <c r="BV191"/>
      <c r="BW191"/>
      <c r="BX191"/>
      <c r="BY191"/>
      <c r="BZ191"/>
      <c r="CA191"/>
      <c r="CB191"/>
      <c r="CC191"/>
      <c r="CD191"/>
      <c r="CE191"/>
      <c r="CF191"/>
    </row>
    <row r="192" spans="1:84" hidden="1" x14ac:dyDescent="0.3">
      <c r="A192" s="12"/>
      <c r="B192" s="3" t="str">
        <f>IF('Base de données'!B135="","",'Base de données'!B135)</f>
        <v/>
      </c>
      <c r="C192" s="3" t="str">
        <f>IF('Base de données'!C135="","",'Base de données'!C135)</f>
        <v/>
      </c>
      <c r="D192" s="3" t="str">
        <f>IF('Base de données'!D135="","",'Base de données'!D135)</f>
        <v/>
      </c>
      <c r="E192" s="3" t="str">
        <f>IF('Base de données'!E135="","",'Base de données'!E135)</f>
        <v/>
      </c>
      <c r="F192" s="3" t="str">
        <f>IF('Base de données'!F135="","",'Base de données'!F135)</f>
        <v/>
      </c>
      <c r="G192" s="3" t="str">
        <f>IF('Base de données'!G135="","",'Base de données'!G135)</f>
        <v/>
      </c>
      <c r="H192" s="3" t="str">
        <f>IF('Base de données'!H135="","",'Base de données'!H135)</f>
        <v/>
      </c>
      <c r="I192" s="3" t="str">
        <f>IF('Base de données'!I135="","",'Base de données'!I135)</f>
        <v/>
      </c>
      <c r="J192" s="3" t="str">
        <f>IF('Base de données'!J135="","",'Base de données'!J135)</f>
        <v/>
      </c>
      <c r="K192" s="3" t="str">
        <f>IF('Base de données'!K135="","",'Base de données'!K135)</f>
        <v/>
      </c>
      <c r="L192" s="64" t="str">
        <f>IF('Base de données'!L135="","",'Base de données'!L135)</f>
        <v/>
      </c>
      <c r="M192" s="64" t="str">
        <f>IF('Base de données'!M135="","",'Base de données'!M135)</f>
        <v/>
      </c>
      <c r="N192" s="64" t="str">
        <f>IF('Base de données'!N135="","",'Base de données'!N135)</f>
        <v/>
      </c>
      <c r="O192" s="10" t="str">
        <f>IF('Base de données'!O135="","",'Base de données'!O135)</f>
        <v/>
      </c>
      <c r="P192" s="10" t="str">
        <f>IF('Base de données'!P135="","",'Base de données'!P135)</f>
        <v/>
      </c>
      <c r="Q192" s="10" t="str">
        <f>IF('Base de données'!Q135="","",'Base de données'!Q135)</f>
        <v/>
      </c>
      <c r="BQ192"/>
      <c r="BR192"/>
      <c r="BS192"/>
      <c r="BT192"/>
      <c r="BU192"/>
      <c r="BV192"/>
      <c r="BW192"/>
      <c r="BX192"/>
      <c r="BY192"/>
      <c r="BZ192"/>
      <c r="CA192"/>
      <c r="CB192"/>
      <c r="CC192"/>
      <c r="CD192"/>
      <c r="CE192"/>
      <c r="CF192"/>
    </row>
    <row r="193" spans="1:196" hidden="1" x14ac:dyDescent="0.3">
      <c r="A193" s="12"/>
      <c r="B193" s="3" t="str">
        <f>IF('Base de données'!B136="","",'Base de données'!B136)</f>
        <v/>
      </c>
      <c r="C193" s="3" t="str">
        <f>IF('Base de données'!C136="","",'Base de données'!C136)</f>
        <v/>
      </c>
      <c r="D193" s="3" t="str">
        <f>IF('Base de données'!D136="","",'Base de données'!D136)</f>
        <v/>
      </c>
      <c r="E193" s="3" t="str">
        <f>IF('Base de données'!E136="","",'Base de données'!E136)</f>
        <v/>
      </c>
      <c r="F193" s="3" t="str">
        <f>IF('Base de données'!F136="","",'Base de données'!F136)</f>
        <v/>
      </c>
      <c r="G193" s="3" t="str">
        <f>IF('Base de données'!G136="","",'Base de données'!G136)</f>
        <v/>
      </c>
      <c r="H193" s="3" t="str">
        <f>IF('Base de données'!H136="","",'Base de données'!H136)</f>
        <v/>
      </c>
      <c r="I193" s="3" t="str">
        <f>IF('Base de données'!I136="","",'Base de données'!I136)</f>
        <v/>
      </c>
      <c r="J193" s="3" t="str">
        <f>IF('Base de données'!J136="","",'Base de données'!J136)</f>
        <v/>
      </c>
      <c r="K193" s="3" t="str">
        <f>IF('Base de données'!K136="","",'Base de données'!K136)</f>
        <v/>
      </c>
      <c r="L193" s="64" t="str">
        <f>IF('Base de données'!L136="","",'Base de données'!L136)</f>
        <v/>
      </c>
      <c r="M193" s="64" t="str">
        <f>IF('Base de données'!M136="","",'Base de données'!M136)</f>
        <v/>
      </c>
      <c r="N193" s="64" t="str">
        <f>IF('Base de données'!N136="","",'Base de données'!N136)</f>
        <v/>
      </c>
      <c r="O193" s="10" t="str">
        <f>IF('Base de données'!O136="","",'Base de données'!O136)</f>
        <v/>
      </c>
      <c r="P193" s="10" t="str">
        <f>IF('Base de données'!P136="","",'Base de données'!P136)</f>
        <v/>
      </c>
      <c r="Q193" s="10" t="str">
        <f>IF('Base de données'!Q136="","",'Base de données'!Q136)</f>
        <v/>
      </c>
      <c r="BQ193"/>
      <c r="BR193"/>
      <c r="BS193"/>
      <c r="BT193"/>
      <c r="BU193"/>
      <c r="BV193"/>
      <c r="BW193"/>
      <c r="BX193"/>
      <c r="BY193"/>
      <c r="BZ193"/>
      <c r="CA193"/>
      <c r="CB193"/>
      <c r="CC193"/>
      <c r="CD193"/>
      <c r="CE193"/>
      <c r="CF193"/>
    </row>
    <row r="194" spans="1:196" hidden="1" x14ac:dyDescent="0.3">
      <c r="A194" s="12"/>
      <c r="B194" s="3" t="str">
        <f>IF('Base de données'!B137="","",'Base de données'!B137)</f>
        <v/>
      </c>
      <c r="C194" s="3" t="str">
        <f>IF('Base de données'!C137="","",'Base de données'!C137)</f>
        <v/>
      </c>
      <c r="D194" s="3" t="str">
        <f>IF('Base de données'!D137="","",'Base de données'!D137)</f>
        <v/>
      </c>
      <c r="E194" s="3" t="str">
        <f>IF('Base de données'!E137="","",'Base de données'!E137)</f>
        <v/>
      </c>
      <c r="F194" s="3" t="str">
        <f>IF('Base de données'!F137="","",'Base de données'!F137)</f>
        <v/>
      </c>
      <c r="G194" s="3" t="str">
        <f>IF('Base de données'!G137="","",'Base de données'!G137)</f>
        <v/>
      </c>
      <c r="H194" s="3" t="str">
        <f>IF('Base de données'!H137="","",'Base de données'!H137)</f>
        <v/>
      </c>
      <c r="I194" s="3" t="str">
        <f>IF('Base de données'!I137="","",'Base de données'!I137)</f>
        <v/>
      </c>
      <c r="J194" s="3" t="str">
        <f>IF('Base de données'!J137="","",'Base de données'!J137)</f>
        <v/>
      </c>
      <c r="K194" s="3" t="str">
        <f>IF('Base de données'!K137="","",'Base de données'!K137)</f>
        <v/>
      </c>
      <c r="L194" s="64" t="str">
        <f>IF('Base de données'!L137="","",'Base de données'!L137)</f>
        <v/>
      </c>
      <c r="M194" s="64" t="str">
        <f>IF('Base de données'!M137="","",'Base de données'!M137)</f>
        <v/>
      </c>
      <c r="N194" s="64" t="str">
        <f>IF('Base de données'!N137="","",'Base de données'!N137)</f>
        <v/>
      </c>
      <c r="O194" s="10" t="str">
        <f>IF('Base de données'!O137="","",'Base de données'!O137)</f>
        <v/>
      </c>
      <c r="P194" s="10" t="str">
        <f>IF('Base de données'!P137="","",'Base de données'!P137)</f>
        <v/>
      </c>
      <c r="Q194" s="10" t="str">
        <f>IF('Base de données'!Q137="","",'Base de données'!Q137)</f>
        <v/>
      </c>
      <c r="BQ194"/>
      <c r="BR194"/>
      <c r="BS194"/>
      <c r="BT194"/>
      <c r="BU194"/>
      <c r="BV194"/>
      <c r="BW194"/>
      <c r="BX194"/>
      <c r="BY194"/>
      <c r="BZ194"/>
      <c r="CA194"/>
      <c r="CB194"/>
      <c r="CC194"/>
      <c r="CD194"/>
      <c r="CE194"/>
      <c r="CF194"/>
    </row>
    <row r="195" spans="1:196" hidden="1" x14ac:dyDescent="0.3">
      <c r="A195" s="12"/>
      <c r="B195" s="3" t="str">
        <f>IF('Base de données'!B138="","",'Base de données'!B138)</f>
        <v/>
      </c>
      <c r="C195" s="3" t="str">
        <f>IF('Base de données'!C138="","",'Base de données'!C138)</f>
        <v/>
      </c>
      <c r="D195" s="3" t="str">
        <f>IF('Base de données'!D138="","",'Base de données'!D138)</f>
        <v/>
      </c>
      <c r="E195" s="3" t="str">
        <f>IF('Base de données'!E138="","",'Base de données'!E138)</f>
        <v/>
      </c>
      <c r="F195" s="3" t="str">
        <f>IF('Base de données'!F138="","",'Base de données'!F138)</f>
        <v/>
      </c>
      <c r="G195" s="3" t="str">
        <f>IF('Base de données'!G138="","",'Base de données'!G138)</f>
        <v/>
      </c>
      <c r="H195" s="3" t="str">
        <f>IF('Base de données'!H138="","",'Base de données'!H138)</f>
        <v/>
      </c>
      <c r="I195" s="3" t="str">
        <f>IF('Base de données'!I138="","",'Base de données'!I138)</f>
        <v/>
      </c>
      <c r="J195" s="3" t="str">
        <f>IF('Base de données'!J138="","",'Base de données'!J138)</f>
        <v/>
      </c>
      <c r="K195" s="3" t="str">
        <f>IF('Base de données'!K138="","",'Base de données'!K138)</f>
        <v/>
      </c>
      <c r="L195" s="64" t="str">
        <f>IF('Base de données'!L138="","",'Base de données'!L138)</f>
        <v/>
      </c>
      <c r="M195" s="64" t="str">
        <f>IF('Base de données'!M138="","",'Base de données'!M138)</f>
        <v/>
      </c>
      <c r="N195" s="64" t="str">
        <f>IF('Base de données'!N138="","",'Base de données'!N138)</f>
        <v/>
      </c>
      <c r="O195" s="10" t="str">
        <f>IF('Base de données'!O138="","",'Base de données'!O138)</f>
        <v/>
      </c>
      <c r="P195" s="10" t="str">
        <f>IF('Base de données'!P138="","",'Base de données'!P138)</f>
        <v/>
      </c>
      <c r="Q195" s="10" t="str">
        <f>IF('Base de données'!Q138="","",'Base de données'!Q138)</f>
        <v/>
      </c>
      <c r="BQ195"/>
      <c r="BR195"/>
      <c r="BS195"/>
      <c r="BT195"/>
      <c r="BU195"/>
      <c r="BV195"/>
      <c r="BW195"/>
      <c r="BX195"/>
      <c r="BY195"/>
      <c r="BZ195"/>
      <c r="CA195"/>
      <c r="CB195"/>
      <c r="CC195"/>
      <c r="CD195"/>
      <c r="CE195"/>
      <c r="CF195"/>
    </row>
    <row r="196" spans="1:196" hidden="1" x14ac:dyDescent="0.3">
      <c r="A196" s="12"/>
      <c r="B196" s="3" t="str">
        <f>IF('Base de données'!B139="","",'Base de données'!B139)</f>
        <v/>
      </c>
      <c r="C196" s="3" t="str">
        <f>IF('Base de données'!C139="","",'Base de données'!C139)</f>
        <v/>
      </c>
      <c r="D196" s="3" t="str">
        <f>IF('Base de données'!D139="","",'Base de données'!D139)</f>
        <v/>
      </c>
      <c r="E196" s="3" t="str">
        <f>IF('Base de données'!E139="","",'Base de données'!E139)</f>
        <v/>
      </c>
      <c r="F196" s="3" t="str">
        <f>IF('Base de données'!F139="","",'Base de données'!F139)</f>
        <v/>
      </c>
      <c r="G196" s="3" t="str">
        <f>IF('Base de données'!G139="","",'Base de données'!G139)</f>
        <v/>
      </c>
      <c r="H196" s="3" t="str">
        <f>IF('Base de données'!H139="","",'Base de données'!H139)</f>
        <v/>
      </c>
      <c r="I196" s="3" t="str">
        <f>IF('Base de données'!I139="","",'Base de données'!I139)</f>
        <v/>
      </c>
      <c r="J196" s="3" t="str">
        <f>IF('Base de données'!J139="","",'Base de données'!J139)</f>
        <v/>
      </c>
      <c r="K196" s="3" t="str">
        <f>IF('Base de données'!K139="","",'Base de données'!K139)</f>
        <v/>
      </c>
      <c r="L196" s="64" t="str">
        <f>IF('Base de données'!L139="","",'Base de données'!L139)</f>
        <v/>
      </c>
      <c r="M196" s="64" t="str">
        <f>IF('Base de données'!M139="","",'Base de données'!M139)</f>
        <v/>
      </c>
      <c r="N196" s="64" t="str">
        <f>IF('Base de données'!N139="","",'Base de données'!N139)</f>
        <v/>
      </c>
      <c r="O196" s="10" t="str">
        <f>IF('Base de données'!O139="","",'Base de données'!O139)</f>
        <v/>
      </c>
      <c r="P196" s="10" t="str">
        <f>IF('Base de données'!P139="","",'Base de données'!P139)</f>
        <v/>
      </c>
      <c r="Q196" s="10" t="str">
        <f>IF('Base de données'!Q139="","",'Base de données'!Q139)</f>
        <v/>
      </c>
      <c r="BQ196"/>
      <c r="BR196"/>
      <c r="BS196"/>
      <c r="BT196"/>
      <c r="BU196"/>
      <c r="BV196"/>
      <c r="BW196"/>
      <c r="BX196"/>
      <c r="BY196"/>
      <c r="BZ196"/>
      <c r="CA196"/>
      <c r="CB196"/>
      <c r="CC196"/>
      <c r="CD196"/>
      <c r="CE196"/>
      <c r="CF196"/>
    </row>
    <row r="197" spans="1:196" hidden="1" x14ac:dyDescent="0.3">
      <c r="A197" s="12"/>
      <c r="B197" s="3" t="str">
        <f>IF('Base de données'!B140="","",'Base de données'!B140)</f>
        <v/>
      </c>
      <c r="C197" s="3" t="str">
        <f>IF('Base de données'!C140="","",'Base de données'!C140)</f>
        <v/>
      </c>
      <c r="D197" s="3" t="str">
        <f>IF('Base de données'!D140="","",'Base de données'!D140)</f>
        <v/>
      </c>
      <c r="E197" s="3" t="str">
        <f>IF('Base de données'!E140="","",'Base de données'!E140)</f>
        <v/>
      </c>
      <c r="F197" s="3" t="str">
        <f>IF('Base de données'!F140="","",'Base de données'!F140)</f>
        <v/>
      </c>
      <c r="G197" s="3" t="str">
        <f>IF('Base de données'!G140="","",'Base de données'!G140)</f>
        <v/>
      </c>
      <c r="H197" s="3" t="str">
        <f>IF('Base de données'!H140="","",'Base de données'!H140)</f>
        <v/>
      </c>
      <c r="I197" s="3" t="str">
        <f>IF('Base de données'!I140="","",'Base de données'!I140)</f>
        <v/>
      </c>
      <c r="J197" s="3" t="str">
        <f>IF('Base de données'!J140="","",'Base de données'!J140)</f>
        <v/>
      </c>
      <c r="K197" s="3" t="str">
        <f>IF('Base de données'!K140="","",'Base de données'!K140)</f>
        <v/>
      </c>
      <c r="L197" s="64" t="str">
        <f>IF('Base de données'!L140="","",'Base de données'!L140)</f>
        <v/>
      </c>
      <c r="M197" s="64" t="str">
        <f>IF('Base de données'!M140="","",'Base de données'!M140)</f>
        <v/>
      </c>
      <c r="N197" s="64" t="str">
        <f>IF('Base de données'!N140="","",'Base de données'!N140)</f>
        <v/>
      </c>
      <c r="O197" s="10" t="str">
        <f>IF('Base de données'!O140="","",'Base de données'!O140)</f>
        <v/>
      </c>
      <c r="P197" s="10" t="str">
        <f>IF('Base de données'!P140="","",'Base de données'!P140)</f>
        <v/>
      </c>
      <c r="Q197" s="10" t="str">
        <f>IF('Base de données'!Q140="","",'Base de données'!Q140)</f>
        <v/>
      </c>
      <c r="BQ197"/>
      <c r="BR197"/>
      <c r="BS197"/>
      <c r="BT197"/>
      <c r="BU197"/>
      <c r="BV197"/>
      <c r="BW197"/>
      <c r="BX197"/>
      <c r="BY197"/>
      <c r="BZ197"/>
      <c r="CA197"/>
      <c r="CB197"/>
      <c r="CC197"/>
      <c r="CD197"/>
      <c r="CE197"/>
      <c r="CF197"/>
    </row>
    <row r="198" spans="1:196" hidden="1" x14ac:dyDescent="0.3">
      <c r="A198" s="12"/>
      <c r="B198" s="3" t="str">
        <f>IF('Base de données'!B141="","",'Base de données'!B141)</f>
        <v/>
      </c>
      <c r="C198" s="3" t="str">
        <f>IF('Base de données'!C141="","",'Base de données'!C141)</f>
        <v/>
      </c>
      <c r="D198" s="3" t="str">
        <f>IF('Base de données'!D141="","",'Base de données'!D141)</f>
        <v/>
      </c>
      <c r="E198" s="3" t="str">
        <f>IF('Base de données'!E141="","",'Base de données'!E141)</f>
        <v/>
      </c>
      <c r="F198" s="3" t="str">
        <f>IF('Base de données'!F141="","",'Base de données'!F141)</f>
        <v/>
      </c>
      <c r="G198" s="3" t="str">
        <f>IF('Base de données'!G141="","",'Base de données'!G141)</f>
        <v/>
      </c>
      <c r="H198" s="3" t="str">
        <f>IF('Base de données'!H141="","",'Base de données'!H141)</f>
        <v/>
      </c>
      <c r="I198" s="3" t="str">
        <f>IF('Base de données'!I141="","",'Base de données'!I141)</f>
        <v/>
      </c>
      <c r="J198" s="3" t="str">
        <f>IF('Base de données'!J141="","",'Base de données'!J141)</f>
        <v/>
      </c>
      <c r="K198" s="3" t="str">
        <f>IF('Base de données'!K141="","",'Base de données'!K141)</f>
        <v/>
      </c>
      <c r="L198" s="64" t="str">
        <f>IF('Base de données'!L141="","",'Base de données'!L141)</f>
        <v/>
      </c>
      <c r="M198" s="64" t="str">
        <f>IF('Base de données'!M141="","",'Base de données'!M141)</f>
        <v/>
      </c>
      <c r="N198" s="64" t="str">
        <f>IF('Base de données'!N141="","",'Base de données'!N141)</f>
        <v/>
      </c>
      <c r="O198" s="10" t="str">
        <f>IF('Base de données'!O141="","",'Base de données'!O141)</f>
        <v/>
      </c>
      <c r="P198" s="10" t="str">
        <f>IF('Base de données'!P141="","",'Base de données'!P141)</f>
        <v/>
      </c>
      <c r="Q198" s="10" t="str">
        <f>IF('Base de données'!Q141="","",'Base de données'!Q141)</f>
        <v/>
      </c>
      <c r="BQ198"/>
      <c r="BR198"/>
      <c r="BS198"/>
      <c r="BT198"/>
      <c r="BU198"/>
      <c r="BV198"/>
      <c r="BW198"/>
      <c r="BX198"/>
      <c r="BY198"/>
      <c r="BZ198"/>
      <c r="CA198"/>
      <c r="CB198"/>
      <c r="CC198"/>
      <c r="CD198"/>
      <c r="CE198"/>
      <c r="CF198"/>
    </row>
    <row r="199" spans="1:196" hidden="1" x14ac:dyDescent="0.3">
      <c r="A199" s="12"/>
      <c r="B199" s="3" t="str">
        <f>IF('Base de données'!B142="","",'Base de données'!B142)</f>
        <v/>
      </c>
      <c r="C199" s="3" t="str">
        <f>IF('Base de données'!C142="","",'Base de données'!C142)</f>
        <v/>
      </c>
      <c r="D199" s="3" t="str">
        <f>IF('Base de données'!D142="","",'Base de données'!D142)</f>
        <v/>
      </c>
      <c r="E199" s="3" t="str">
        <f>IF('Base de données'!E142="","",'Base de données'!E142)</f>
        <v/>
      </c>
      <c r="F199" s="3" t="str">
        <f>IF('Base de données'!F142="","",'Base de données'!F142)</f>
        <v/>
      </c>
      <c r="G199" s="3" t="str">
        <f>IF('Base de données'!G142="","",'Base de données'!G142)</f>
        <v/>
      </c>
      <c r="H199" s="3" t="str">
        <f>IF('Base de données'!H142="","",'Base de données'!H142)</f>
        <v/>
      </c>
      <c r="I199" s="3" t="str">
        <f>IF('Base de données'!I142="","",'Base de données'!I142)</f>
        <v/>
      </c>
      <c r="J199" s="3" t="str">
        <f>IF('Base de données'!J142="","",'Base de données'!J142)</f>
        <v/>
      </c>
      <c r="K199" s="3" t="str">
        <f>IF('Base de données'!K142="","",'Base de données'!K142)</f>
        <v/>
      </c>
      <c r="L199" s="64" t="str">
        <f>IF('Base de données'!L142="","",'Base de données'!L142)</f>
        <v/>
      </c>
      <c r="M199" s="64" t="str">
        <f>IF('Base de données'!M142="","",'Base de données'!M142)</f>
        <v/>
      </c>
      <c r="N199" s="64" t="str">
        <f>IF('Base de données'!N142="","",'Base de données'!N142)</f>
        <v/>
      </c>
      <c r="O199" s="10" t="str">
        <f>IF('Base de données'!O142="","",'Base de données'!O142)</f>
        <v/>
      </c>
      <c r="P199" s="10" t="str">
        <f>IF('Base de données'!P142="","",'Base de données'!P142)</f>
        <v/>
      </c>
      <c r="Q199" s="10" t="str">
        <f>IF('Base de données'!Q142="","",'Base de données'!Q142)</f>
        <v/>
      </c>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row>
    <row r="200" spans="1:196" hidden="1" x14ac:dyDescent="0.3">
      <c r="A200" s="12"/>
      <c r="B200" s="3" t="str">
        <f>IF('Base de données'!B143="","",'Base de données'!B143)</f>
        <v/>
      </c>
      <c r="C200" s="3" t="str">
        <f>IF('Base de données'!C143="","",'Base de données'!C143)</f>
        <v/>
      </c>
      <c r="D200" s="3" t="str">
        <f>IF('Base de données'!D143="","",'Base de données'!D143)</f>
        <v/>
      </c>
      <c r="E200" s="3" t="str">
        <f>IF('Base de données'!E143="","",'Base de données'!E143)</f>
        <v/>
      </c>
      <c r="F200" s="3" t="str">
        <f>IF('Base de données'!F143="","",'Base de données'!F143)</f>
        <v/>
      </c>
      <c r="G200" s="3" t="str">
        <f>IF('Base de données'!G143="","",'Base de données'!G143)</f>
        <v/>
      </c>
      <c r="H200" s="3" t="str">
        <f>IF('Base de données'!H143="","",'Base de données'!H143)</f>
        <v/>
      </c>
      <c r="I200" s="3" t="str">
        <f>IF('Base de données'!I143="","",'Base de données'!I143)</f>
        <v/>
      </c>
      <c r="J200" s="3" t="str">
        <f>IF('Base de données'!J143="","",'Base de données'!J143)</f>
        <v/>
      </c>
      <c r="K200" s="3" t="str">
        <f>IF('Base de données'!K143="","",'Base de données'!K143)</f>
        <v/>
      </c>
      <c r="L200" s="64" t="str">
        <f>IF('Base de données'!L143="","",'Base de données'!L143)</f>
        <v/>
      </c>
      <c r="M200" s="64" t="str">
        <f>IF('Base de données'!M143="","",'Base de données'!M143)</f>
        <v/>
      </c>
      <c r="N200" s="64" t="str">
        <f>IF('Base de données'!N143="","",'Base de données'!N143)</f>
        <v/>
      </c>
      <c r="O200" s="10" t="str">
        <f>IF('Base de données'!O143="","",'Base de données'!O143)</f>
        <v/>
      </c>
      <c r="P200" s="10" t="str">
        <f>IF('Base de données'!P143="","",'Base de données'!P143)</f>
        <v/>
      </c>
      <c r="Q200" s="10" t="str">
        <f>IF('Base de données'!Q143="","",'Base de données'!Q143)</f>
        <v/>
      </c>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row>
    <row r="201" spans="1:196" hidden="1" x14ac:dyDescent="0.3">
      <c r="A201" s="12"/>
      <c r="B201" s="3" t="str">
        <f>IF('Base de données'!B144="","",'Base de données'!B144)</f>
        <v/>
      </c>
      <c r="C201" s="3" t="str">
        <f>IF('Base de données'!C144="","",'Base de données'!C144)</f>
        <v/>
      </c>
      <c r="D201" s="3" t="str">
        <f>IF('Base de données'!D144="","",'Base de données'!D144)</f>
        <v/>
      </c>
      <c r="E201" s="3" t="str">
        <f>IF('Base de données'!E144="","",'Base de données'!E144)</f>
        <v/>
      </c>
      <c r="F201" s="3" t="str">
        <f>IF('Base de données'!F144="","",'Base de données'!F144)</f>
        <v/>
      </c>
      <c r="G201" s="3" t="str">
        <f>IF('Base de données'!G144="","",'Base de données'!G144)</f>
        <v/>
      </c>
      <c r="H201" s="3" t="str">
        <f>IF('Base de données'!H144="","",'Base de données'!H144)</f>
        <v/>
      </c>
      <c r="I201" s="3" t="str">
        <f>IF('Base de données'!I144="","",'Base de données'!I144)</f>
        <v/>
      </c>
      <c r="J201" s="3" t="str">
        <f>IF('Base de données'!J144="","",'Base de données'!J144)</f>
        <v/>
      </c>
      <c r="K201" s="3" t="str">
        <f>IF('Base de données'!K144="","",'Base de données'!K144)</f>
        <v/>
      </c>
      <c r="L201" s="64" t="str">
        <f>IF('Base de données'!L144="","",'Base de données'!L144)</f>
        <v/>
      </c>
      <c r="M201" s="64" t="str">
        <f>IF('Base de données'!M144="","",'Base de données'!M144)</f>
        <v/>
      </c>
      <c r="N201" s="64" t="str">
        <f>IF('Base de données'!N144="","",'Base de données'!N144)</f>
        <v/>
      </c>
      <c r="O201" s="10" t="str">
        <f>IF('Base de données'!O144="","",'Base de données'!O144)</f>
        <v/>
      </c>
      <c r="P201" s="10" t="str">
        <f>IF('Base de données'!P144="","",'Base de données'!P144)</f>
        <v/>
      </c>
      <c r="Q201" s="10" t="str">
        <f>IF('Base de données'!Q144="","",'Base de données'!Q144)</f>
        <v/>
      </c>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row>
    <row r="202" spans="1:196" hidden="1" x14ac:dyDescent="0.3">
      <c r="A202" s="12"/>
      <c r="B202" s="3" t="str">
        <f>IF('Base de données'!B145="","",'Base de données'!B145)</f>
        <v/>
      </c>
      <c r="C202" s="3" t="str">
        <f>IF('Base de données'!C145="","",'Base de données'!C145)</f>
        <v/>
      </c>
      <c r="D202" s="3" t="str">
        <f>IF('Base de données'!D145="","",'Base de données'!D145)</f>
        <v/>
      </c>
      <c r="E202" s="3" t="str">
        <f>IF('Base de données'!E145="","",'Base de données'!E145)</f>
        <v/>
      </c>
      <c r="F202" s="3" t="str">
        <f>IF('Base de données'!F145="","",'Base de données'!F145)</f>
        <v/>
      </c>
      <c r="G202" s="3" t="str">
        <f>IF('Base de données'!G145="","",'Base de données'!G145)</f>
        <v/>
      </c>
      <c r="H202" s="3" t="str">
        <f>IF('Base de données'!H145="","",'Base de données'!H145)</f>
        <v/>
      </c>
      <c r="I202" s="3" t="str">
        <f>IF('Base de données'!I145="","",'Base de données'!I145)</f>
        <v/>
      </c>
      <c r="J202" s="3" t="str">
        <f>IF('Base de données'!J145="","",'Base de données'!J145)</f>
        <v/>
      </c>
      <c r="K202" s="3" t="str">
        <f>IF('Base de données'!K145="","",'Base de données'!K145)</f>
        <v/>
      </c>
      <c r="L202" s="64" t="str">
        <f>IF('Base de données'!L145="","",'Base de données'!L145)</f>
        <v/>
      </c>
      <c r="M202" s="64" t="str">
        <f>IF('Base de données'!M145="","",'Base de données'!M145)</f>
        <v/>
      </c>
      <c r="N202" s="64" t="str">
        <f>IF('Base de données'!N145="","",'Base de données'!N145)</f>
        <v/>
      </c>
      <c r="O202" s="10" t="str">
        <f>IF('Base de données'!O145="","",'Base de données'!O145)</f>
        <v/>
      </c>
      <c r="P202" s="10" t="str">
        <f>IF('Base de données'!P145="","",'Base de données'!P145)</f>
        <v/>
      </c>
      <c r="Q202" s="10" t="str">
        <f>IF('Base de données'!Q145="","",'Base de données'!Q145)</f>
        <v/>
      </c>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row>
    <row r="203" spans="1:196" ht="60" hidden="1" customHeight="1" x14ac:dyDescent="0.3">
      <c r="A203" s="12"/>
      <c r="B203" s="3" t="str">
        <f>IF('Base de données'!B146="","",'Base de données'!B146)</f>
        <v/>
      </c>
      <c r="C203" s="3" t="str">
        <f>IF('Base de données'!C146="","",'Base de données'!C146)</f>
        <v/>
      </c>
      <c r="D203" s="3" t="str">
        <f>IF('Base de données'!D146="","",'Base de données'!D146)</f>
        <v/>
      </c>
      <c r="E203" s="3" t="str">
        <f>IF('Base de données'!E146="","",'Base de données'!E146)</f>
        <v/>
      </c>
      <c r="F203" s="3" t="str">
        <f>IF('Base de données'!F146="","",'Base de données'!F146)</f>
        <v/>
      </c>
      <c r="G203" s="3" t="str">
        <f>IF('Base de données'!G146="","",'Base de données'!G146)</f>
        <v/>
      </c>
      <c r="H203" s="3" t="str">
        <f>IF('Base de données'!H146="","",'Base de données'!H146)</f>
        <v/>
      </c>
      <c r="I203" s="3" t="str">
        <f>IF('Base de données'!I146="","",'Base de données'!I146)</f>
        <v/>
      </c>
      <c r="J203" s="3" t="str">
        <f>IF('Base de données'!J146="","",'Base de données'!J146)</f>
        <v/>
      </c>
      <c r="K203" s="3" t="str">
        <f>IF('Base de données'!K146="","",'Base de données'!K146)</f>
        <v/>
      </c>
      <c r="L203" s="64" t="str">
        <f>IF('Base de données'!L146="","",'Base de données'!L146)</f>
        <v/>
      </c>
      <c r="M203" s="64" t="str">
        <f>IF('Base de données'!M146="","",'Base de données'!M146)</f>
        <v/>
      </c>
      <c r="N203" s="64" t="str">
        <f>IF('Base de données'!N146="","",'Base de données'!N146)</f>
        <v/>
      </c>
      <c r="O203" s="10" t="str">
        <f>IF('Base de données'!O146="","",'Base de données'!O146)</f>
        <v/>
      </c>
      <c r="P203" s="10" t="str">
        <f>IF('Base de données'!P146="","",'Base de données'!P146)</f>
        <v/>
      </c>
      <c r="Q203" s="10" t="str">
        <f>IF('Base de données'!Q146="","",'Base de données'!Q146)</f>
        <v/>
      </c>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row>
    <row r="204" spans="1:196" ht="45" hidden="1" customHeight="1" x14ac:dyDescent="0.3">
      <c r="A204" s="12"/>
      <c r="B204" s="3" t="str">
        <f>IF('Base de données'!B147="","",'Base de données'!B147)</f>
        <v/>
      </c>
      <c r="C204" s="3" t="str">
        <f>IF('Base de données'!C147="","",'Base de données'!C147)</f>
        <v/>
      </c>
      <c r="D204" s="3" t="str">
        <f>IF('Base de données'!D147="","",'Base de données'!D147)</f>
        <v/>
      </c>
      <c r="E204" s="3" t="str">
        <f>IF('Base de données'!E147="","",'Base de données'!E147)</f>
        <v/>
      </c>
      <c r="F204" s="3" t="str">
        <f>IF('Base de données'!F147="","",'Base de données'!F147)</f>
        <v/>
      </c>
      <c r="G204" s="3" t="str">
        <f>IF('Base de données'!G147="","",'Base de données'!G147)</f>
        <v/>
      </c>
      <c r="H204" s="3" t="str">
        <f>IF('Base de données'!H147="","",'Base de données'!H147)</f>
        <v/>
      </c>
      <c r="I204" s="3" t="str">
        <f>IF('Base de données'!I147="","",'Base de données'!I147)</f>
        <v/>
      </c>
      <c r="J204" s="3" t="str">
        <f>IF('Base de données'!J147="","",'Base de données'!J147)</f>
        <v/>
      </c>
      <c r="K204" s="3" t="str">
        <f>IF('Base de données'!K147="","",'Base de données'!K147)</f>
        <v/>
      </c>
      <c r="L204" s="64" t="str">
        <f>IF('Base de données'!L147="","",'Base de données'!L147)</f>
        <v/>
      </c>
      <c r="M204" s="64" t="str">
        <f>IF('Base de données'!M147="","",'Base de données'!M147)</f>
        <v/>
      </c>
      <c r="N204" s="64" t="str">
        <f>IF('Base de données'!N147="","",'Base de données'!N147)</f>
        <v/>
      </c>
      <c r="O204" s="10" t="str">
        <f>IF('Base de données'!O147="","",'Base de données'!O147)</f>
        <v/>
      </c>
      <c r="P204" s="10" t="str">
        <f>IF('Base de données'!P147="","",'Base de données'!P147)</f>
        <v/>
      </c>
      <c r="Q204" s="10" t="str">
        <f>IF('Base de données'!Q147="","",'Base de données'!Q147)</f>
        <v/>
      </c>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row>
    <row r="205" spans="1:196" ht="60" hidden="1" customHeight="1" x14ac:dyDescent="0.3">
      <c r="A205" s="12"/>
      <c r="B205" s="3" t="str">
        <f>IF('Base de données'!B148="","",'Base de données'!B148)</f>
        <v/>
      </c>
      <c r="C205" s="3" t="str">
        <f>IF('Base de données'!C148="","",'Base de données'!C148)</f>
        <v/>
      </c>
      <c r="D205" s="3" t="str">
        <f>IF('Base de données'!D148="","",'Base de données'!D148)</f>
        <v/>
      </c>
      <c r="E205" s="3" t="str">
        <f>IF('Base de données'!E148="","",'Base de données'!E148)</f>
        <v/>
      </c>
      <c r="F205" s="3" t="str">
        <f>IF('Base de données'!F148="","",'Base de données'!F148)</f>
        <v/>
      </c>
      <c r="G205" s="3" t="str">
        <f>IF('Base de données'!G148="","",'Base de données'!G148)</f>
        <v/>
      </c>
      <c r="H205" s="3" t="str">
        <f>IF('Base de données'!H148="","",'Base de données'!H148)</f>
        <v/>
      </c>
      <c r="I205" s="3" t="str">
        <f>IF('Base de données'!I148="","",'Base de données'!I148)</f>
        <v/>
      </c>
      <c r="J205" s="3" t="str">
        <f>IF('Base de données'!J148="","",'Base de données'!J148)</f>
        <v/>
      </c>
      <c r="K205" s="3" t="str">
        <f>IF('Base de données'!K148="","",'Base de données'!K148)</f>
        <v/>
      </c>
      <c r="L205" s="64" t="str">
        <f>IF('Base de données'!L148="","",'Base de données'!L148)</f>
        <v/>
      </c>
      <c r="M205" s="64" t="str">
        <f>IF('Base de données'!M148="","",'Base de données'!M148)</f>
        <v/>
      </c>
      <c r="N205" s="64" t="str">
        <f>IF('Base de données'!N148="","",'Base de données'!N148)</f>
        <v/>
      </c>
      <c r="O205" s="10" t="str">
        <f>IF('Base de données'!O148="","",'Base de données'!O148)</f>
        <v/>
      </c>
      <c r="P205" s="10" t="str">
        <f>IF('Base de données'!P148="","",'Base de données'!P148)</f>
        <v/>
      </c>
      <c r="Q205" s="10" t="str">
        <f>IF('Base de données'!Q148="","",'Base de données'!Q148)</f>
        <v/>
      </c>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row>
    <row r="206" spans="1:196" ht="60" hidden="1" customHeight="1" x14ac:dyDescent="0.3">
      <c r="A206" s="12"/>
      <c r="B206" s="3" t="str">
        <f>IF('Base de données'!B149="","",'Base de données'!B149)</f>
        <v/>
      </c>
      <c r="C206" s="3" t="str">
        <f>IF('Base de données'!C149="","",'Base de données'!C149)</f>
        <v/>
      </c>
      <c r="D206" s="3" t="str">
        <f>IF('Base de données'!D149="","",'Base de données'!D149)</f>
        <v/>
      </c>
      <c r="E206" s="3" t="str">
        <f>IF('Base de données'!E149="","",'Base de données'!E149)</f>
        <v/>
      </c>
      <c r="F206" s="3" t="str">
        <f>IF('Base de données'!F149="","",'Base de données'!F149)</f>
        <v/>
      </c>
      <c r="G206" s="3" t="str">
        <f>IF('Base de données'!G149="","",'Base de données'!G149)</f>
        <v/>
      </c>
      <c r="H206" s="3" t="str">
        <f>IF('Base de données'!H149="","",'Base de données'!H149)</f>
        <v/>
      </c>
      <c r="I206" s="3" t="str">
        <f>IF('Base de données'!I149="","",'Base de données'!I149)</f>
        <v/>
      </c>
      <c r="J206" s="3" t="str">
        <f>IF('Base de données'!J149="","",'Base de données'!J149)</f>
        <v/>
      </c>
      <c r="K206" s="3" t="str">
        <f>IF('Base de données'!K149="","",'Base de données'!K149)</f>
        <v/>
      </c>
      <c r="L206" s="64" t="str">
        <f>IF('Base de données'!L149="","",'Base de données'!L149)</f>
        <v/>
      </c>
      <c r="M206" s="64" t="str">
        <f>IF('Base de données'!M149="","",'Base de données'!M149)</f>
        <v/>
      </c>
      <c r="N206" s="64" t="str">
        <f>IF('Base de données'!N149="","",'Base de données'!N149)</f>
        <v/>
      </c>
      <c r="O206" s="10" t="str">
        <f>IF('Base de données'!O149="","",'Base de données'!O149)</f>
        <v/>
      </c>
      <c r="P206" s="10" t="str">
        <f>IF('Base de données'!P149="","",'Base de données'!P149)</f>
        <v/>
      </c>
      <c r="Q206" s="10" t="str">
        <f>IF('Base de données'!Q149="","",'Base de données'!Q149)</f>
        <v/>
      </c>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row>
    <row r="207" spans="1:196" ht="60" hidden="1" customHeight="1" x14ac:dyDescent="0.3">
      <c r="A207" s="12"/>
      <c r="B207" s="3" t="str">
        <f>IF('Base de données'!B150="","",'Base de données'!B150)</f>
        <v/>
      </c>
      <c r="C207" s="3" t="str">
        <f>IF('Base de données'!C150="","",'Base de données'!C150)</f>
        <v/>
      </c>
      <c r="D207" s="3" t="str">
        <f>IF('Base de données'!D150="","",'Base de données'!D150)</f>
        <v/>
      </c>
      <c r="E207" s="3" t="str">
        <f>IF('Base de données'!E150="","",'Base de données'!E150)</f>
        <v/>
      </c>
      <c r="F207" s="3" t="str">
        <f>IF('Base de données'!F150="","",'Base de données'!F150)</f>
        <v/>
      </c>
      <c r="G207" s="3" t="str">
        <f>IF('Base de données'!G150="","",'Base de données'!G150)</f>
        <v/>
      </c>
      <c r="H207" s="3" t="str">
        <f>IF('Base de données'!H150="","",'Base de données'!H150)</f>
        <v/>
      </c>
      <c r="I207" s="3" t="str">
        <f>IF('Base de données'!I150="","",'Base de données'!I150)</f>
        <v/>
      </c>
      <c r="J207" s="3" t="str">
        <f>IF('Base de données'!J150="","",'Base de données'!J150)</f>
        <v/>
      </c>
      <c r="K207" s="3" t="str">
        <f>IF('Base de données'!K150="","",'Base de données'!K150)</f>
        <v/>
      </c>
      <c r="L207" s="64" t="str">
        <f>IF('Base de données'!L150="","",'Base de données'!L150)</f>
        <v/>
      </c>
      <c r="M207" s="64" t="str">
        <f>IF('Base de données'!M150="","",'Base de données'!M150)</f>
        <v/>
      </c>
      <c r="N207" s="64" t="str">
        <f>IF('Base de données'!N150="","",'Base de données'!N150)</f>
        <v/>
      </c>
      <c r="O207" s="10" t="str">
        <f>IF('Base de données'!O150="","",'Base de données'!O150)</f>
        <v/>
      </c>
      <c r="P207" s="10" t="str">
        <f>IF('Base de données'!P150="","",'Base de données'!P150)</f>
        <v/>
      </c>
      <c r="Q207" s="10" t="str">
        <f>IF('Base de données'!Q150="","",'Base de données'!Q150)</f>
        <v/>
      </c>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row>
    <row r="208" spans="1:196" ht="60" hidden="1" customHeight="1" x14ac:dyDescent="0.3">
      <c r="A208" s="12"/>
      <c r="B208" s="3" t="str">
        <f>IF('Base de données'!B151="","",'Base de données'!B151)</f>
        <v/>
      </c>
      <c r="C208" s="3" t="str">
        <f>IF('Base de données'!C151="","",'Base de données'!C151)</f>
        <v/>
      </c>
      <c r="D208" s="3" t="str">
        <f>IF('Base de données'!D151="","",'Base de données'!D151)</f>
        <v/>
      </c>
      <c r="E208" s="3" t="str">
        <f>IF('Base de données'!E151="","",'Base de données'!E151)</f>
        <v/>
      </c>
      <c r="F208" s="3" t="str">
        <f>IF('Base de données'!F151="","",'Base de données'!F151)</f>
        <v/>
      </c>
      <c r="G208" s="3" t="str">
        <f>IF('Base de données'!G151="","",'Base de données'!G151)</f>
        <v/>
      </c>
      <c r="H208" s="3" t="str">
        <f>IF('Base de données'!H151="","",'Base de données'!H151)</f>
        <v/>
      </c>
      <c r="I208" s="3" t="str">
        <f>IF('Base de données'!I151="","",'Base de données'!I151)</f>
        <v/>
      </c>
      <c r="J208" s="3" t="str">
        <f>IF('Base de données'!J151="","",'Base de données'!J151)</f>
        <v/>
      </c>
      <c r="K208" s="3" t="str">
        <f>IF('Base de données'!K151="","",'Base de données'!K151)</f>
        <v/>
      </c>
      <c r="L208" s="64" t="str">
        <f>IF('Base de données'!L151="","",'Base de données'!L151)</f>
        <v/>
      </c>
      <c r="M208" s="64" t="str">
        <f>IF('Base de données'!M151="","",'Base de données'!M151)</f>
        <v/>
      </c>
      <c r="N208" s="64" t="str">
        <f>IF('Base de données'!N151="","",'Base de données'!N151)</f>
        <v/>
      </c>
      <c r="O208" s="10" t="str">
        <f>IF('Base de données'!O151="","",'Base de données'!O151)</f>
        <v/>
      </c>
      <c r="P208" s="10" t="str">
        <f>IF('Base de données'!P151="","",'Base de données'!P151)</f>
        <v/>
      </c>
      <c r="Q208" s="10" t="str">
        <f>IF('Base de données'!Q151="","",'Base de données'!Q151)</f>
        <v/>
      </c>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row>
    <row r="209" spans="1:196" ht="75" hidden="1" customHeight="1" x14ac:dyDescent="0.3">
      <c r="A209" s="12"/>
      <c r="B209" s="3" t="str">
        <f>IF('Base de données'!B152="","",'Base de données'!B152)</f>
        <v/>
      </c>
      <c r="C209" s="3" t="str">
        <f>IF('Base de données'!C152="","",'Base de données'!C152)</f>
        <v/>
      </c>
      <c r="D209" s="3" t="str">
        <f>IF('Base de données'!D152="","",'Base de données'!D152)</f>
        <v/>
      </c>
      <c r="E209" s="3" t="str">
        <f>IF('Base de données'!E152="","",'Base de données'!E152)</f>
        <v/>
      </c>
      <c r="F209" s="3" t="str">
        <f>IF('Base de données'!F152="","",'Base de données'!F152)</f>
        <v/>
      </c>
      <c r="G209" s="3" t="str">
        <f>IF('Base de données'!G152="","",'Base de données'!G152)</f>
        <v/>
      </c>
      <c r="H209" s="3" t="str">
        <f>IF('Base de données'!H152="","",'Base de données'!H152)</f>
        <v/>
      </c>
      <c r="I209" s="3" t="str">
        <f>IF('Base de données'!I152="","",'Base de données'!I152)</f>
        <v/>
      </c>
      <c r="J209" s="3" t="str">
        <f>IF('Base de données'!J152="","",'Base de données'!J152)</f>
        <v/>
      </c>
      <c r="K209" s="3" t="str">
        <f>IF('Base de données'!K152="","",'Base de données'!K152)</f>
        <v/>
      </c>
      <c r="L209" s="64" t="str">
        <f>IF('Base de données'!L152="","",'Base de données'!L152)</f>
        <v/>
      </c>
      <c r="M209" s="64" t="str">
        <f>IF('Base de données'!M152="","",'Base de données'!M152)</f>
        <v/>
      </c>
      <c r="N209" s="64" t="str">
        <f>IF('Base de données'!N152="","",'Base de données'!N152)</f>
        <v/>
      </c>
      <c r="O209" s="10" t="str">
        <f>IF('Base de données'!O152="","",'Base de données'!O152)</f>
        <v/>
      </c>
      <c r="P209" s="10" t="str">
        <f>IF('Base de données'!P152="","",'Base de données'!P152)</f>
        <v/>
      </c>
      <c r="Q209" s="10" t="str">
        <f>IF('Base de données'!Q152="","",'Base de données'!Q152)</f>
        <v/>
      </c>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row>
    <row r="210" spans="1:196" ht="60" hidden="1" customHeight="1" x14ac:dyDescent="0.3">
      <c r="A210" s="12"/>
      <c r="B210" s="3" t="str">
        <f>IF('Base de données'!B153="","",'Base de données'!B153)</f>
        <v/>
      </c>
      <c r="C210" s="3" t="str">
        <f>IF('Base de données'!C153="","",'Base de données'!C153)</f>
        <v/>
      </c>
      <c r="D210" s="3" t="str">
        <f>IF('Base de données'!D153="","",'Base de données'!D153)</f>
        <v/>
      </c>
      <c r="E210" s="3" t="str">
        <f>IF('Base de données'!E153="","",'Base de données'!E153)</f>
        <v/>
      </c>
      <c r="F210" s="3" t="str">
        <f>IF('Base de données'!F153="","",'Base de données'!F153)</f>
        <v/>
      </c>
      <c r="G210" s="3" t="str">
        <f>IF('Base de données'!G153="","",'Base de données'!G153)</f>
        <v/>
      </c>
      <c r="H210" s="3" t="str">
        <f>IF('Base de données'!H153="","",'Base de données'!H153)</f>
        <v/>
      </c>
      <c r="I210" s="3" t="str">
        <f>IF('Base de données'!I153="","",'Base de données'!I153)</f>
        <v/>
      </c>
      <c r="J210" s="3" t="str">
        <f>IF('Base de données'!J153="","",'Base de données'!J153)</f>
        <v/>
      </c>
      <c r="K210" s="3" t="str">
        <f>IF('Base de données'!K153="","",'Base de données'!K153)</f>
        <v/>
      </c>
      <c r="L210" s="64" t="str">
        <f>IF('Base de données'!L153="","",'Base de données'!L153)</f>
        <v/>
      </c>
      <c r="M210" s="64" t="str">
        <f>IF('Base de données'!M153="","",'Base de données'!M153)</f>
        <v/>
      </c>
      <c r="N210" s="64" t="str">
        <f>IF('Base de données'!N153="","",'Base de données'!N153)</f>
        <v/>
      </c>
      <c r="O210" s="10" t="str">
        <f>IF('Base de données'!O153="","",'Base de données'!O153)</f>
        <v/>
      </c>
      <c r="P210" s="10" t="str">
        <f>IF('Base de données'!P153="","",'Base de données'!P153)</f>
        <v/>
      </c>
      <c r="Q210" s="10" t="str">
        <f>IF('Base de données'!Q153="","",'Base de données'!Q153)</f>
        <v/>
      </c>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row>
    <row r="211" spans="1:196" hidden="1" x14ac:dyDescent="0.3">
      <c r="A211" s="12"/>
      <c r="B211" s="3" t="str">
        <f>IF('Base de données'!B154="","",'Base de données'!B154)</f>
        <v/>
      </c>
      <c r="C211" s="3" t="str">
        <f>IF('Base de données'!C154="","",'Base de données'!C154)</f>
        <v/>
      </c>
      <c r="D211" s="3" t="str">
        <f>IF('Base de données'!D154="","",'Base de données'!D154)</f>
        <v/>
      </c>
      <c r="E211" s="3" t="str">
        <f>IF('Base de données'!E154="","",'Base de données'!E154)</f>
        <v/>
      </c>
      <c r="F211" s="3" t="str">
        <f>IF('Base de données'!F154="","",'Base de données'!F154)</f>
        <v/>
      </c>
      <c r="G211" s="3" t="str">
        <f>IF('Base de données'!G154="","",'Base de données'!G154)</f>
        <v/>
      </c>
      <c r="H211" s="3" t="str">
        <f>IF('Base de données'!H154="","",'Base de données'!H154)</f>
        <v/>
      </c>
      <c r="I211" s="3" t="str">
        <f>IF('Base de données'!I154="","",'Base de données'!I154)</f>
        <v/>
      </c>
      <c r="J211" s="3" t="str">
        <f>IF('Base de données'!J154="","",'Base de données'!J154)</f>
        <v/>
      </c>
      <c r="K211" s="3" t="str">
        <f>IF('Base de données'!K154="","",'Base de données'!K154)</f>
        <v/>
      </c>
      <c r="L211" s="64" t="str">
        <f>IF('Base de données'!L154="","",'Base de données'!L154)</f>
        <v/>
      </c>
      <c r="M211" s="64" t="str">
        <f>IF('Base de données'!M154="","",'Base de données'!M154)</f>
        <v/>
      </c>
      <c r="N211" s="64" t="str">
        <f>IF('Base de données'!N154="","",'Base de données'!N154)</f>
        <v/>
      </c>
      <c r="O211" s="10" t="str">
        <f>IF('Base de données'!O154="","",'Base de données'!O154)</f>
        <v/>
      </c>
      <c r="P211" s="10" t="str">
        <f>IF('Base de données'!P154="","",'Base de données'!P154)</f>
        <v/>
      </c>
      <c r="Q211" s="10" t="str">
        <f>IF('Base de données'!Q154="","",'Base de données'!Q154)</f>
        <v/>
      </c>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row>
    <row r="212" spans="1:196" hidden="1" x14ac:dyDescent="0.3">
      <c r="A212" s="12"/>
      <c r="B212" s="3" t="str">
        <f>IF('Base de données'!B155="","",'Base de données'!B155)</f>
        <v/>
      </c>
      <c r="C212" s="3" t="str">
        <f>IF('Base de données'!C155="","",'Base de données'!C155)</f>
        <v/>
      </c>
      <c r="D212" s="3" t="str">
        <f>IF('Base de données'!D155="","",'Base de données'!D155)</f>
        <v/>
      </c>
      <c r="E212" s="3" t="str">
        <f>IF('Base de données'!E155="","",'Base de données'!E155)</f>
        <v/>
      </c>
      <c r="F212" s="3" t="str">
        <f>IF('Base de données'!F155="","",'Base de données'!F155)</f>
        <v/>
      </c>
      <c r="G212" s="3" t="str">
        <f>IF('Base de données'!G155="","",'Base de données'!G155)</f>
        <v/>
      </c>
      <c r="H212" s="3" t="str">
        <f>IF('Base de données'!H155="","",'Base de données'!H155)</f>
        <v/>
      </c>
      <c r="I212" s="3" t="str">
        <f>IF('Base de données'!I155="","",'Base de données'!I155)</f>
        <v/>
      </c>
      <c r="J212" s="3" t="str">
        <f>IF('Base de données'!J155="","",'Base de données'!J155)</f>
        <v/>
      </c>
      <c r="K212" s="3" t="str">
        <f>IF('Base de données'!K155="","",'Base de données'!K155)</f>
        <v/>
      </c>
      <c r="L212" s="64" t="str">
        <f>IF('Base de données'!L155="","",'Base de données'!L155)</f>
        <v/>
      </c>
      <c r="M212" s="64" t="str">
        <f>IF('Base de données'!M155="","",'Base de données'!M155)</f>
        <v/>
      </c>
      <c r="N212" s="64" t="str">
        <f>IF('Base de données'!N155="","",'Base de données'!N155)</f>
        <v/>
      </c>
      <c r="O212" s="10" t="str">
        <f>IF('Base de données'!O155="","",'Base de données'!O155)</f>
        <v/>
      </c>
      <c r="P212" s="10" t="str">
        <f>IF('Base de données'!P155="","",'Base de données'!P155)</f>
        <v/>
      </c>
      <c r="Q212" s="10" t="str">
        <f>IF('Base de données'!Q155="","",'Base de données'!Q155)</f>
        <v/>
      </c>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row>
    <row r="213" spans="1:196" hidden="1" x14ac:dyDescent="0.3">
      <c r="A213" s="12"/>
      <c r="B213" s="3" t="str">
        <f>IF('Base de données'!B156="","",'Base de données'!B156)</f>
        <v/>
      </c>
      <c r="C213" s="3" t="str">
        <f>IF('Base de données'!C156="","",'Base de données'!C156)</f>
        <v/>
      </c>
      <c r="D213" s="3" t="str">
        <f>IF('Base de données'!D156="","",'Base de données'!D156)</f>
        <v/>
      </c>
      <c r="E213" s="3" t="str">
        <f>IF('Base de données'!E156="","",'Base de données'!E156)</f>
        <v/>
      </c>
      <c r="F213" s="3" t="str">
        <f>IF('Base de données'!F156="","",'Base de données'!F156)</f>
        <v/>
      </c>
      <c r="G213" s="3" t="str">
        <f>IF('Base de données'!G156="","",'Base de données'!G156)</f>
        <v/>
      </c>
      <c r="H213" s="3" t="str">
        <f>IF('Base de données'!H156="","",'Base de données'!H156)</f>
        <v/>
      </c>
      <c r="I213" s="3" t="str">
        <f>IF('Base de données'!I156="","",'Base de données'!I156)</f>
        <v/>
      </c>
      <c r="J213" s="3" t="str">
        <f>IF('Base de données'!J156="","",'Base de données'!J156)</f>
        <v/>
      </c>
      <c r="K213" s="3" t="str">
        <f>IF('Base de données'!K156="","",'Base de données'!K156)</f>
        <v/>
      </c>
      <c r="L213" s="64" t="str">
        <f>IF('Base de données'!L156="","",'Base de données'!L156)</f>
        <v/>
      </c>
      <c r="M213" s="64" t="str">
        <f>IF('Base de données'!M156="","",'Base de données'!M156)</f>
        <v/>
      </c>
      <c r="N213" s="64" t="str">
        <f>IF('Base de données'!N156="","",'Base de données'!N156)</f>
        <v/>
      </c>
      <c r="O213" s="10" t="str">
        <f>IF('Base de données'!O156="","",'Base de données'!O156)</f>
        <v/>
      </c>
      <c r="P213" s="10" t="str">
        <f>IF('Base de données'!P156="","",'Base de données'!P156)</f>
        <v/>
      </c>
      <c r="Q213" s="10" t="str">
        <f>IF('Base de données'!Q156="","",'Base de données'!Q156)</f>
        <v/>
      </c>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row>
    <row r="214" spans="1:196" hidden="1" x14ac:dyDescent="0.3">
      <c r="A214" s="12"/>
      <c r="B214" s="3" t="str">
        <f>IF('Base de données'!B157="","",'Base de données'!B157)</f>
        <v/>
      </c>
      <c r="C214" s="3" t="str">
        <f>IF('Base de données'!C157="","",'Base de données'!C157)</f>
        <v/>
      </c>
      <c r="D214" s="3" t="str">
        <f>IF('Base de données'!D157="","",'Base de données'!D157)</f>
        <v/>
      </c>
      <c r="E214" s="3" t="str">
        <f>IF('Base de données'!E157="","",'Base de données'!E157)</f>
        <v/>
      </c>
      <c r="F214" s="3" t="str">
        <f>IF('Base de données'!F157="","",'Base de données'!F157)</f>
        <v/>
      </c>
      <c r="G214" s="3" t="str">
        <f>IF('Base de données'!G157="","",'Base de données'!G157)</f>
        <v/>
      </c>
      <c r="H214" s="3" t="str">
        <f>IF('Base de données'!H157="","",'Base de données'!H157)</f>
        <v/>
      </c>
      <c r="I214" s="3" t="str">
        <f>IF('Base de données'!I157="","",'Base de données'!I157)</f>
        <v/>
      </c>
      <c r="J214" s="3" t="str">
        <f>IF('Base de données'!J157="","",'Base de données'!J157)</f>
        <v/>
      </c>
      <c r="K214" s="3" t="str">
        <f>IF('Base de données'!K157="","",'Base de données'!K157)</f>
        <v/>
      </c>
      <c r="L214" s="64" t="str">
        <f>IF('Base de données'!L157="","",'Base de données'!L157)</f>
        <v/>
      </c>
      <c r="M214" s="64" t="str">
        <f>IF('Base de données'!M157="","",'Base de données'!M157)</f>
        <v/>
      </c>
      <c r="N214" s="64" t="str">
        <f>IF('Base de données'!N157="","",'Base de données'!N157)</f>
        <v/>
      </c>
      <c r="O214" s="10" t="str">
        <f>IF('Base de données'!O157="","",'Base de données'!O157)</f>
        <v/>
      </c>
      <c r="P214" s="10" t="str">
        <f>IF('Base de données'!P157="","",'Base de données'!P157)</f>
        <v/>
      </c>
      <c r="Q214" s="10" t="str">
        <f>IF('Base de données'!Q157="","",'Base de données'!Q157)</f>
        <v/>
      </c>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row>
    <row r="215" spans="1:196" hidden="1" x14ac:dyDescent="0.3">
      <c r="A215" s="12"/>
      <c r="B215" s="3" t="str">
        <f>IF('Base de données'!B158="","",'Base de données'!B158)</f>
        <v/>
      </c>
      <c r="C215" s="3" t="str">
        <f>IF('Base de données'!C158="","",'Base de données'!C158)</f>
        <v/>
      </c>
      <c r="D215" s="3" t="str">
        <f>IF('Base de données'!D158="","",'Base de données'!D158)</f>
        <v/>
      </c>
      <c r="E215" s="3" t="str">
        <f>IF('Base de données'!E158="","",'Base de données'!E158)</f>
        <v/>
      </c>
      <c r="F215" s="3" t="str">
        <f>IF('Base de données'!F158="","",'Base de données'!F158)</f>
        <v/>
      </c>
      <c r="G215" s="3" t="str">
        <f>IF('Base de données'!G158="","",'Base de données'!G158)</f>
        <v/>
      </c>
      <c r="H215" s="3" t="str">
        <f>IF('Base de données'!H158="","",'Base de données'!H158)</f>
        <v/>
      </c>
      <c r="I215" s="3" t="str">
        <f>IF('Base de données'!I158="","",'Base de données'!I158)</f>
        <v/>
      </c>
      <c r="J215" s="3" t="str">
        <f>IF('Base de données'!J158="","",'Base de données'!J158)</f>
        <v/>
      </c>
      <c r="K215" s="3" t="str">
        <f>IF('Base de données'!K158="","",'Base de données'!K158)</f>
        <v/>
      </c>
      <c r="L215" s="64" t="str">
        <f>IF('Base de données'!L158="","",'Base de données'!L158)</f>
        <v/>
      </c>
      <c r="M215" s="64" t="str">
        <f>IF('Base de données'!M158="","",'Base de données'!M158)</f>
        <v/>
      </c>
      <c r="N215" s="64" t="str">
        <f>IF('Base de données'!N158="","",'Base de données'!N158)</f>
        <v/>
      </c>
      <c r="O215" s="10" t="str">
        <f>IF('Base de données'!O158="","",'Base de données'!O158)</f>
        <v/>
      </c>
      <c r="P215" s="10" t="str">
        <f>IF('Base de données'!P158="","",'Base de données'!P158)</f>
        <v/>
      </c>
      <c r="Q215" s="10" t="str">
        <f>IF('Base de données'!Q158="","",'Base de données'!Q158)</f>
        <v/>
      </c>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row>
    <row r="216" spans="1:196" hidden="1" x14ac:dyDescent="0.3">
      <c r="A216" s="12"/>
      <c r="B216" s="3" t="str">
        <f>IF('Base de données'!B159="","",'Base de données'!B159)</f>
        <v/>
      </c>
      <c r="C216" s="3" t="str">
        <f>IF('Base de données'!C159="","",'Base de données'!C159)</f>
        <v/>
      </c>
      <c r="D216" s="3" t="str">
        <f>IF('Base de données'!D159="","",'Base de données'!D159)</f>
        <v/>
      </c>
      <c r="E216" s="3" t="str">
        <f>IF('Base de données'!E159="","",'Base de données'!E159)</f>
        <v/>
      </c>
      <c r="F216" s="3" t="str">
        <f>IF('Base de données'!F159="","",'Base de données'!F159)</f>
        <v/>
      </c>
      <c r="G216" s="3" t="str">
        <f>IF('Base de données'!G159="","",'Base de données'!G159)</f>
        <v/>
      </c>
      <c r="H216" s="3" t="str">
        <f>IF('Base de données'!H159="","",'Base de données'!H159)</f>
        <v/>
      </c>
      <c r="I216" s="3" t="str">
        <f>IF('Base de données'!I159="","",'Base de données'!I159)</f>
        <v/>
      </c>
      <c r="J216" s="3" t="str">
        <f>IF('Base de données'!J159="","",'Base de données'!J159)</f>
        <v/>
      </c>
      <c r="K216" s="3" t="str">
        <f>IF('Base de données'!K159="","",'Base de données'!K159)</f>
        <v/>
      </c>
      <c r="L216" s="64" t="str">
        <f>IF('Base de données'!L159="","",'Base de données'!L159)</f>
        <v/>
      </c>
      <c r="M216" s="64" t="str">
        <f>IF('Base de données'!M159="","",'Base de données'!M159)</f>
        <v/>
      </c>
      <c r="N216" s="64" t="str">
        <f>IF('Base de données'!N159="","",'Base de données'!N159)</f>
        <v/>
      </c>
      <c r="O216" s="10" t="str">
        <f>IF('Base de données'!O159="","",'Base de données'!O159)</f>
        <v/>
      </c>
      <c r="P216" s="10" t="str">
        <f>IF('Base de données'!P159="","",'Base de données'!P159)</f>
        <v/>
      </c>
      <c r="Q216" s="10" t="str">
        <f>IF('Base de données'!Q159="","",'Base de données'!Q159)</f>
        <v/>
      </c>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row>
    <row r="217" spans="1:196" hidden="1" x14ac:dyDescent="0.3">
      <c r="A217" s="12"/>
      <c r="B217" s="3" t="str">
        <f>IF('Base de données'!B160="","",'Base de données'!B160)</f>
        <v/>
      </c>
      <c r="C217" s="3" t="str">
        <f>IF('Base de données'!C160="","",'Base de données'!C160)</f>
        <v/>
      </c>
      <c r="D217" s="3" t="str">
        <f>IF('Base de données'!D160="","",'Base de données'!D160)</f>
        <v/>
      </c>
      <c r="E217" s="3" t="str">
        <f>IF('Base de données'!E160="","",'Base de données'!E160)</f>
        <v/>
      </c>
      <c r="F217" s="3" t="str">
        <f>IF('Base de données'!F160="","",'Base de données'!F160)</f>
        <v/>
      </c>
      <c r="G217" s="3" t="str">
        <f>IF('Base de données'!G160="","",'Base de données'!G160)</f>
        <v/>
      </c>
      <c r="H217" s="3" t="str">
        <f>IF('Base de données'!H160="","",'Base de données'!H160)</f>
        <v/>
      </c>
      <c r="I217" s="3" t="str">
        <f>IF('Base de données'!I160="","",'Base de données'!I160)</f>
        <v/>
      </c>
      <c r="J217" s="3" t="str">
        <f>IF('Base de données'!J160="","",'Base de données'!J160)</f>
        <v/>
      </c>
      <c r="K217" s="3" t="str">
        <f>IF('Base de données'!K160="","",'Base de données'!K160)</f>
        <v/>
      </c>
      <c r="L217" s="64" t="str">
        <f>IF('Base de données'!L160="","",'Base de données'!L160)</f>
        <v/>
      </c>
      <c r="M217" s="64" t="str">
        <f>IF('Base de données'!M160="","",'Base de données'!M160)</f>
        <v/>
      </c>
      <c r="N217" s="64" t="str">
        <f>IF('Base de données'!N160="","",'Base de données'!N160)</f>
        <v/>
      </c>
      <c r="O217" s="10" t="str">
        <f>IF('Base de données'!O160="","",'Base de données'!O160)</f>
        <v/>
      </c>
      <c r="P217" s="10" t="str">
        <f>IF('Base de données'!P160="","",'Base de données'!P160)</f>
        <v/>
      </c>
      <c r="Q217" s="10" t="str">
        <f>IF('Base de données'!Q160="","",'Base de données'!Q160)</f>
        <v/>
      </c>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row>
    <row r="218" spans="1:196" hidden="1" x14ac:dyDescent="0.3">
      <c r="A218" s="12"/>
      <c r="B218" s="3" t="str">
        <f>IF('Base de données'!B161="","",'Base de données'!B161)</f>
        <v/>
      </c>
      <c r="C218" s="3" t="str">
        <f>IF('Base de données'!C161="","",'Base de données'!C161)</f>
        <v/>
      </c>
      <c r="D218" s="3" t="str">
        <f>IF('Base de données'!D161="","",'Base de données'!D161)</f>
        <v/>
      </c>
      <c r="E218" s="3" t="str">
        <f>IF('Base de données'!E161="","",'Base de données'!E161)</f>
        <v/>
      </c>
      <c r="F218" s="3" t="str">
        <f>IF('Base de données'!F161="","",'Base de données'!F161)</f>
        <v/>
      </c>
      <c r="G218" s="3" t="str">
        <f>IF('Base de données'!G161="","",'Base de données'!G161)</f>
        <v/>
      </c>
      <c r="H218" s="3" t="str">
        <f>IF('Base de données'!H161="","",'Base de données'!H161)</f>
        <v/>
      </c>
      <c r="I218" s="3" t="str">
        <f>IF('Base de données'!I161="","",'Base de données'!I161)</f>
        <v/>
      </c>
      <c r="J218" s="3" t="str">
        <f>IF('Base de données'!J161="","",'Base de données'!J161)</f>
        <v/>
      </c>
      <c r="K218" s="3" t="str">
        <f>IF('Base de données'!K161="","",'Base de données'!K161)</f>
        <v/>
      </c>
      <c r="L218" s="64" t="str">
        <f>IF('Base de données'!L161="","",'Base de données'!L161)</f>
        <v/>
      </c>
      <c r="M218" s="64" t="str">
        <f>IF('Base de données'!M161="","",'Base de données'!M161)</f>
        <v/>
      </c>
      <c r="N218" s="64" t="str">
        <f>IF('Base de données'!N161="","",'Base de données'!N161)</f>
        <v/>
      </c>
      <c r="O218" s="10" t="str">
        <f>IF('Base de données'!O161="","",'Base de données'!O161)</f>
        <v/>
      </c>
      <c r="P218" s="10" t="str">
        <f>IF('Base de données'!P161="","",'Base de données'!P161)</f>
        <v/>
      </c>
      <c r="Q218" s="10" t="str">
        <f>IF('Base de données'!Q161="","",'Base de données'!Q161)</f>
        <v/>
      </c>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row>
    <row r="219" spans="1:196" hidden="1" x14ac:dyDescent="0.3">
      <c r="A219" s="12"/>
      <c r="B219" s="3" t="str">
        <f>IF('Base de données'!B162="","",'Base de données'!B162)</f>
        <v/>
      </c>
      <c r="C219" s="3" t="str">
        <f>IF('Base de données'!C162="","",'Base de données'!C162)</f>
        <v/>
      </c>
      <c r="D219" s="3" t="str">
        <f>IF('Base de données'!D162="","",'Base de données'!D162)</f>
        <v/>
      </c>
      <c r="E219" s="3" t="str">
        <f>IF('Base de données'!E162="","",'Base de données'!E162)</f>
        <v/>
      </c>
      <c r="F219" s="3" t="str">
        <f>IF('Base de données'!F162="","",'Base de données'!F162)</f>
        <v/>
      </c>
      <c r="G219" s="3" t="str">
        <f>IF('Base de données'!G162="","",'Base de données'!G162)</f>
        <v/>
      </c>
      <c r="H219" s="3" t="str">
        <f>IF('Base de données'!H162="","",'Base de données'!H162)</f>
        <v/>
      </c>
      <c r="I219" s="3" t="str">
        <f>IF('Base de données'!I162="","",'Base de données'!I162)</f>
        <v/>
      </c>
      <c r="J219" s="3" t="str">
        <f>IF('Base de données'!J162="","",'Base de données'!J162)</f>
        <v/>
      </c>
      <c r="K219" s="3" t="str">
        <f>IF('Base de données'!K162="","",'Base de données'!K162)</f>
        <v/>
      </c>
      <c r="L219" s="64" t="str">
        <f>IF('Base de données'!L162="","",'Base de données'!L162)</f>
        <v/>
      </c>
      <c r="M219" s="64" t="str">
        <f>IF('Base de données'!M162="","",'Base de données'!M162)</f>
        <v/>
      </c>
      <c r="N219" s="64" t="str">
        <f>IF('Base de données'!N162="","",'Base de données'!N162)</f>
        <v/>
      </c>
      <c r="O219" s="10" t="str">
        <f>IF('Base de données'!O162="","",'Base de données'!O162)</f>
        <v/>
      </c>
      <c r="P219" s="10" t="str">
        <f>IF('Base de données'!P162="","",'Base de données'!P162)</f>
        <v/>
      </c>
      <c r="Q219" s="10" t="str">
        <f>IF('Base de données'!Q162="","",'Base de données'!Q162)</f>
        <v/>
      </c>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row>
    <row r="220" spans="1:196" hidden="1" x14ac:dyDescent="0.3">
      <c r="A220" s="12"/>
      <c r="B220" s="3" t="str">
        <f>IF('Base de données'!B163="","",'Base de données'!B163)</f>
        <v/>
      </c>
      <c r="C220" s="3" t="str">
        <f>IF('Base de données'!C163="","",'Base de données'!C163)</f>
        <v/>
      </c>
      <c r="D220" s="3" t="str">
        <f>IF('Base de données'!D163="","",'Base de données'!D163)</f>
        <v/>
      </c>
      <c r="E220" s="3" t="str">
        <f>IF('Base de données'!E163="","",'Base de données'!E163)</f>
        <v/>
      </c>
      <c r="F220" s="3" t="str">
        <f>IF('Base de données'!F163="","",'Base de données'!F163)</f>
        <v/>
      </c>
      <c r="G220" s="3" t="str">
        <f>IF('Base de données'!G163="","",'Base de données'!G163)</f>
        <v/>
      </c>
      <c r="H220" s="3" t="str">
        <f>IF('Base de données'!H163="","",'Base de données'!H163)</f>
        <v/>
      </c>
      <c r="I220" s="3" t="str">
        <f>IF('Base de données'!I163="","",'Base de données'!I163)</f>
        <v/>
      </c>
      <c r="J220" s="3" t="str">
        <f>IF('Base de données'!J163="","",'Base de données'!J163)</f>
        <v/>
      </c>
      <c r="K220" s="3" t="str">
        <f>IF('Base de données'!K163="","",'Base de données'!K163)</f>
        <v/>
      </c>
      <c r="L220" s="64" t="str">
        <f>IF('Base de données'!L163="","",'Base de données'!L163)</f>
        <v/>
      </c>
      <c r="M220" s="64" t="str">
        <f>IF('Base de données'!M163="","",'Base de données'!M163)</f>
        <v/>
      </c>
      <c r="N220" s="64" t="str">
        <f>IF('Base de données'!N163="","",'Base de données'!N163)</f>
        <v/>
      </c>
      <c r="O220" s="10" t="str">
        <f>IF('Base de données'!O163="","",'Base de données'!O163)</f>
        <v/>
      </c>
      <c r="P220" s="10" t="str">
        <f>IF('Base de données'!P163="","",'Base de données'!P163)</f>
        <v/>
      </c>
      <c r="Q220" s="10" t="str">
        <f>IF('Base de données'!Q163="","",'Base de données'!Q163)</f>
        <v/>
      </c>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row>
    <row r="221" spans="1:196" hidden="1" x14ac:dyDescent="0.3">
      <c r="A221" s="12"/>
      <c r="B221" s="3" t="str">
        <f>IF('Base de données'!B164="","",'Base de données'!B164)</f>
        <v/>
      </c>
      <c r="C221" s="3" t="str">
        <f>IF('Base de données'!C164="","",'Base de données'!C164)</f>
        <v/>
      </c>
      <c r="D221" s="3" t="str">
        <f>IF('Base de données'!D164="","",'Base de données'!D164)</f>
        <v/>
      </c>
      <c r="E221" s="3" t="str">
        <f>IF('Base de données'!E164="","",'Base de données'!E164)</f>
        <v/>
      </c>
      <c r="F221" s="3" t="str">
        <f>IF('Base de données'!F164="","",'Base de données'!F164)</f>
        <v/>
      </c>
      <c r="G221" s="3" t="str">
        <f>IF('Base de données'!G164="","",'Base de données'!G164)</f>
        <v/>
      </c>
      <c r="H221" s="3" t="str">
        <f>IF('Base de données'!H164="","",'Base de données'!H164)</f>
        <v/>
      </c>
      <c r="I221" s="3" t="str">
        <f>IF('Base de données'!I164="","",'Base de données'!I164)</f>
        <v/>
      </c>
      <c r="J221" s="3" t="str">
        <f>IF('Base de données'!J164="","",'Base de données'!J164)</f>
        <v/>
      </c>
      <c r="K221" s="3" t="str">
        <f>IF('Base de données'!K164="","",'Base de données'!K164)</f>
        <v/>
      </c>
      <c r="L221" s="64" t="str">
        <f>IF('Base de données'!L164="","",'Base de données'!L164)</f>
        <v/>
      </c>
      <c r="M221" s="64" t="str">
        <f>IF('Base de données'!M164="","",'Base de données'!M164)</f>
        <v/>
      </c>
      <c r="N221" s="64" t="str">
        <f>IF('Base de données'!N164="","",'Base de données'!N164)</f>
        <v/>
      </c>
      <c r="O221" s="10" t="str">
        <f>IF('Base de données'!O164="","",'Base de données'!O164)</f>
        <v/>
      </c>
      <c r="P221" s="10" t="str">
        <f>IF('Base de données'!P164="","",'Base de données'!P164)</f>
        <v/>
      </c>
      <c r="Q221" s="10" t="str">
        <f>IF('Base de données'!Q164="","",'Base de données'!Q164)</f>
        <v/>
      </c>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row>
    <row r="222" spans="1:196" hidden="1" x14ac:dyDescent="0.3">
      <c r="A222" s="12"/>
      <c r="B222" s="3" t="str">
        <f>IF('Base de données'!B165="","",'Base de données'!B165)</f>
        <v/>
      </c>
      <c r="C222" s="3" t="str">
        <f>IF('Base de données'!C165="","",'Base de données'!C165)</f>
        <v/>
      </c>
      <c r="D222" s="3" t="str">
        <f>IF('Base de données'!D165="","",'Base de données'!D165)</f>
        <v/>
      </c>
      <c r="E222" s="3" t="str">
        <f>IF('Base de données'!E165="","",'Base de données'!E165)</f>
        <v/>
      </c>
      <c r="F222" s="3" t="str">
        <f>IF('Base de données'!F165="","",'Base de données'!F165)</f>
        <v/>
      </c>
      <c r="G222" s="3" t="str">
        <f>IF('Base de données'!G165="","",'Base de données'!G165)</f>
        <v/>
      </c>
      <c r="H222" s="3" t="str">
        <f>IF('Base de données'!H165="","",'Base de données'!H165)</f>
        <v/>
      </c>
      <c r="I222" s="3" t="str">
        <f>IF('Base de données'!I165="","",'Base de données'!I165)</f>
        <v/>
      </c>
      <c r="J222" s="3" t="str">
        <f>IF('Base de données'!J165="","",'Base de données'!J165)</f>
        <v/>
      </c>
      <c r="K222" s="3" t="str">
        <f>IF('Base de données'!K165="","",'Base de données'!K165)</f>
        <v/>
      </c>
      <c r="L222" s="64" t="str">
        <f>IF('Base de données'!L165="","",'Base de données'!L165)</f>
        <v/>
      </c>
      <c r="M222" s="64" t="str">
        <f>IF('Base de données'!M165="","",'Base de données'!M165)</f>
        <v/>
      </c>
      <c r="N222" s="64" t="str">
        <f>IF('Base de données'!N165="","",'Base de données'!N165)</f>
        <v/>
      </c>
      <c r="O222" s="10" t="str">
        <f>IF('Base de données'!O165="","",'Base de données'!O165)</f>
        <v/>
      </c>
      <c r="P222" s="10" t="str">
        <f>IF('Base de données'!P165="","",'Base de données'!P165)</f>
        <v/>
      </c>
      <c r="Q222" s="10" t="str">
        <f>IF('Base de données'!Q165="","",'Base de données'!Q165)</f>
        <v/>
      </c>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row>
    <row r="223" spans="1:196" hidden="1" x14ac:dyDescent="0.3">
      <c r="A223" s="12"/>
      <c r="B223" s="3" t="str">
        <f>IF('Base de données'!B166="","",'Base de données'!B166)</f>
        <v/>
      </c>
      <c r="C223" s="3" t="str">
        <f>IF('Base de données'!C166="","",'Base de données'!C166)</f>
        <v/>
      </c>
      <c r="D223" s="3" t="str">
        <f>IF('Base de données'!D166="","",'Base de données'!D166)</f>
        <v/>
      </c>
      <c r="E223" s="3" t="str">
        <f>IF('Base de données'!E166="","",'Base de données'!E166)</f>
        <v/>
      </c>
      <c r="F223" s="3" t="str">
        <f>IF('Base de données'!F166="","",'Base de données'!F166)</f>
        <v/>
      </c>
      <c r="G223" s="3" t="str">
        <f>IF('Base de données'!G166="","",'Base de données'!G166)</f>
        <v/>
      </c>
      <c r="H223" s="3" t="str">
        <f>IF('Base de données'!H166="","",'Base de données'!H166)</f>
        <v/>
      </c>
      <c r="I223" s="3" t="str">
        <f>IF('Base de données'!I166="","",'Base de données'!I166)</f>
        <v/>
      </c>
      <c r="J223" s="3" t="str">
        <f>IF('Base de données'!J166="","",'Base de données'!J166)</f>
        <v/>
      </c>
      <c r="K223" s="3" t="str">
        <f>IF('Base de données'!K166="","",'Base de données'!K166)</f>
        <v/>
      </c>
      <c r="L223" s="64" t="str">
        <f>IF('Base de données'!L166="","",'Base de données'!L166)</f>
        <v/>
      </c>
      <c r="M223" s="64" t="str">
        <f>IF('Base de données'!M166="","",'Base de données'!M166)</f>
        <v/>
      </c>
      <c r="N223" s="64" t="str">
        <f>IF('Base de données'!N166="","",'Base de données'!N166)</f>
        <v/>
      </c>
      <c r="O223" s="10" t="str">
        <f>IF('Base de données'!O166="","",'Base de données'!O166)</f>
        <v/>
      </c>
      <c r="P223" s="10" t="str">
        <f>IF('Base de données'!P166="","",'Base de données'!P166)</f>
        <v/>
      </c>
      <c r="Q223" s="10" t="str">
        <f>IF('Base de données'!Q166="","",'Base de données'!Q166)</f>
        <v/>
      </c>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row>
    <row r="224" spans="1:196" hidden="1" x14ac:dyDescent="0.3">
      <c r="A224" s="12"/>
      <c r="B224" s="3" t="str">
        <f>IF('Base de données'!B167="","",'Base de données'!B167)</f>
        <v/>
      </c>
      <c r="C224" s="3" t="str">
        <f>IF('Base de données'!C167="","",'Base de données'!C167)</f>
        <v/>
      </c>
      <c r="D224" s="3" t="str">
        <f>IF('Base de données'!D167="","",'Base de données'!D167)</f>
        <v/>
      </c>
      <c r="E224" s="3" t="str">
        <f>IF('Base de données'!E167="","",'Base de données'!E167)</f>
        <v/>
      </c>
      <c r="F224" s="3" t="str">
        <f>IF('Base de données'!F167="","",'Base de données'!F167)</f>
        <v/>
      </c>
      <c r="G224" s="3" t="str">
        <f>IF('Base de données'!G167="","",'Base de données'!G167)</f>
        <v/>
      </c>
      <c r="H224" s="3" t="str">
        <f>IF('Base de données'!H167="","",'Base de données'!H167)</f>
        <v/>
      </c>
      <c r="I224" s="3" t="str">
        <f>IF('Base de données'!I167="","",'Base de données'!I167)</f>
        <v/>
      </c>
      <c r="J224" s="3" t="str">
        <f>IF('Base de données'!J167="","",'Base de données'!J167)</f>
        <v/>
      </c>
      <c r="K224" s="3" t="str">
        <f>IF('Base de données'!K167="","",'Base de données'!K167)</f>
        <v/>
      </c>
      <c r="L224" s="64" t="str">
        <f>IF('Base de données'!L167="","",'Base de données'!L167)</f>
        <v/>
      </c>
      <c r="M224" s="64" t="str">
        <f>IF('Base de données'!M167="","",'Base de données'!M167)</f>
        <v/>
      </c>
      <c r="N224" s="64" t="str">
        <f>IF('Base de données'!N167="","",'Base de données'!N167)</f>
        <v/>
      </c>
      <c r="O224" s="10" t="str">
        <f>IF('Base de données'!O167="","",'Base de données'!O167)</f>
        <v/>
      </c>
      <c r="P224" s="10" t="str">
        <f>IF('Base de données'!P167="","",'Base de données'!P167)</f>
        <v/>
      </c>
      <c r="Q224" s="10" t="str">
        <f>IF('Base de données'!Q167="","",'Base de données'!Q167)</f>
        <v/>
      </c>
      <c r="BQ224"/>
      <c r="BR224"/>
      <c r="BS224"/>
      <c r="BT224"/>
      <c r="BU224"/>
      <c r="BV224"/>
      <c r="BW224"/>
      <c r="BX224"/>
      <c r="BY224"/>
      <c r="BZ224"/>
      <c r="CA224"/>
      <c r="CB224"/>
      <c r="CC224"/>
      <c r="CD224"/>
      <c r="CE224"/>
      <c r="CF224"/>
    </row>
    <row r="225" spans="1:84" hidden="1" x14ac:dyDescent="0.3">
      <c r="A225" s="12"/>
      <c r="B225" s="3" t="str">
        <f>IF('Base de données'!B168="","",'Base de données'!B168)</f>
        <v/>
      </c>
      <c r="C225" s="3" t="str">
        <f>IF('Base de données'!C168="","",'Base de données'!C168)</f>
        <v/>
      </c>
      <c r="D225" s="3" t="str">
        <f>IF('Base de données'!D168="","",'Base de données'!D168)</f>
        <v/>
      </c>
      <c r="E225" s="3" t="str">
        <f>IF('Base de données'!E168="","",'Base de données'!E168)</f>
        <v/>
      </c>
      <c r="F225" s="3" t="str">
        <f>IF('Base de données'!F168="","",'Base de données'!F168)</f>
        <v/>
      </c>
      <c r="G225" s="3" t="str">
        <f>IF('Base de données'!G168="","",'Base de données'!G168)</f>
        <v/>
      </c>
      <c r="H225" s="3" t="str">
        <f>IF('Base de données'!H168="","",'Base de données'!H168)</f>
        <v/>
      </c>
      <c r="I225" s="3" t="str">
        <f>IF('Base de données'!I168="","",'Base de données'!I168)</f>
        <v/>
      </c>
      <c r="J225" s="3" t="str">
        <f>IF('Base de données'!J168="","",'Base de données'!J168)</f>
        <v/>
      </c>
      <c r="K225" s="3" t="str">
        <f>IF('Base de données'!K168="","",'Base de données'!K168)</f>
        <v/>
      </c>
      <c r="L225" s="64" t="str">
        <f>IF('Base de données'!L168="","",'Base de données'!L168)</f>
        <v/>
      </c>
      <c r="M225" s="64" t="str">
        <f>IF('Base de données'!M168="","",'Base de données'!M168)</f>
        <v/>
      </c>
      <c r="N225" s="64" t="str">
        <f>IF('Base de données'!N168="","",'Base de données'!N168)</f>
        <v/>
      </c>
      <c r="O225" s="10" t="str">
        <f>IF('Base de données'!O168="","",'Base de données'!O168)</f>
        <v/>
      </c>
      <c r="P225" s="10" t="str">
        <f>IF('Base de données'!P168="","",'Base de données'!P168)</f>
        <v/>
      </c>
      <c r="Q225" s="10" t="str">
        <f>IF('Base de données'!Q168="","",'Base de données'!Q168)</f>
        <v/>
      </c>
      <c r="BQ225"/>
      <c r="BR225"/>
      <c r="BS225"/>
      <c r="BT225"/>
      <c r="BU225"/>
      <c r="BV225"/>
      <c r="BW225"/>
      <c r="BX225"/>
      <c r="BY225"/>
      <c r="BZ225"/>
      <c r="CA225"/>
      <c r="CB225"/>
      <c r="CC225"/>
      <c r="CD225"/>
      <c r="CE225"/>
      <c r="CF225"/>
    </row>
    <row r="226" spans="1:84" hidden="1" x14ac:dyDescent="0.3">
      <c r="A226" s="12"/>
      <c r="B226" s="3" t="str">
        <f>IF('Base de données'!B169="","",'Base de données'!B169)</f>
        <v/>
      </c>
      <c r="C226" s="3" t="str">
        <f>IF('Base de données'!C169="","",'Base de données'!C169)</f>
        <v/>
      </c>
      <c r="D226" s="3" t="str">
        <f>IF('Base de données'!D169="","",'Base de données'!D169)</f>
        <v/>
      </c>
      <c r="E226" s="3" t="str">
        <f>IF('Base de données'!E169="","",'Base de données'!E169)</f>
        <v/>
      </c>
      <c r="F226" s="3" t="str">
        <f>IF('Base de données'!F169="","",'Base de données'!F169)</f>
        <v/>
      </c>
      <c r="G226" s="3" t="str">
        <f>IF('Base de données'!G169="","",'Base de données'!G169)</f>
        <v/>
      </c>
      <c r="H226" s="3" t="str">
        <f>IF('Base de données'!H169="","",'Base de données'!H169)</f>
        <v/>
      </c>
      <c r="I226" s="3" t="str">
        <f>IF('Base de données'!I169="","",'Base de données'!I169)</f>
        <v/>
      </c>
      <c r="J226" s="3" t="str">
        <f>IF('Base de données'!J169="","",'Base de données'!J169)</f>
        <v/>
      </c>
      <c r="K226" s="3" t="str">
        <f>IF('Base de données'!K169="","",'Base de données'!K169)</f>
        <v/>
      </c>
      <c r="L226" s="64" t="str">
        <f>IF('Base de données'!L169="","",'Base de données'!L169)</f>
        <v/>
      </c>
      <c r="M226" s="64" t="str">
        <f>IF('Base de données'!M169="","",'Base de données'!M169)</f>
        <v/>
      </c>
      <c r="N226" s="64" t="str">
        <f>IF('Base de données'!N169="","",'Base de données'!N169)</f>
        <v/>
      </c>
      <c r="O226" s="10" t="str">
        <f>IF('Base de données'!O169="","",'Base de données'!O169)</f>
        <v/>
      </c>
      <c r="P226" s="10" t="str">
        <f>IF('Base de données'!P169="","",'Base de données'!P169)</f>
        <v/>
      </c>
      <c r="Q226" s="10" t="str">
        <f>IF('Base de données'!Q169="","",'Base de données'!Q169)</f>
        <v/>
      </c>
      <c r="BQ226"/>
      <c r="BR226"/>
      <c r="BS226"/>
      <c r="BT226"/>
      <c r="BU226"/>
      <c r="BV226"/>
      <c r="BW226"/>
      <c r="BX226"/>
      <c r="BY226"/>
      <c r="BZ226"/>
      <c r="CA226"/>
      <c r="CB226"/>
      <c r="CC226"/>
      <c r="CD226"/>
      <c r="CE226"/>
      <c r="CF226"/>
    </row>
    <row r="227" spans="1:84" hidden="1" x14ac:dyDescent="0.3">
      <c r="A227" s="12"/>
      <c r="B227" s="3" t="str">
        <f>IF('Base de données'!B170="","",'Base de données'!B170)</f>
        <v/>
      </c>
      <c r="C227" s="3" t="str">
        <f>IF('Base de données'!C170="","",'Base de données'!C170)</f>
        <v/>
      </c>
      <c r="D227" s="3" t="str">
        <f>IF('Base de données'!D170="","",'Base de données'!D170)</f>
        <v/>
      </c>
      <c r="E227" s="3" t="str">
        <f>IF('Base de données'!E170="","",'Base de données'!E170)</f>
        <v/>
      </c>
      <c r="F227" s="3" t="str">
        <f>IF('Base de données'!F170="","",'Base de données'!F170)</f>
        <v/>
      </c>
      <c r="G227" s="3" t="str">
        <f>IF('Base de données'!G170="","",'Base de données'!G170)</f>
        <v/>
      </c>
      <c r="H227" s="3" t="str">
        <f>IF('Base de données'!H170="","",'Base de données'!H170)</f>
        <v/>
      </c>
      <c r="I227" s="3" t="str">
        <f>IF('Base de données'!I170="","",'Base de données'!I170)</f>
        <v/>
      </c>
      <c r="J227" s="3" t="str">
        <f>IF('Base de données'!J170="","",'Base de données'!J170)</f>
        <v/>
      </c>
      <c r="K227" s="3" t="str">
        <f>IF('Base de données'!K170="","",'Base de données'!K170)</f>
        <v/>
      </c>
      <c r="L227" s="64" t="str">
        <f>IF('Base de données'!L170="","",'Base de données'!L170)</f>
        <v/>
      </c>
      <c r="M227" s="64" t="str">
        <f>IF('Base de données'!M170="","",'Base de données'!M170)</f>
        <v/>
      </c>
      <c r="N227" s="64" t="str">
        <f>IF('Base de données'!N170="","",'Base de données'!N170)</f>
        <v/>
      </c>
      <c r="O227" s="10" t="str">
        <f>IF('Base de données'!O170="","",'Base de données'!O170)</f>
        <v/>
      </c>
      <c r="P227" s="10" t="str">
        <f>IF('Base de données'!P170="","",'Base de données'!P170)</f>
        <v/>
      </c>
      <c r="Q227" s="10" t="str">
        <f>IF('Base de données'!Q170="","",'Base de données'!Q170)</f>
        <v/>
      </c>
      <c r="BQ227"/>
      <c r="BR227"/>
      <c r="BS227"/>
      <c r="BT227"/>
      <c r="BU227"/>
      <c r="BV227"/>
      <c r="BW227"/>
      <c r="BX227"/>
      <c r="BY227"/>
      <c r="BZ227"/>
      <c r="CA227"/>
      <c r="CB227"/>
      <c r="CC227"/>
      <c r="CD227"/>
      <c r="CE227"/>
      <c r="CF227"/>
    </row>
    <row r="228" spans="1:84" hidden="1" x14ac:dyDescent="0.3">
      <c r="A228" s="12"/>
      <c r="B228" s="3" t="str">
        <f>IF('Base de données'!B171="","",'Base de données'!B171)</f>
        <v/>
      </c>
      <c r="C228" s="3" t="str">
        <f>IF('Base de données'!C171="","",'Base de données'!C171)</f>
        <v/>
      </c>
      <c r="D228" s="3" t="str">
        <f>IF('Base de données'!D171="","",'Base de données'!D171)</f>
        <v/>
      </c>
      <c r="E228" s="3" t="str">
        <f>IF('Base de données'!E171="","",'Base de données'!E171)</f>
        <v/>
      </c>
      <c r="F228" s="3" t="str">
        <f>IF('Base de données'!F171="","",'Base de données'!F171)</f>
        <v/>
      </c>
      <c r="G228" s="3" t="str">
        <f>IF('Base de données'!G171="","",'Base de données'!G171)</f>
        <v/>
      </c>
      <c r="H228" s="3" t="str">
        <f>IF('Base de données'!H171="","",'Base de données'!H171)</f>
        <v/>
      </c>
      <c r="I228" s="3" t="str">
        <f>IF('Base de données'!I171="","",'Base de données'!I171)</f>
        <v/>
      </c>
      <c r="J228" s="3" t="str">
        <f>IF('Base de données'!J171="","",'Base de données'!J171)</f>
        <v/>
      </c>
      <c r="K228" s="3" t="str">
        <f>IF('Base de données'!K171="","",'Base de données'!K171)</f>
        <v/>
      </c>
      <c r="L228" s="64" t="str">
        <f>IF('Base de données'!L171="","",'Base de données'!L171)</f>
        <v/>
      </c>
      <c r="M228" s="64" t="str">
        <f>IF('Base de données'!M171="","",'Base de données'!M171)</f>
        <v/>
      </c>
      <c r="N228" s="64" t="str">
        <f>IF('Base de données'!N171="","",'Base de données'!N171)</f>
        <v/>
      </c>
      <c r="O228" s="10" t="str">
        <f>IF('Base de données'!O171="","",'Base de données'!O171)</f>
        <v/>
      </c>
      <c r="P228" s="10" t="str">
        <f>IF('Base de données'!P171="","",'Base de données'!P171)</f>
        <v/>
      </c>
      <c r="Q228" s="10" t="str">
        <f>IF('Base de données'!Q171="","",'Base de données'!Q171)</f>
        <v/>
      </c>
      <c r="BQ228"/>
      <c r="BR228"/>
      <c r="BS228"/>
      <c r="BT228"/>
      <c r="BU228"/>
      <c r="BV228"/>
      <c r="BW228"/>
      <c r="BX228"/>
      <c r="BY228"/>
      <c r="BZ228"/>
      <c r="CA228"/>
      <c r="CB228"/>
      <c r="CC228"/>
      <c r="CD228"/>
      <c r="CE228"/>
      <c r="CF228"/>
    </row>
    <row r="229" spans="1:84" hidden="1" x14ac:dyDescent="0.3">
      <c r="A229" s="12"/>
      <c r="B229" s="3" t="str">
        <f>IF('Base de données'!B172="","",'Base de données'!B172)</f>
        <v/>
      </c>
      <c r="C229" s="3" t="str">
        <f>IF('Base de données'!C172="","",'Base de données'!C172)</f>
        <v/>
      </c>
      <c r="D229" s="3" t="str">
        <f>IF('Base de données'!D172="","",'Base de données'!D172)</f>
        <v/>
      </c>
      <c r="E229" s="3" t="str">
        <f>IF('Base de données'!E172="","",'Base de données'!E172)</f>
        <v/>
      </c>
      <c r="F229" s="3" t="str">
        <f>IF('Base de données'!F172="","",'Base de données'!F172)</f>
        <v/>
      </c>
      <c r="G229" s="3" t="str">
        <f>IF('Base de données'!G172="","",'Base de données'!G172)</f>
        <v/>
      </c>
      <c r="H229" s="3" t="str">
        <f>IF('Base de données'!H172="","",'Base de données'!H172)</f>
        <v/>
      </c>
      <c r="I229" s="3" t="str">
        <f>IF('Base de données'!I172="","",'Base de données'!I172)</f>
        <v/>
      </c>
      <c r="J229" s="3" t="str">
        <f>IF('Base de données'!J172="","",'Base de données'!J172)</f>
        <v/>
      </c>
      <c r="K229" s="3" t="str">
        <f>IF('Base de données'!K172="","",'Base de données'!K172)</f>
        <v/>
      </c>
      <c r="L229" s="64" t="str">
        <f>IF('Base de données'!L172="","",'Base de données'!L172)</f>
        <v/>
      </c>
      <c r="M229" s="64" t="str">
        <f>IF('Base de données'!M172="","",'Base de données'!M172)</f>
        <v/>
      </c>
      <c r="N229" s="64" t="str">
        <f>IF('Base de données'!N172="","",'Base de données'!N172)</f>
        <v/>
      </c>
      <c r="O229" s="10" t="str">
        <f>IF('Base de données'!O172="","",'Base de données'!O172)</f>
        <v/>
      </c>
      <c r="P229" s="10" t="str">
        <f>IF('Base de données'!P172="","",'Base de données'!P172)</f>
        <v/>
      </c>
      <c r="Q229" s="10" t="str">
        <f>IF('Base de données'!Q172="","",'Base de données'!Q172)</f>
        <v/>
      </c>
      <c r="BQ229"/>
      <c r="BR229"/>
      <c r="BS229"/>
      <c r="BT229"/>
      <c r="BU229"/>
      <c r="BV229"/>
      <c r="BW229"/>
      <c r="BX229"/>
      <c r="BY229"/>
      <c r="BZ229"/>
      <c r="CA229"/>
      <c r="CB229"/>
      <c r="CC229"/>
      <c r="CD229"/>
      <c r="CE229"/>
      <c r="CF229"/>
    </row>
    <row r="230" spans="1:84" hidden="1" x14ac:dyDescent="0.3">
      <c r="A230" s="12"/>
      <c r="B230" s="3" t="str">
        <f>IF('Base de données'!B173="","",'Base de données'!B173)</f>
        <v/>
      </c>
      <c r="C230" s="3" t="str">
        <f>IF('Base de données'!C173="","",'Base de données'!C173)</f>
        <v/>
      </c>
      <c r="D230" s="3" t="str">
        <f>IF('Base de données'!D173="","",'Base de données'!D173)</f>
        <v/>
      </c>
      <c r="E230" s="3" t="str">
        <f>IF('Base de données'!E173="","",'Base de données'!E173)</f>
        <v/>
      </c>
      <c r="F230" s="3" t="str">
        <f>IF('Base de données'!F173="","",'Base de données'!F173)</f>
        <v/>
      </c>
      <c r="G230" s="3" t="str">
        <f>IF('Base de données'!G173="","",'Base de données'!G173)</f>
        <v/>
      </c>
      <c r="H230" s="3" t="str">
        <f>IF('Base de données'!H173="","",'Base de données'!H173)</f>
        <v/>
      </c>
      <c r="I230" s="3" t="str">
        <f>IF('Base de données'!I173="","",'Base de données'!I173)</f>
        <v/>
      </c>
      <c r="J230" s="3" t="str">
        <f>IF('Base de données'!J173="","",'Base de données'!J173)</f>
        <v/>
      </c>
      <c r="K230" s="3" t="str">
        <f>IF('Base de données'!K173="","",'Base de données'!K173)</f>
        <v/>
      </c>
      <c r="L230" s="64" t="str">
        <f>IF('Base de données'!L173="","",'Base de données'!L173)</f>
        <v/>
      </c>
      <c r="M230" s="64" t="str">
        <f>IF('Base de données'!M173="","",'Base de données'!M173)</f>
        <v/>
      </c>
      <c r="N230" s="64" t="str">
        <f>IF('Base de données'!N173="","",'Base de données'!N173)</f>
        <v/>
      </c>
      <c r="O230" s="10" t="str">
        <f>IF('Base de données'!O173="","",'Base de données'!O173)</f>
        <v/>
      </c>
      <c r="P230" s="10" t="str">
        <f>IF('Base de données'!P173="","",'Base de données'!P173)</f>
        <v/>
      </c>
      <c r="Q230" s="10" t="str">
        <f>IF('Base de données'!Q173="","",'Base de données'!Q173)</f>
        <v/>
      </c>
      <c r="BQ230"/>
      <c r="BR230"/>
      <c r="BS230"/>
      <c r="BT230"/>
      <c r="BU230"/>
      <c r="BV230"/>
      <c r="BW230"/>
      <c r="BX230"/>
      <c r="BY230"/>
      <c r="BZ230"/>
      <c r="CA230"/>
      <c r="CB230"/>
      <c r="CC230"/>
      <c r="CD230"/>
      <c r="CE230"/>
      <c r="CF230"/>
    </row>
    <row r="231" spans="1:84" hidden="1" x14ac:dyDescent="0.3">
      <c r="A231" s="12"/>
      <c r="B231" s="3" t="str">
        <f>IF('Base de données'!B174="","",'Base de données'!B174)</f>
        <v/>
      </c>
      <c r="C231" s="3" t="str">
        <f>IF('Base de données'!C174="","",'Base de données'!C174)</f>
        <v/>
      </c>
      <c r="D231" s="3" t="str">
        <f>IF('Base de données'!D174="","",'Base de données'!D174)</f>
        <v/>
      </c>
      <c r="E231" s="3" t="str">
        <f>IF('Base de données'!E174="","",'Base de données'!E174)</f>
        <v/>
      </c>
      <c r="F231" s="3" t="str">
        <f>IF('Base de données'!F174="","",'Base de données'!F174)</f>
        <v/>
      </c>
      <c r="G231" s="3" t="str">
        <f>IF('Base de données'!G174="","",'Base de données'!G174)</f>
        <v/>
      </c>
      <c r="H231" s="3" t="str">
        <f>IF('Base de données'!H174="","",'Base de données'!H174)</f>
        <v/>
      </c>
      <c r="I231" s="3" t="str">
        <f>IF('Base de données'!I174="","",'Base de données'!I174)</f>
        <v/>
      </c>
      <c r="J231" s="3" t="str">
        <f>IF('Base de données'!J174="","",'Base de données'!J174)</f>
        <v/>
      </c>
      <c r="K231" s="3" t="str">
        <f>IF('Base de données'!K174="","",'Base de données'!K174)</f>
        <v/>
      </c>
      <c r="L231" s="64" t="str">
        <f>IF('Base de données'!L174="","",'Base de données'!L174)</f>
        <v/>
      </c>
      <c r="M231" s="64" t="str">
        <f>IF('Base de données'!M174="","",'Base de données'!M174)</f>
        <v/>
      </c>
      <c r="N231" s="64" t="str">
        <f>IF('Base de données'!N174="","",'Base de données'!N174)</f>
        <v/>
      </c>
      <c r="O231" s="10" t="str">
        <f>IF('Base de données'!O174="","",'Base de données'!O174)</f>
        <v/>
      </c>
      <c r="P231" s="10" t="str">
        <f>IF('Base de données'!P174="","",'Base de données'!P174)</f>
        <v/>
      </c>
      <c r="Q231" s="10" t="str">
        <f>IF('Base de données'!Q174="","",'Base de données'!Q174)</f>
        <v/>
      </c>
      <c r="BQ231"/>
      <c r="BR231"/>
      <c r="BS231"/>
      <c r="BT231"/>
      <c r="BU231"/>
      <c r="BV231"/>
      <c r="BW231"/>
      <c r="BX231"/>
      <c r="BY231"/>
      <c r="BZ231"/>
      <c r="CA231"/>
      <c r="CB231"/>
      <c r="CC231"/>
      <c r="CD231"/>
      <c r="CE231"/>
      <c r="CF231"/>
    </row>
    <row r="232" spans="1:84" hidden="1" x14ac:dyDescent="0.3">
      <c r="A232" s="12"/>
      <c r="B232" s="3" t="str">
        <f>IF('Base de données'!B175="","",'Base de données'!B175)</f>
        <v/>
      </c>
      <c r="C232" s="3" t="str">
        <f>IF('Base de données'!C175="","",'Base de données'!C175)</f>
        <v/>
      </c>
      <c r="D232" s="3" t="str">
        <f>IF('Base de données'!D175="","",'Base de données'!D175)</f>
        <v/>
      </c>
      <c r="E232" s="3" t="str">
        <f>IF('Base de données'!E175="","",'Base de données'!E175)</f>
        <v/>
      </c>
      <c r="F232" s="3" t="str">
        <f>IF('Base de données'!F175="","",'Base de données'!F175)</f>
        <v/>
      </c>
      <c r="G232" s="3" t="str">
        <f>IF('Base de données'!G175="","",'Base de données'!G175)</f>
        <v/>
      </c>
      <c r="H232" s="3" t="str">
        <f>IF('Base de données'!H175="","",'Base de données'!H175)</f>
        <v/>
      </c>
      <c r="I232" s="3" t="str">
        <f>IF('Base de données'!I175="","",'Base de données'!I175)</f>
        <v/>
      </c>
      <c r="J232" s="3" t="str">
        <f>IF('Base de données'!J175="","",'Base de données'!J175)</f>
        <v/>
      </c>
      <c r="K232" s="3" t="str">
        <f>IF('Base de données'!K175="","",'Base de données'!K175)</f>
        <v/>
      </c>
      <c r="L232" s="64" t="str">
        <f>IF('Base de données'!L175="","",'Base de données'!L175)</f>
        <v/>
      </c>
      <c r="M232" s="64" t="str">
        <f>IF('Base de données'!M175="","",'Base de données'!M175)</f>
        <v/>
      </c>
      <c r="N232" s="64" t="str">
        <f>IF('Base de données'!N175="","",'Base de données'!N175)</f>
        <v/>
      </c>
      <c r="O232" s="10" t="str">
        <f>IF('Base de données'!O175="","",'Base de données'!O175)</f>
        <v/>
      </c>
      <c r="P232" s="10" t="str">
        <f>IF('Base de données'!P175="","",'Base de données'!P175)</f>
        <v/>
      </c>
      <c r="Q232" s="10" t="str">
        <f>IF('Base de données'!Q175="","",'Base de données'!Q175)</f>
        <v/>
      </c>
      <c r="BQ232"/>
      <c r="BR232"/>
      <c r="BS232"/>
      <c r="BT232"/>
      <c r="BU232"/>
      <c r="BV232"/>
      <c r="BW232"/>
      <c r="BX232"/>
      <c r="BY232"/>
      <c r="BZ232"/>
      <c r="CA232"/>
      <c r="CB232"/>
      <c r="CC232"/>
      <c r="CD232"/>
      <c r="CE232"/>
      <c r="CF232"/>
    </row>
    <row r="233" spans="1:84" hidden="1" x14ac:dyDescent="0.3">
      <c r="A233" s="12"/>
      <c r="B233" s="3" t="str">
        <f>IF('Base de données'!B176="","",'Base de données'!B176)</f>
        <v/>
      </c>
      <c r="C233" s="3" t="str">
        <f>IF('Base de données'!C176="","",'Base de données'!C176)</f>
        <v/>
      </c>
      <c r="D233" s="3" t="str">
        <f>IF('Base de données'!D176="","",'Base de données'!D176)</f>
        <v/>
      </c>
      <c r="E233" s="3" t="str">
        <f>IF('Base de données'!E176="","",'Base de données'!E176)</f>
        <v/>
      </c>
      <c r="F233" s="3" t="str">
        <f>IF('Base de données'!F176="","",'Base de données'!F176)</f>
        <v/>
      </c>
      <c r="G233" s="3" t="str">
        <f>IF('Base de données'!G176="","",'Base de données'!G176)</f>
        <v/>
      </c>
      <c r="H233" s="3" t="str">
        <f>IF('Base de données'!H176="","",'Base de données'!H176)</f>
        <v/>
      </c>
      <c r="I233" s="3" t="str">
        <f>IF('Base de données'!I176="","",'Base de données'!I176)</f>
        <v/>
      </c>
      <c r="J233" s="3" t="str">
        <f>IF('Base de données'!J176="","",'Base de données'!J176)</f>
        <v/>
      </c>
      <c r="K233" s="3" t="str">
        <f>IF('Base de données'!K176="","",'Base de données'!K176)</f>
        <v/>
      </c>
      <c r="L233" s="64" t="str">
        <f>IF('Base de données'!L176="","",'Base de données'!L176)</f>
        <v/>
      </c>
      <c r="M233" s="64" t="str">
        <f>IF('Base de données'!M176="","",'Base de données'!M176)</f>
        <v/>
      </c>
      <c r="N233" s="64" t="str">
        <f>IF('Base de données'!N176="","",'Base de données'!N176)</f>
        <v/>
      </c>
      <c r="O233" s="10" t="str">
        <f>IF('Base de données'!O176="","",'Base de données'!O176)</f>
        <v/>
      </c>
      <c r="P233" s="10" t="str">
        <f>IF('Base de données'!P176="","",'Base de données'!P176)</f>
        <v/>
      </c>
      <c r="Q233" s="10" t="str">
        <f>IF('Base de données'!Q176="","",'Base de données'!Q176)</f>
        <v/>
      </c>
      <c r="BQ233"/>
      <c r="BR233"/>
      <c r="BS233"/>
      <c r="BT233"/>
      <c r="BU233"/>
      <c r="BV233"/>
      <c r="BW233"/>
      <c r="BX233"/>
      <c r="BY233"/>
      <c r="BZ233"/>
      <c r="CA233"/>
      <c r="CB233"/>
      <c r="CC233"/>
      <c r="CD233"/>
      <c r="CE233"/>
      <c r="CF233"/>
    </row>
    <row r="234" spans="1:84" hidden="1" x14ac:dyDescent="0.3">
      <c r="A234" s="12"/>
      <c r="B234" s="3" t="str">
        <f>IF('Base de données'!B177="","",'Base de données'!B177)</f>
        <v/>
      </c>
      <c r="C234" s="3" t="str">
        <f>IF('Base de données'!C177="","",'Base de données'!C177)</f>
        <v/>
      </c>
      <c r="D234" s="3" t="str">
        <f>IF('Base de données'!D177="","",'Base de données'!D177)</f>
        <v/>
      </c>
      <c r="E234" s="3" t="str">
        <f>IF('Base de données'!E177="","",'Base de données'!E177)</f>
        <v/>
      </c>
      <c r="F234" s="3" t="str">
        <f>IF('Base de données'!F177="","",'Base de données'!F177)</f>
        <v/>
      </c>
      <c r="G234" s="3" t="str">
        <f>IF('Base de données'!G177="","",'Base de données'!G177)</f>
        <v/>
      </c>
      <c r="H234" s="3" t="str">
        <f>IF('Base de données'!H177="","",'Base de données'!H177)</f>
        <v/>
      </c>
      <c r="I234" s="3" t="str">
        <f>IF('Base de données'!I177="","",'Base de données'!I177)</f>
        <v/>
      </c>
      <c r="J234" s="3" t="str">
        <f>IF('Base de données'!J177="","",'Base de données'!J177)</f>
        <v/>
      </c>
      <c r="K234" s="3" t="str">
        <f>IF('Base de données'!K177="","",'Base de données'!K177)</f>
        <v/>
      </c>
      <c r="L234" s="64" t="str">
        <f>IF('Base de données'!L177="","",'Base de données'!L177)</f>
        <v/>
      </c>
      <c r="M234" s="64" t="str">
        <f>IF('Base de données'!M177="","",'Base de données'!M177)</f>
        <v/>
      </c>
      <c r="N234" s="64" t="str">
        <f>IF('Base de données'!N177="","",'Base de données'!N177)</f>
        <v/>
      </c>
      <c r="O234" s="10" t="str">
        <f>IF('Base de données'!O177="","",'Base de données'!O177)</f>
        <v/>
      </c>
      <c r="P234" s="10" t="str">
        <f>IF('Base de données'!P177="","",'Base de données'!P177)</f>
        <v/>
      </c>
      <c r="Q234" s="10" t="str">
        <f>IF('Base de données'!Q177="","",'Base de données'!Q177)</f>
        <v/>
      </c>
      <c r="BQ234"/>
      <c r="BR234"/>
      <c r="BS234"/>
      <c r="BT234"/>
      <c r="BU234"/>
      <c r="BV234"/>
      <c r="BW234"/>
      <c r="BX234"/>
      <c r="BY234"/>
      <c r="BZ234"/>
      <c r="CA234"/>
      <c r="CB234"/>
      <c r="CC234"/>
      <c r="CD234"/>
      <c r="CE234"/>
      <c r="CF234"/>
    </row>
    <row r="235" spans="1:84" hidden="1" x14ac:dyDescent="0.3">
      <c r="A235" s="12"/>
      <c r="B235" s="3" t="str">
        <f>IF('Base de données'!B178="","",'Base de données'!B178)</f>
        <v/>
      </c>
      <c r="C235" s="3" t="str">
        <f>IF('Base de données'!C178="","",'Base de données'!C178)</f>
        <v/>
      </c>
      <c r="D235" s="3" t="str">
        <f>IF('Base de données'!D178="","",'Base de données'!D178)</f>
        <v/>
      </c>
      <c r="E235" s="3" t="str">
        <f>IF('Base de données'!E178="","",'Base de données'!E178)</f>
        <v/>
      </c>
      <c r="F235" s="3" t="str">
        <f>IF('Base de données'!F178="","",'Base de données'!F178)</f>
        <v/>
      </c>
      <c r="G235" s="3" t="str">
        <f>IF('Base de données'!G178="","",'Base de données'!G178)</f>
        <v/>
      </c>
      <c r="H235" s="3" t="str">
        <f>IF('Base de données'!H178="","",'Base de données'!H178)</f>
        <v/>
      </c>
      <c r="I235" s="3" t="str">
        <f>IF('Base de données'!I178="","",'Base de données'!I178)</f>
        <v/>
      </c>
      <c r="J235" s="3" t="str">
        <f>IF('Base de données'!J178="","",'Base de données'!J178)</f>
        <v/>
      </c>
      <c r="K235" s="3" t="str">
        <f>IF('Base de données'!K178="","",'Base de données'!K178)</f>
        <v/>
      </c>
      <c r="L235" s="64" t="str">
        <f>IF('Base de données'!L178="","",'Base de données'!L178)</f>
        <v/>
      </c>
      <c r="M235" s="64" t="str">
        <f>IF('Base de données'!M178="","",'Base de données'!M178)</f>
        <v/>
      </c>
      <c r="N235" s="64" t="str">
        <f>IF('Base de données'!N178="","",'Base de données'!N178)</f>
        <v/>
      </c>
      <c r="O235" s="10" t="str">
        <f>IF('Base de données'!O178="","",'Base de données'!O178)</f>
        <v/>
      </c>
      <c r="P235" s="10" t="str">
        <f>IF('Base de données'!P178="","",'Base de données'!P178)</f>
        <v/>
      </c>
      <c r="Q235" s="10" t="str">
        <f>IF('Base de données'!Q178="","",'Base de données'!Q178)</f>
        <v/>
      </c>
      <c r="BQ235"/>
      <c r="BR235"/>
      <c r="BS235"/>
      <c r="BT235"/>
      <c r="BU235"/>
      <c r="BV235"/>
      <c r="BW235"/>
      <c r="BX235"/>
      <c r="BY235"/>
      <c r="BZ235"/>
      <c r="CA235"/>
      <c r="CB235"/>
      <c r="CC235"/>
      <c r="CD235"/>
      <c r="CE235"/>
      <c r="CF235"/>
    </row>
    <row r="236" spans="1:84" hidden="1" x14ac:dyDescent="0.3">
      <c r="A236" s="12"/>
      <c r="B236" s="3" t="str">
        <f>IF('Base de données'!B179="","",'Base de données'!B179)</f>
        <v/>
      </c>
      <c r="C236" s="3" t="str">
        <f>IF('Base de données'!C179="","",'Base de données'!C179)</f>
        <v/>
      </c>
      <c r="D236" s="3" t="str">
        <f>IF('Base de données'!D179="","",'Base de données'!D179)</f>
        <v/>
      </c>
      <c r="E236" s="3" t="str">
        <f>IF('Base de données'!E179="","",'Base de données'!E179)</f>
        <v/>
      </c>
      <c r="F236" s="3" t="str">
        <f>IF('Base de données'!F179="","",'Base de données'!F179)</f>
        <v/>
      </c>
      <c r="G236" s="3" t="str">
        <f>IF('Base de données'!G179="","",'Base de données'!G179)</f>
        <v/>
      </c>
      <c r="H236" s="3" t="str">
        <f>IF('Base de données'!H179="","",'Base de données'!H179)</f>
        <v/>
      </c>
      <c r="I236" s="3" t="str">
        <f>IF('Base de données'!I179="","",'Base de données'!I179)</f>
        <v/>
      </c>
      <c r="J236" s="3" t="str">
        <f>IF('Base de données'!J179="","",'Base de données'!J179)</f>
        <v/>
      </c>
      <c r="K236" s="3" t="str">
        <f>IF('Base de données'!K179="","",'Base de données'!K179)</f>
        <v/>
      </c>
      <c r="L236" s="64" t="str">
        <f>IF('Base de données'!L179="","",'Base de données'!L179)</f>
        <v/>
      </c>
      <c r="M236" s="64" t="str">
        <f>IF('Base de données'!M179="","",'Base de données'!M179)</f>
        <v/>
      </c>
      <c r="N236" s="64" t="str">
        <f>IF('Base de données'!N179="","",'Base de données'!N179)</f>
        <v/>
      </c>
      <c r="O236" s="10" t="str">
        <f>IF('Base de données'!O179="","",'Base de données'!O179)</f>
        <v/>
      </c>
      <c r="P236" s="10" t="str">
        <f>IF('Base de données'!P179="","",'Base de données'!P179)</f>
        <v/>
      </c>
      <c r="Q236" s="10" t="str">
        <f>IF('Base de données'!Q179="","",'Base de données'!Q179)</f>
        <v/>
      </c>
      <c r="BQ236"/>
      <c r="BR236"/>
      <c r="BS236"/>
      <c r="BT236"/>
      <c r="BU236"/>
      <c r="BV236"/>
      <c r="BW236"/>
      <c r="BX236"/>
      <c r="BY236"/>
      <c r="BZ236"/>
      <c r="CA236"/>
      <c r="CB236"/>
      <c r="CC236"/>
      <c r="CD236"/>
      <c r="CE236"/>
      <c r="CF236"/>
    </row>
    <row r="237" spans="1:84" hidden="1" x14ac:dyDescent="0.3">
      <c r="A237" s="12"/>
      <c r="B237" s="3" t="str">
        <f>IF('Base de données'!B180="","",'Base de données'!B180)</f>
        <v/>
      </c>
      <c r="C237" s="3" t="str">
        <f>IF('Base de données'!C180="","",'Base de données'!C180)</f>
        <v/>
      </c>
      <c r="D237" s="3" t="str">
        <f>IF('Base de données'!D180="","",'Base de données'!D180)</f>
        <v/>
      </c>
      <c r="E237" s="3" t="str">
        <f>IF('Base de données'!E180="","",'Base de données'!E180)</f>
        <v/>
      </c>
      <c r="F237" s="3" t="str">
        <f>IF('Base de données'!F180="","",'Base de données'!F180)</f>
        <v/>
      </c>
      <c r="G237" s="3" t="str">
        <f>IF('Base de données'!G180="","",'Base de données'!G180)</f>
        <v/>
      </c>
      <c r="H237" s="3" t="str">
        <f>IF('Base de données'!H180="","",'Base de données'!H180)</f>
        <v/>
      </c>
      <c r="I237" s="3" t="str">
        <f>IF('Base de données'!I180="","",'Base de données'!I180)</f>
        <v/>
      </c>
      <c r="J237" s="3" t="str">
        <f>IF('Base de données'!J180="","",'Base de données'!J180)</f>
        <v/>
      </c>
      <c r="K237" s="3" t="str">
        <f>IF('Base de données'!K180="","",'Base de données'!K180)</f>
        <v/>
      </c>
      <c r="L237" s="64" t="str">
        <f>IF('Base de données'!L180="","",'Base de données'!L180)</f>
        <v/>
      </c>
      <c r="M237" s="64" t="str">
        <f>IF('Base de données'!M180="","",'Base de données'!M180)</f>
        <v/>
      </c>
      <c r="N237" s="64" t="str">
        <f>IF('Base de données'!N180="","",'Base de données'!N180)</f>
        <v/>
      </c>
      <c r="O237" s="10" t="str">
        <f>IF('Base de données'!O180="","",'Base de données'!O180)</f>
        <v/>
      </c>
      <c r="P237" s="10" t="str">
        <f>IF('Base de données'!P180="","",'Base de données'!P180)</f>
        <v/>
      </c>
      <c r="Q237" s="10" t="str">
        <f>IF('Base de données'!Q180="","",'Base de données'!Q180)</f>
        <v/>
      </c>
      <c r="BQ237"/>
      <c r="BR237"/>
      <c r="BS237"/>
      <c r="BT237"/>
      <c r="BU237"/>
      <c r="BV237"/>
      <c r="BW237"/>
      <c r="BX237"/>
      <c r="BY237"/>
      <c r="BZ237"/>
      <c r="CA237"/>
      <c r="CB237"/>
      <c r="CC237"/>
      <c r="CD237"/>
      <c r="CE237"/>
      <c r="CF237"/>
    </row>
    <row r="238" spans="1:84" hidden="1" x14ac:dyDescent="0.3">
      <c r="A238" s="12"/>
      <c r="B238" s="3" t="str">
        <f>IF('Base de données'!B181="","",'Base de données'!B181)</f>
        <v/>
      </c>
      <c r="C238" s="3" t="str">
        <f>IF('Base de données'!C181="","",'Base de données'!C181)</f>
        <v/>
      </c>
      <c r="D238" s="3" t="str">
        <f>IF('Base de données'!D181="","",'Base de données'!D181)</f>
        <v/>
      </c>
      <c r="E238" s="3" t="str">
        <f>IF('Base de données'!E181="","",'Base de données'!E181)</f>
        <v/>
      </c>
      <c r="F238" s="3" t="str">
        <f>IF('Base de données'!F181="","",'Base de données'!F181)</f>
        <v/>
      </c>
      <c r="G238" s="3" t="str">
        <f>IF('Base de données'!G181="","",'Base de données'!G181)</f>
        <v/>
      </c>
      <c r="H238" s="3" t="str">
        <f>IF('Base de données'!H181="","",'Base de données'!H181)</f>
        <v/>
      </c>
      <c r="I238" s="3" t="str">
        <f>IF('Base de données'!I181="","",'Base de données'!I181)</f>
        <v/>
      </c>
      <c r="J238" s="3" t="str">
        <f>IF('Base de données'!J181="","",'Base de données'!J181)</f>
        <v/>
      </c>
      <c r="K238" s="3" t="str">
        <f>IF('Base de données'!K181="","",'Base de données'!K181)</f>
        <v/>
      </c>
      <c r="L238" s="64" t="str">
        <f>IF('Base de données'!L181="","",'Base de données'!L181)</f>
        <v/>
      </c>
      <c r="M238" s="64" t="str">
        <f>IF('Base de données'!M181="","",'Base de données'!M181)</f>
        <v/>
      </c>
      <c r="N238" s="64" t="str">
        <f>IF('Base de données'!N181="","",'Base de données'!N181)</f>
        <v/>
      </c>
      <c r="O238" s="10" t="str">
        <f>IF('Base de données'!O181="","",'Base de données'!O181)</f>
        <v/>
      </c>
      <c r="P238" s="10" t="str">
        <f>IF('Base de données'!P181="","",'Base de données'!P181)</f>
        <v/>
      </c>
      <c r="Q238" s="10" t="str">
        <f>IF('Base de données'!Q181="","",'Base de données'!Q181)</f>
        <v/>
      </c>
      <c r="BQ238"/>
      <c r="BR238"/>
      <c r="BS238"/>
      <c r="BT238"/>
      <c r="BU238"/>
      <c r="BV238"/>
      <c r="BW238"/>
      <c r="BX238"/>
      <c r="BY238"/>
      <c r="BZ238"/>
      <c r="CA238"/>
      <c r="CB238"/>
      <c r="CC238"/>
      <c r="CD238"/>
      <c r="CE238"/>
      <c r="CF238"/>
    </row>
    <row r="239" spans="1:84" hidden="1" x14ac:dyDescent="0.3">
      <c r="A239" s="12"/>
      <c r="B239" s="3" t="str">
        <f>IF('Base de données'!B182="","",'Base de données'!B182)</f>
        <v/>
      </c>
      <c r="C239" s="3" t="str">
        <f>IF('Base de données'!C182="","",'Base de données'!C182)</f>
        <v/>
      </c>
      <c r="D239" s="3" t="str">
        <f>IF('Base de données'!D182="","",'Base de données'!D182)</f>
        <v/>
      </c>
      <c r="E239" s="3" t="str">
        <f>IF('Base de données'!E182="","",'Base de données'!E182)</f>
        <v/>
      </c>
      <c r="F239" s="3" t="str">
        <f>IF('Base de données'!F182="","",'Base de données'!F182)</f>
        <v/>
      </c>
      <c r="G239" s="3" t="str">
        <f>IF('Base de données'!G182="","",'Base de données'!G182)</f>
        <v/>
      </c>
      <c r="H239" s="3" t="str">
        <f>IF('Base de données'!H182="","",'Base de données'!H182)</f>
        <v/>
      </c>
      <c r="I239" s="3" t="str">
        <f>IF('Base de données'!I182="","",'Base de données'!I182)</f>
        <v/>
      </c>
      <c r="J239" s="3" t="str">
        <f>IF('Base de données'!J182="","",'Base de données'!J182)</f>
        <v/>
      </c>
      <c r="K239" s="3" t="str">
        <f>IF('Base de données'!K182="","",'Base de données'!K182)</f>
        <v/>
      </c>
      <c r="L239" s="64" t="str">
        <f>IF('Base de données'!L182="","",'Base de données'!L182)</f>
        <v/>
      </c>
      <c r="M239" s="64" t="str">
        <f>IF('Base de données'!M182="","",'Base de données'!M182)</f>
        <v/>
      </c>
      <c r="N239" s="64" t="str">
        <f>IF('Base de données'!N182="","",'Base de données'!N182)</f>
        <v/>
      </c>
      <c r="O239" s="10" t="str">
        <f>IF('Base de données'!O182="","",'Base de données'!O182)</f>
        <v/>
      </c>
      <c r="P239" s="10" t="str">
        <f>IF('Base de données'!P182="","",'Base de données'!P182)</f>
        <v/>
      </c>
      <c r="Q239" s="10" t="str">
        <f>IF('Base de données'!Q182="","",'Base de données'!Q182)</f>
        <v/>
      </c>
      <c r="BQ239"/>
      <c r="BR239"/>
      <c r="BS239"/>
      <c r="BT239"/>
      <c r="BU239"/>
      <c r="BV239"/>
      <c r="BW239"/>
      <c r="BX239"/>
      <c r="BY239"/>
      <c r="BZ239"/>
      <c r="CA239"/>
      <c r="CB239"/>
      <c r="CC239"/>
      <c r="CD239"/>
      <c r="CE239"/>
      <c r="CF239"/>
    </row>
    <row r="240" spans="1:84" hidden="1" x14ac:dyDescent="0.3">
      <c r="A240" s="12"/>
      <c r="B240" s="3" t="str">
        <f>IF('Base de données'!B183="","",'Base de données'!B183)</f>
        <v/>
      </c>
      <c r="C240" s="3" t="str">
        <f>IF('Base de données'!C183="","",'Base de données'!C183)</f>
        <v/>
      </c>
      <c r="D240" s="3" t="str">
        <f>IF('Base de données'!D183="","",'Base de données'!D183)</f>
        <v/>
      </c>
      <c r="E240" s="3" t="str">
        <f>IF('Base de données'!E183="","",'Base de données'!E183)</f>
        <v/>
      </c>
      <c r="F240" s="3" t="str">
        <f>IF('Base de données'!F183="","",'Base de données'!F183)</f>
        <v/>
      </c>
      <c r="G240" s="3" t="str">
        <f>IF('Base de données'!G183="","",'Base de données'!G183)</f>
        <v/>
      </c>
      <c r="H240" s="3" t="str">
        <f>IF('Base de données'!H183="","",'Base de données'!H183)</f>
        <v/>
      </c>
      <c r="I240" s="3" t="str">
        <f>IF('Base de données'!I183="","",'Base de données'!I183)</f>
        <v/>
      </c>
      <c r="J240" s="3" t="str">
        <f>IF('Base de données'!J183="","",'Base de données'!J183)</f>
        <v/>
      </c>
      <c r="K240" s="3" t="str">
        <f>IF('Base de données'!K183="","",'Base de données'!K183)</f>
        <v/>
      </c>
      <c r="L240" s="64" t="str">
        <f>IF('Base de données'!L183="","",'Base de données'!L183)</f>
        <v/>
      </c>
      <c r="M240" s="64" t="str">
        <f>IF('Base de données'!M183="","",'Base de données'!M183)</f>
        <v/>
      </c>
      <c r="N240" s="64" t="str">
        <f>IF('Base de données'!N183="","",'Base de données'!N183)</f>
        <v/>
      </c>
      <c r="O240" s="10" t="str">
        <f>IF('Base de données'!O183="","",'Base de données'!O183)</f>
        <v/>
      </c>
      <c r="P240" s="10" t="str">
        <f>IF('Base de données'!P183="","",'Base de données'!P183)</f>
        <v/>
      </c>
      <c r="Q240" s="10" t="str">
        <f>IF('Base de données'!Q183="","",'Base de données'!Q183)</f>
        <v/>
      </c>
      <c r="BQ240"/>
      <c r="BR240"/>
      <c r="BS240"/>
      <c r="BT240"/>
      <c r="BU240"/>
      <c r="BV240"/>
      <c r="BW240"/>
      <c r="BX240"/>
      <c r="BY240"/>
      <c r="BZ240"/>
      <c r="CA240"/>
      <c r="CB240"/>
      <c r="CC240"/>
      <c r="CD240"/>
      <c r="CE240"/>
      <c r="CF240"/>
    </row>
    <row r="241" spans="1:84" hidden="1" x14ac:dyDescent="0.3">
      <c r="A241" s="12"/>
      <c r="B241" s="3" t="str">
        <f>IF('Base de données'!B184="","",'Base de données'!B184)</f>
        <v/>
      </c>
      <c r="C241" s="3" t="str">
        <f>IF('Base de données'!C184="","",'Base de données'!C184)</f>
        <v/>
      </c>
      <c r="D241" s="3" t="str">
        <f>IF('Base de données'!D184="","",'Base de données'!D184)</f>
        <v/>
      </c>
      <c r="E241" s="3" t="str">
        <f>IF('Base de données'!E184="","",'Base de données'!E184)</f>
        <v/>
      </c>
      <c r="F241" s="3" t="str">
        <f>IF('Base de données'!F184="","",'Base de données'!F184)</f>
        <v/>
      </c>
      <c r="G241" s="3" t="str">
        <f>IF('Base de données'!G184="","",'Base de données'!G184)</f>
        <v/>
      </c>
      <c r="H241" s="3" t="str">
        <f>IF('Base de données'!H184="","",'Base de données'!H184)</f>
        <v/>
      </c>
      <c r="I241" s="3" t="str">
        <f>IF('Base de données'!I184="","",'Base de données'!I184)</f>
        <v/>
      </c>
      <c r="J241" s="3" t="str">
        <f>IF('Base de données'!J184="","",'Base de données'!J184)</f>
        <v/>
      </c>
      <c r="K241" s="3" t="str">
        <f>IF('Base de données'!K184="","",'Base de données'!K184)</f>
        <v/>
      </c>
      <c r="L241" s="64" t="str">
        <f>IF('Base de données'!L184="","",'Base de données'!L184)</f>
        <v/>
      </c>
      <c r="M241" s="64" t="str">
        <f>IF('Base de données'!M184="","",'Base de données'!M184)</f>
        <v/>
      </c>
      <c r="N241" s="64" t="str">
        <f>IF('Base de données'!N184="","",'Base de données'!N184)</f>
        <v/>
      </c>
      <c r="O241" s="10" t="str">
        <f>IF('Base de données'!O184="","",'Base de données'!O184)</f>
        <v/>
      </c>
      <c r="P241" s="10" t="str">
        <f>IF('Base de données'!P184="","",'Base de données'!P184)</f>
        <v/>
      </c>
      <c r="Q241" s="10" t="str">
        <f>IF('Base de données'!Q184="","",'Base de données'!Q184)</f>
        <v/>
      </c>
      <c r="BQ241"/>
      <c r="BR241"/>
      <c r="BS241"/>
      <c r="BT241"/>
      <c r="BU241"/>
      <c r="BV241"/>
      <c r="BW241"/>
      <c r="BX241"/>
      <c r="BY241"/>
      <c r="BZ241"/>
      <c r="CA241"/>
      <c r="CB241"/>
      <c r="CC241"/>
      <c r="CD241"/>
      <c r="CE241"/>
      <c r="CF241"/>
    </row>
    <row r="242" spans="1:84" hidden="1" x14ac:dyDescent="0.3">
      <c r="A242" s="12"/>
      <c r="B242" s="3" t="str">
        <f>IF('Base de données'!B185="","",'Base de données'!B185)</f>
        <v/>
      </c>
      <c r="C242" s="3" t="str">
        <f>IF('Base de données'!C185="","",'Base de données'!C185)</f>
        <v/>
      </c>
      <c r="D242" s="3" t="str">
        <f>IF('Base de données'!D185="","",'Base de données'!D185)</f>
        <v/>
      </c>
      <c r="E242" s="3" t="str">
        <f>IF('Base de données'!E185="","",'Base de données'!E185)</f>
        <v/>
      </c>
      <c r="F242" s="3" t="str">
        <f>IF('Base de données'!F185="","",'Base de données'!F185)</f>
        <v/>
      </c>
      <c r="G242" s="3" t="str">
        <f>IF('Base de données'!G185="","",'Base de données'!G185)</f>
        <v/>
      </c>
      <c r="H242" s="3" t="str">
        <f>IF('Base de données'!H185="","",'Base de données'!H185)</f>
        <v/>
      </c>
      <c r="I242" s="3" t="str">
        <f>IF('Base de données'!I185="","",'Base de données'!I185)</f>
        <v/>
      </c>
      <c r="J242" s="3" t="str">
        <f>IF('Base de données'!J185="","",'Base de données'!J185)</f>
        <v/>
      </c>
      <c r="K242" s="3" t="str">
        <f>IF('Base de données'!K185="","",'Base de données'!K185)</f>
        <v/>
      </c>
      <c r="L242" s="64" t="str">
        <f>IF('Base de données'!L185="","",'Base de données'!L185)</f>
        <v/>
      </c>
      <c r="M242" s="64" t="str">
        <f>IF('Base de données'!M185="","",'Base de données'!M185)</f>
        <v/>
      </c>
      <c r="N242" s="64" t="str">
        <f>IF('Base de données'!N185="","",'Base de données'!N185)</f>
        <v/>
      </c>
      <c r="O242" s="10" t="str">
        <f>IF('Base de données'!O185="","",'Base de données'!O185)</f>
        <v/>
      </c>
      <c r="P242" s="10" t="str">
        <f>IF('Base de données'!P185="","",'Base de données'!P185)</f>
        <v/>
      </c>
      <c r="Q242" s="10" t="str">
        <f>IF('Base de données'!Q185="","",'Base de données'!Q185)</f>
        <v/>
      </c>
      <c r="BQ242"/>
      <c r="BR242"/>
      <c r="BS242"/>
      <c r="BT242"/>
      <c r="BU242"/>
      <c r="BV242"/>
      <c r="BW242"/>
      <c r="BX242"/>
      <c r="BY242"/>
      <c r="BZ242"/>
      <c r="CA242"/>
      <c r="CB242"/>
      <c r="CC242"/>
      <c r="CD242"/>
      <c r="CE242"/>
      <c r="CF242"/>
    </row>
    <row r="243" spans="1:84" hidden="1" x14ac:dyDescent="0.3">
      <c r="A243" s="12"/>
      <c r="B243" s="3" t="str">
        <f>IF('Base de données'!B186="","",'Base de données'!B186)</f>
        <v/>
      </c>
      <c r="C243" s="3" t="str">
        <f>IF('Base de données'!C186="","",'Base de données'!C186)</f>
        <v/>
      </c>
      <c r="D243" s="3" t="str">
        <f>IF('Base de données'!D186="","",'Base de données'!D186)</f>
        <v/>
      </c>
      <c r="E243" s="3" t="str">
        <f>IF('Base de données'!E186="","",'Base de données'!E186)</f>
        <v/>
      </c>
      <c r="F243" s="3" t="str">
        <f>IF('Base de données'!F186="","",'Base de données'!F186)</f>
        <v/>
      </c>
      <c r="G243" s="3" t="str">
        <f>IF('Base de données'!G186="","",'Base de données'!G186)</f>
        <v/>
      </c>
      <c r="H243" s="3" t="str">
        <f>IF('Base de données'!H186="","",'Base de données'!H186)</f>
        <v/>
      </c>
      <c r="I243" s="3" t="str">
        <f>IF('Base de données'!I186="","",'Base de données'!I186)</f>
        <v/>
      </c>
      <c r="J243" s="3" t="str">
        <f>IF('Base de données'!J186="","",'Base de données'!J186)</f>
        <v/>
      </c>
      <c r="K243" s="3" t="str">
        <f>IF('Base de données'!K186="","",'Base de données'!K186)</f>
        <v/>
      </c>
      <c r="L243" s="64" t="str">
        <f>IF('Base de données'!L186="","",'Base de données'!L186)</f>
        <v/>
      </c>
      <c r="M243" s="64" t="str">
        <f>IF('Base de données'!M186="","",'Base de données'!M186)</f>
        <v/>
      </c>
      <c r="N243" s="64" t="str">
        <f>IF('Base de données'!N186="","",'Base de données'!N186)</f>
        <v/>
      </c>
      <c r="O243" s="10" t="str">
        <f>IF('Base de données'!O186="","",'Base de données'!O186)</f>
        <v/>
      </c>
      <c r="P243" s="10" t="str">
        <f>IF('Base de données'!P186="","",'Base de données'!P186)</f>
        <v/>
      </c>
      <c r="Q243" s="10" t="str">
        <f>IF('Base de données'!Q186="","",'Base de données'!Q186)</f>
        <v/>
      </c>
      <c r="BQ243"/>
      <c r="BR243"/>
      <c r="BS243"/>
      <c r="BT243"/>
      <c r="BU243"/>
      <c r="BV243"/>
      <c r="BW243"/>
      <c r="BX243"/>
      <c r="BY243"/>
      <c r="BZ243"/>
      <c r="CA243"/>
      <c r="CB243"/>
      <c r="CC243"/>
      <c r="CD243"/>
      <c r="CE243"/>
      <c r="CF243"/>
    </row>
    <row r="244" spans="1:84" hidden="1" x14ac:dyDescent="0.3">
      <c r="A244" s="12"/>
      <c r="B244" s="3" t="str">
        <f>IF('Base de données'!B187="","",'Base de données'!B187)</f>
        <v/>
      </c>
      <c r="C244" s="3" t="str">
        <f>IF('Base de données'!C187="","",'Base de données'!C187)</f>
        <v/>
      </c>
      <c r="D244" s="3" t="str">
        <f>IF('Base de données'!D187="","",'Base de données'!D187)</f>
        <v/>
      </c>
      <c r="E244" s="3" t="str">
        <f>IF('Base de données'!E187="","",'Base de données'!E187)</f>
        <v/>
      </c>
      <c r="F244" s="3" t="str">
        <f>IF('Base de données'!F187="","",'Base de données'!F187)</f>
        <v/>
      </c>
      <c r="G244" s="3" t="str">
        <f>IF('Base de données'!G187="","",'Base de données'!G187)</f>
        <v/>
      </c>
      <c r="H244" s="3" t="str">
        <f>IF('Base de données'!H187="","",'Base de données'!H187)</f>
        <v/>
      </c>
      <c r="I244" s="3" t="str">
        <f>IF('Base de données'!I187="","",'Base de données'!I187)</f>
        <v/>
      </c>
      <c r="J244" s="3" t="str">
        <f>IF('Base de données'!J187="","",'Base de données'!J187)</f>
        <v/>
      </c>
      <c r="K244" s="3" t="str">
        <f>IF('Base de données'!K187="","",'Base de données'!K187)</f>
        <v/>
      </c>
      <c r="L244" s="64" t="str">
        <f>IF('Base de données'!L187="","",'Base de données'!L187)</f>
        <v/>
      </c>
      <c r="M244" s="64" t="str">
        <f>IF('Base de données'!M187="","",'Base de données'!M187)</f>
        <v/>
      </c>
      <c r="N244" s="64" t="str">
        <f>IF('Base de données'!N187="","",'Base de données'!N187)</f>
        <v/>
      </c>
      <c r="O244" s="10" t="str">
        <f>IF('Base de données'!O187="","",'Base de données'!O187)</f>
        <v/>
      </c>
      <c r="P244" s="10" t="str">
        <f>IF('Base de données'!P187="","",'Base de données'!P187)</f>
        <v/>
      </c>
      <c r="Q244" s="10" t="str">
        <f>IF('Base de données'!Q187="","",'Base de données'!Q187)</f>
        <v/>
      </c>
      <c r="BQ244"/>
      <c r="BR244"/>
      <c r="BS244"/>
      <c r="BT244"/>
      <c r="BU244"/>
      <c r="BV244"/>
      <c r="BW244"/>
      <c r="BX244"/>
      <c r="BY244"/>
      <c r="BZ244"/>
      <c r="CA244"/>
      <c r="CB244"/>
      <c r="CC244"/>
      <c r="CD244"/>
      <c r="CE244"/>
      <c r="CF244"/>
    </row>
    <row r="245" spans="1:84" hidden="1" x14ac:dyDescent="0.3">
      <c r="A245" s="12"/>
      <c r="B245" s="3" t="str">
        <f>IF('Base de données'!B188="","",'Base de données'!B188)</f>
        <v/>
      </c>
      <c r="C245" s="3" t="str">
        <f>IF('Base de données'!C188="","",'Base de données'!C188)</f>
        <v/>
      </c>
      <c r="D245" s="3" t="str">
        <f>IF('Base de données'!D188="","",'Base de données'!D188)</f>
        <v/>
      </c>
      <c r="E245" s="3" t="str">
        <f>IF('Base de données'!E188="","",'Base de données'!E188)</f>
        <v/>
      </c>
      <c r="F245" s="3" t="str">
        <f>IF('Base de données'!F188="","",'Base de données'!F188)</f>
        <v/>
      </c>
      <c r="G245" s="3" t="str">
        <f>IF('Base de données'!G188="","",'Base de données'!G188)</f>
        <v/>
      </c>
      <c r="H245" s="3" t="str">
        <f>IF('Base de données'!H188="","",'Base de données'!H188)</f>
        <v/>
      </c>
      <c r="I245" s="3" t="str">
        <f>IF('Base de données'!I188="","",'Base de données'!I188)</f>
        <v/>
      </c>
      <c r="J245" s="3" t="str">
        <f>IF('Base de données'!J188="","",'Base de données'!J188)</f>
        <v/>
      </c>
      <c r="K245" s="3" t="str">
        <f>IF('Base de données'!K188="","",'Base de données'!K188)</f>
        <v/>
      </c>
      <c r="L245" s="64" t="str">
        <f>IF('Base de données'!L188="","",'Base de données'!L188)</f>
        <v/>
      </c>
      <c r="M245" s="64" t="str">
        <f>IF('Base de données'!M188="","",'Base de données'!M188)</f>
        <v/>
      </c>
      <c r="N245" s="64" t="str">
        <f>IF('Base de données'!N188="","",'Base de données'!N188)</f>
        <v/>
      </c>
      <c r="O245" s="10" t="str">
        <f>IF('Base de données'!O188="","",'Base de données'!O188)</f>
        <v/>
      </c>
      <c r="P245" s="10" t="str">
        <f>IF('Base de données'!P188="","",'Base de données'!P188)</f>
        <v/>
      </c>
      <c r="Q245" s="10" t="str">
        <f>IF('Base de données'!Q188="","",'Base de données'!Q188)</f>
        <v/>
      </c>
      <c r="BQ245"/>
      <c r="BR245"/>
      <c r="BS245"/>
      <c r="BT245"/>
      <c r="BU245"/>
      <c r="BV245"/>
      <c r="BW245"/>
      <c r="BX245"/>
      <c r="BY245"/>
      <c r="BZ245"/>
      <c r="CA245"/>
      <c r="CB245"/>
      <c r="CC245"/>
      <c r="CD245"/>
      <c r="CE245"/>
      <c r="CF245"/>
    </row>
    <row r="246" spans="1:84" hidden="1" x14ac:dyDescent="0.3">
      <c r="A246" s="12"/>
      <c r="B246" s="3" t="str">
        <f>IF('Base de données'!B189="","",'Base de données'!B189)</f>
        <v/>
      </c>
      <c r="C246" s="3" t="str">
        <f>IF('Base de données'!C189="","",'Base de données'!C189)</f>
        <v/>
      </c>
      <c r="D246" s="3" t="str">
        <f>IF('Base de données'!D189="","",'Base de données'!D189)</f>
        <v/>
      </c>
      <c r="E246" s="3" t="str">
        <f>IF('Base de données'!E189="","",'Base de données'!E189)</f>
        <v/>
      </c>
      <c r="F246" s="3" t="str">
        <f>IF('Base de données'!F189="","",'Base de données'!F189)</f>
        <v/>
      </c>
      <c r="G246" s="3" t="str">
        <f>IF('Base de données'!G189="","",'Base de données'!G189)</f>
        <v/>
      </c>
      <c r="H246" s="3" t="str">
        <f>IF('Base de données'!H189="","",'Base de données'!H189)</f>
        <v/>
      </c>
      <c r="I246" s="3" t="str">
        <f>IF('Base de données'!I189="","",'Base de données'!I189)</f>
        <v/>
      </c>
      <c r="J246" s="3" t="str">
        <f>IF('Base de données'!J189="","",'Base de données'!J189)</f>
        <v/>
      </c>
      <c r="K246" s="3" t="str">
        <f>IF('Base de données'!K189="","",'Base de données'!K189)</f>
        <v/>
      </c>
      <c r="L246" s="64" t="str">
        <f>IF('Base de données'!L189="","",'Base de données'!L189)</f>
        <v/>
      </c>
      <c r="M246" s="64" t="str">
        <f>IF('Base de données'!M189="","",'Base de données'!M189)</f>
        <v/>
      </c>
      <c r="N246" s="64" t="str">
        <f>IF('Base de données'!N189="","",'Base de données'!N189)</f>
        <v/>
      </c>
      <c r="O246" s="10" t="str">
        <f>IF('Base de données'!O189="","",'Base de données'!O189)</f>
        <v/>
      </c>
      <c r="P246" s="10" t="str">
        <f>IF('Base de données'!P189="","",'Base de données'!P189)</f>
        <v/>
      </c>
      <c r="Q246" s="10" t="str">
        <f>IF('Base de données'!Q189="","",'Base de données'!Q189)</f>
        <v/>
      </c>
      <c r="BQ246"/>
      <c r="BR246"/>
      <c r="BS246"/>
      <c r="BT246"/>
      <c r="BU246"/>
      <c r="BV246"/>
      <c r="BW246"/>
      <c r="BX246"/>
      <c r="BY246"/>
      <c r="BZ246"/>
      <c r="CA246"/>
      <c r="CB246"/>
      <c r="CC246"/>
      <c r="CD246"/>
      <c r="CE246"/>
      <c r="CF246"/>
    </row>
    <row r="247" spans="1:84" hidden="1" x14ac:dyDescent="0.3">
      <c r="A247" s="12"/>
      <c r="B247" s="3" t="str">
        <f>IF('Base de données'!B190="","",'Base de données'!B190)</f>
        <v/>
      </c>
      <c r="C247" s="3" t="str">
        <f>IF('Base de données'!C190="","",'Base de données'!C190)</f>
        <v/>
      </c>
      <c r="D247" s="3" t="str">
        <f>IF('Base de données'!D190="","",'Base de données'!D190)</f>
        <v/>
      </c>
      <c r="E247" s="3" t="str">
        <f>IF('Base de données'!E190="","",'Base de données'!E190)</f>
        <v/>
      </c>
      <c r="F247" s="3" t="str">
        <f>IF('Base de données'!F190="","",'Base de données'!F190)</f>
        <v/>
      </c>
      <c r="G247" s="3" t="str">
        <f>IF('Base de données'!G190="","",'Base de données'!G190)</f>
        <v/>
      </c>
      <c r="H247" s="3" t="str">
        <f>IF('Base de données'!H190="","",'Base de données'!H190)</f>
        <v/>
      </c>
      <c r="I247" s="3" t="str">
        <f>IF('Base de données'!I190="","",'Base de données'!I190)</f>
        <v/>
      </c>
      <c r="J247" s="3" t="str">
        <f>IF('Base de données'!J190="","",'Base de données'!J190)</f>
        <v/>
      </c>
      <c r="K247" s="3" t="str">
        <f>IF('Base de données'!K190="","",'Base de données'!K190)</f>
        <v/>
      </c>
      <c r="L247" s="64" t="str">
        <f>IF('Base de données'!L190="","",'Base de données'!L190)</f>
        <v/>
      </c>
      <c r="M247" s="64" t="str">
        <f>IF('Base de données'!M190="","",'Base de données'!M190)</f>
        <v/>
      </c>
      <c r="N247" s="64" t="str">
        <f>IF('Base de données'!N190="","",'Base de données'!N190)</f>
        <v/>
      </c>
      <c r="O247" s="10" t="str">
        <f>IF('Base de données'!O190="","",'Base de données'!O190)</f>
        <v/>
      </c>
      <c r="P247" s="10" t="str">
        <f>IF('Base de données'!P190="","",'Base de données'!P190)</f>
        <v/>
      </c>
      <c r="Q247" s="10" t="str">
        <f>IF('Base de données'!Q190="","",'Base de données'!Q190)</f>
        <v/>
      </c>
      <c r="BQ247"/>
      <c r="BR247"/>
      <c r="BS247"/>
      <c r="BT247"/>
      <c r="BU247"/>
      <c r="BV247"/>
      <c r="BW247"/>
      <c r="BX247"/>
      <c r="BY247"/>
      <c r="BZ247"/>
      <c r="CA247"/>
      <c r="CB247"/>
      <c r="CC247"/>
      <c r="CD247"/>
      <c r="CE247"/>
      <c r="CF247"/>
    </row>
    <row r="248" spans="1:84" hidden="1" x14ac:dyDescent="0.3">
      <c r="A248" s="12"/>
      <c r="B248" s="3" t="str">
        <f>IF('Base de données'!B191="","",'Base de données'!B191)</f>
        <v/>
      </c>
      <c r="C248" s="3" t="str">
        <f>IF('Base de données'!C191="","",'Base de données'!C191)</f>
        <v/>
      </c>
      <c r="D248" s="3" t="str">
        <f>IF('Base de données'!D191="","",'Base de données'!D191)</f>
        <v/>
      </c>
      <c r="E248" s="3" t="str">
        <f>IF('Base de données'!E191="","",'Base de données'!E191)</f>
        <v/>
      </c>
      <c r="F248" s="3" t="str">
        <f>IF('Base de données'!F191="","",'Base de données'!F191)</f>
        <v/>
      </c>
      <c r="G248" s="3" t="str">
        <f>IF('Base de données'!G191="","",'Base de données'!G191)</f>
        <v/>
      </c>
      <c r="H248" s="3" t="str">
        <f>IF('Base de données'!H191="","",'Base de données'!H191)</f>
        <v/>
      </c>
      <c r="I248" s="3" t="str">
        <f>IF('Base de données'!I191="","",'Base de données'!I191)</f>
        <v/>
      </c>
      <c r="J248" s="3" t="str">
        <f>IF('Base de données'!J191="","",'Base de données'!J191)</f>
        <v/>
      </c>
      <c r="K248" s="3" t="str">
        <f>IF('Base de données'!K191="","",'Base de données'!K191)</f>
        <v/>
      </c>
      <c r="L248" s="64" t="str">
        <f>IF('Base de données'!L191="","",'Base de données'!L191)</f>
        <v/>
      </c>
      <c r="M248" s="64" t="str">
        <f>IF('Base de données'!M191="","",'Base de données'!M191)</f>
        <v/>
      </c>
      <c r="N248" s="64" t="str">
        <f>IF('Base de données'!N191="","",'Base de données'!N191)</f>
        <v/>
      </c>
      <c r="O248" s="10" t="str">
        <f>IF('Base de données'!O191="","",'Base de données'!O191)</f>
        <v/>
      </c>
      <c r="P248" s="10" t="str">
        <f>IF('Base de données'!P191="","",'Base de données'!P191)</f>
        <v/>
      </c>
      <c r="Q248" s="10" t="str">
        <f>IF('Base de données'!Q191="","",'Base de données'!Q191)</f>
        <v/>
      </c>
      <c r="BQ248"/>
      <c r="BR248"/>
      <c r="BS248"/>
      <c r="BT248"/>
      <c r="BU248"/>
      <c r="BV248"/>
      <c r="BW248"/>
      <c r="BX248"/>
      <c r="BY248"/>
      <c r="BZ248"/>
      <c r="CA248"/>
      <c r="CB248"/>
      <c r="CC248"/>
      <c r="CD248"/>
      <c r="CE248"/>
      <c r="CF248"/>
    </row>
    <row r="249" spans="1:84" hidden="1" x14ac:dyDescent="0.3">
      <c r="A249" s="12"/>
      <c r="B249" s="3" t="str">
        <f>IF('Base de données'!B192="","",'Base de données'!B192)</f>
        <v/>
      </c>
      <c r="C249" s="3" t="str">
        <f>IF('Base de données'!C192="","",'Base de données'!C192)</f>
        <v/>
      </c>
      <c r="D249" s="3" t="str">
        <f>IF('Base de données'!D192="","",'Base de données'!D192)</f>
        <v/>
      </c>
      <c r="E249" s="3" t="str">
        <f>IF('Base de données'!E192="","",'Base de données'!E192)</f>
        <v/>
      </c>
      <c r="F249" s="3" t="str">
        <f>IF('Base de données'!F192="","",'Base de données'!F192)</f>
        <v/>
      </c>
      <c r="G249" s="3" t="str">
        <f>IF('Base de données'!G192="","",'Base de données'!G192)</f>
        <v/>
      </c>
      <c r="H249" s="3" t="str">
        <f>IF('Base de données'!H192="","",'Base de données'!H192)</f>
        <v/>
      </c>
      <c r="I249" s="3" t="str">
        <f>IF('Base de données'!I192="","",'Base de données'!I192)</f>
        <v/>
      </c>
      <c r="J249" s="3" t="str">
        <f>IF('Base de données'!J192="","",'Base de données'!J192)</f>
        <v/>
      </c>
      <c r="K249" s="3" t="str">
        <f>IF('Base de données'!K192="","",'Base de données'!K192)</f>
        <v/>
      </c>
      <c r="L249" s="64" t="str">
        <f>IF('Base de données'!L192="","",'Base de données'!L192)</f>
        <v/>
      </c>
      <c r="M249" s="64" t="str">
        <f>IF('Base de données'!M192="","",'Base de données'!M192)</f>
        <v/>
      </c>
      <c r="N249" s="64" t="str">
        <f>IF('Base de données'!N192="","",'Base de données'!N192)</f>
        <v/>
      </c>
      <c r="O249" s="10" t="str">
        <f>IF('Base de données'!O192="","",'Base de données'!O192)</f>
        <v/>
      </c>
      <c r="P249" s="10" t="str">
        <f>IF('Base de données'!P192="","",'Base de données'!P192)</f>
        <v/>
      </c>
      <c r="Q249" s="10" t="str">
        <f>IF('Base de données'!Q192="","",'Base de données'!Q192)</f>
        <v/>
      </c>
      <c r="BQ249"/>
      <c r="BR249"/>
      <c r="BS249"/>
      <c r="BT249"/>
      <c r="BU249"/>
      <c r="BV249"/>
      <c r="BW249"/>
      <c r="BX249"/>
      <c r="BY249"/>
      <c r="BZ249"/>
      <c r="CA249"/>
      <c r="CB249"/>
      <c r="CC249"/>
      <c r="CD249"/>
      <c r="CE249"/>
      <c r="CF249"/>
    </row>
    <row r="250" spans="1:84" hidden="1" x14ac:dyDescent="0.3">
      <c r="A250" s="12"/>
      <c r="B250" s="3" t="str">
        <f>IF('Base de données'!B193="","",'Base de données'!B193)</f>
        <v/>
      </c>
      <c r="C250" s="3" t="str">
        <f>IF('Base de données'!C193="","",'Base de données'!C193)</f>
        <v/>
      </c>
      <c r="D250" s="3" t="str">
        <f>IF('Base de données'!D193="","",'Base de données'!D193)</f>
        <v/>
      </c>
      <c r="E250" s="3" t="str">
        <f>IF('Base de données'!E193="","",'Base de données'!E193)</f>
        <v/>
      </c>
      <c r="F250" s="3" t="str">
        <f>IF('Base de données'!F193="","",'Base de données'!F193)</f>
        <v/>
      </c>
      <c r="G250" s="3" t="str">
        <f>IF('Base de données'!G193="","",'Base de données'!G193)</f>
        <v/>
      </c>
      <c r="H250" s="3" t="str">
        <f>IF('Base de données'!H193="","",'Base de données'!H193)</f>
        <v/>
      </c>
      <c r="I250" s="3" t="str">
        <f>IF('Base de données'!I193="","",'Base de données'!I193)</f>
        <v/>
      </c>
      <c r="J250" s="3" t="str">
        <f>IF('Base de données'!J193="","",'Base de données'!J193)</f>
        <v/>
      </c>
      <c r="K250" s="3" t="str">
        <f>IF('Base de données'!K193="","",'Base de données'!K193)</f>
        <v/>
      </c>
      <c r="L250" s="64" t="str">
        <f>IF('Base de données'!L193="","",'Base de données'!L193)</f>
        <v/>
      </c>
      <c r="M250" s="64" t="str">
        <f>IF('Base de données'!M193="","",'Base de données'!M193)</f>
        <v/>
      </c>
      <c r="N250" s="64" t="str">
        <f>IF('Base de données'!N193="","",'Base de données'!N193)</f>
        <v/>
      </c>
      <c r="O250" s="10" t="str">
        <f>IF('Base de données'!O193="","",'Base de données'!O193)</f>
        <v/>
      </c>
      <c r="P250" s="10" t="str">
        <f>IF('Base de données'!P193="","",'Base de données'!P193)</f>
        <v/>
      </c>
      <c r="Q250" s="10" t="str">
        <f>IF('Base de données'!Q193="","",'Base de données'!Q193)</f>
        <v/>
      </c>
      <c r="BQ250"/>
      <c r="BR250"/>
      <c r="BS250"/>
      <c r="BT250"/>
      <c r="BU250"/>
      <c r="BV250"/>
      <c r="BW250"/>
      <c r="BX250"/>
      <c r="BY250"/>
      <c r="BZ250"/>
      <c r="CA250"/>
      <c r="CB250"/>
      <c r="CC250"/>
      <c r="CD250"/>
      <c r="CE250"/>
      <c r="CF250"/>
    </row>
    <row r="251" spans="1:84" hidden="1" x14ac:dyDescent="0.3">
      <c r="A251" s="12"/>
      <c r="B251" s="3" t="str">
        <f>IF('Base de données'!B194="","",'Base de données'!B194)</f>
        <v/>
      </c>
      <c r="C251" s="3" t="str">
        <f>IF('Base de données'!C194="","",'Base de données'!C194)</f>
        <v/>
      </c>
      <c r="D251" s="3" t="str">
        <f>IF('Base de données'!D194="","",'Base de données'!D194)</f>
        <v/>
      </c>
      <c r="E251" s="3" t="str">
        <f>IF('Base de données'!E194="","",'Base de données'!E194)</f>
        <v/>
      </c>
      <c r="F251" s="3" t="str">
        <f>IF('Base de données'!F194="","",'Base de données'!F194)</f>
        <v/>
      </c>
      <c r="G251" s="3" t="str">
        <f>IF('Base de données'!G194="","",'Base de données'!G194)</f>
        <v/>
      </c>
      <c r="H251" s="3" t="str">
        <f>IF('Base de données'!H194="","",'Base de données'!H194)</f>
        <v/>
      </c>
      <c r="I251" s="3" t="str">
        <f>IF('Base de données'!I194="","",'Base de données'!I194)</f>
        <v/>
      </c>
      <c r="J251" s="3" t="str">
        <f>IF('Base de données'!J194="","",'Base de données'!J194)</f>
        <v/>
      </c>
      <c r="K251" s="3" t="str">
        <f>IF('Base de données'!K194="","",'Base de données'!K194)</f>
        <v/>
      </c>
      <c r="L251" s="64" t="str">
        <f>IF('Base de données'!L194="","",'Base de données'!L194)</f>
        <v/>
      </c>
      <c r="M251" s="64" t="str">
        <f>IF('Base de données'!M194="","",'Base de données'!M194)</f>
        <v/>
      </c>
      <c r="N251" s="64" t="str">
        <f>IF('Base de données'!N194="","",'Base de données'!N194)</f>
        <v/>
      </c>
      <c r="O251" s="10" t="str">
        <f>IF('Base de données'!O194="","",'Base de données'!O194)</f>
        <v/>
      </c>
      <c r="P251" s="10" t="str">
        <f>IF('Base de données'!P194="","",'Base de données'!P194)</f>
        <v/>
      </c>
      <c r="Q251" s="10" t="str">
        <f>IF('Base de données'!Q194="","",'Base de données'!Q194)</f>
        <v/>
      </c>
      <c r="BQ251"/>
      <c r="BR251"/>
      <c r="BS251"/>
      <c r="BT251"/>
      <c r="BU251"/>
      <c r="BV251"/>
      <c r="BW251"/>
      <c r="BX251"/>
      <c r="BY251"/>
      <c r="BZ251"/>
      <c r="CA251"/>
      <c r="CB251"/>
      <c r="CC251"/>
      <c r="CD251"/>
      <c r="CE251"/>
      <c r="CF251"/>
    </row>
    <row r="252" spans="1:84" hidden="1" x14ac:dyDescent="0.3">
      <c r="A252" s="12"/>
      <c r="B252" s="3" t="str">
        <f>IF('Base de données'!B195="","",'Base de données'!B195)</f>
        <v/>
      </c>
      <c r="C252" s="3" t="str">
        <f>IF('Base de données'!C195="","",'Base de données'!C195)</f>
        <v/>
      </c>
      <c r="D252" s="3" t="str">
        <f>IF('Base de données'!D195="","",'Base de données'!D195)</f>
        <v/>
      </c>
      <c r="E252" s="3" t="str">
        <f>IF('Base de données'!E195="","",'Base de données'!E195)</f>
        <v/>
      </c>
      <c r="F252" s="3" t="str">
        <f>IF('Base de données'!F195="","",'Base de données'!F195)</f>
        <v/>
      </c>
      <c r="G252" s="3" t="str">
        <f>IF('Base de données'!G195="","",'Base de données'!G195)</f>
        <v/>
      </c>
      <c r="H252" s="3" t="str">
        <f>IF('Base de données'!H195="","",'Base de données'!H195)</f>
        <v/>
      </c>
      <c r="I252" s="3" t="str">
        <f>IF('Base de données'!I195="","",'Base de données'!I195)</f>
        <v/>
      </c>
      <c r="J252" s="3" t="str">
        <f>IF('Base de données'!J195="","",'Base de données'!J195)</f>
        <v/>
      </c>
      <c r="K252" s="3" t="str">
        <f>IF('Base de données'!K195="","",'Base de données'!K195)</f>
        <v/>
      </c>
      <c r="L252" s="64" t="str">
        <f>IF('Base de données'!L195="","",'Base de données'!L195)</f>
        <v/>
      </c>
      <c r="M252" s="64" t="str">
        <f>IF('Base de données'!M195="","",'Base de données'!M195)</f>
        <v/>
      </c>
      <c r="N252" s="64" t="str">
        <f>IF('Base de données'!N195="","",'Base de données'!N195)</f>
        <v/>
      </c>
      <c r="O252" s="10" t="str">
        <f>IF('Base de données'!O195="","",'Base de données'!O195)</f>
        <v/>
      </c>
      <c r="P252" s="10" t="str">
        <f>IF('Base de données'!P195="","",'Base de données'!P195)</f>
        <v/>
      </c>
      <c r="Q252" s="10" t="str">
        <f>IF('Base de données'!Q195="","",'Base de données'!Q195)</f>
        <v/>
      </c>
      <c r="BQ252"/>
      <c r="BR252"/>
      <c r="BS252"/>
      <c r="BT252"/>
      <c r="BU252"/>
      <c r="BV252"/>
      <c r="BW252"/>
      <c r="BX252"/>
      <c r="BY252"/>
      <c r="BZ252"/>
      <c r="CA252"/>
      <c r="CB252"/>
      <c r="CC252"/>
      <c r="CD252"/>
      <c r="CE252"/>
      <c r="CF252"/>
    </row>
    <row r="253" spans="1:84" hidden="1" x14ac:dyDescent="0.3">
      <c r="A253" s="12"/>
      <c r="B253" s="3" t="str">
        <f>IF('Base de données'!B196="","",'Base de données'!B196)</f>
        <v/>
      </c>
      <c r="C253" s="3" t="str">
        <f>IF('Base de données'!C196="","",'Base de données'!C196)</f>
        <v/>
      </c>
      <c r="D253" s="3" t="str">
        <f>IF('Base de données'!D196="","",'Base de données'!D196)</f>
        <v/>
      </c>
      <c r="E253" s="3" t="str">
        <f>IF('Base de données'!E196="","",'Base de données'!E196)</f>
        <v/>
      </c>
      <c r="F253" s="3" t="str">
        <f>IF('Base de données'!F196="","",'Base de données'!F196)</f>
        <v/>
      </c>
      <c r="G253" s="3" t="str">
        <f>IF('Base de données'!G196="","",'Base de données'!G196)</f>
        <v/>
      </c>
      <c r="H253" s="3" t="str">
        <f>IF('Base de données'!H196="","",'Base de données'!H196)</f>
        <v/>
      </c>
      <c r="I253" s="3" t="str">
        <f>IF('Base de données'!I196="","",'Base de données'!I196)</f>
        <v/>
      </c>
      <c r="J253" s="3" t="str">
        <f>IF('Base de données'!J196="","",'Base de données'!J196)</f>
        <v/>
      </c>
      <c r="K253" s="3" t="str">
        <f>IF('Base de données'!K196="","",'Base de données'!K196)</f>
        <v/>
      </c>
      <c r="L253" s="64" t="str">
        <f>IF('Base de données'!L196="","",'Base de données'!L196)</f>
        <v/>
      </c>
      <c r="M253" s="64" t="str">
        <f>IF('Base de données'!M196="","",'Base de données'!M196)</f>
        <v/>
      </c>
      <c r="N253" s="64" t="str">
        <f>IF('Base de données'!N196="","",'Base de données'!N196)</f>
        <v/>
      </c>
      <c r="O253" s="10" t="str">
        <f>IF('Base de données'!O196="","",'Base de données'!O196)</f>
        <v/>
      </c>
      <c r="P253" s="10" t="str">
        <f>IF('Base de données'!P196="","",'Base de données'!P196)</f>
        <v/>
      </c>
      <c r="Q253" s="10" t="str">
        <f>IF('Base de données'!Q196="","",'Base de données'!Q196)</f>
        <v/>
      </c>
      <c r="BQ253"/>
      <c r="BR253"/>
      <c r="BS253"/>
      <c r="BT253"/>
      <c r="BU253"/>
      <c r="BV253"/>
      <c r="BW253"/>
      <c r="BX253"/>
      <c r="BY253"/>
      <c r="BZ253"/>
      <c r="CA253"/>
      <c r="CB253"/>
      <c r="CC253"/>
      <c r="CD253"/>
      <c r="CE253"/>
      <c r="CF253"/>
    </row>
    <row r="254" spans="1:84" hidden="1" x14ac:dyDescent="0.3">
      <c r="A254" s="12"/>
      <c r="B254" s="3" t="str">
        <f>IF('Base de données'!B197="","",'Base de données'!B197)</f>
        <v/>
      </c>
      <c r="C254" s="3" t="str">
        <f>IF('Base de données'!C197="","",'Base de données'!C197)</f>
        <v/>
      </c>
      <c r="D254" s="3" t="str">
        <f>IF('Base de données'!D197="","",'Base de données'!D197)</f>
        <v/>
      </c>
      <c r="E254" s="3" t="str">
        <f>IF('Base de données'!E197="","",'Base de données'!E197)</f>
        <v/>
      </c>
      <c r="F254" s="3" t="str">
        <f>IF('Base de données'!F197="","",'Base de données'!F197)</f>
        <v/>
      </c>
      <c r="G254" s="3" t="str">
        <f>IF('Base de données'!G197="","",'Base de données'!G197)</f>
        <v/>
      </c>
      <c r="H254" s="3" t="str">
        <f>IF('Base de données'!H197="","",'Base de données'!H197)</f>
        <v/>
      </c>
      <c r="I254" s="3" t="str">
        <f>IF('Base de données'!I197="","",'Base de données'!I197)</f>
        <v/>
      </c>
      <c r="J254" s="3" t="str">
        <f>IF('Base de données'!J197="","",'Base de données'!J197)</f>
        <v/>
      </c>
      <c r="K254" s="3" t="str">
        <f>IF('Base de données'!K197="","",'Base de données'!K197)</f>
        <v/>
      </c>
      <c r="L254" s="64" t="str">
        <f>IF('Base de données'!L197="","",'Base de données'!L197)</f>
        <v/>
      </c>
      <c r="M254" s="64" t="str">
        <f>IF('Base de données'!M197="","",'Base de données'!M197)</f>
        <v/>
      </c>
      <c r="N254" s="64" t="str">
        <f>IF('Base de données'!N197="","",'Base de données'!N197)</f>
        <v/>
      </c>
      <c r="O254" s="10" t="str">
        <f>IF('Base de données'!O197="","",'Base de données'!O197)</f>
        <v/>
      </c>
      <c r="P254" s="10" t="str">
        <f>IF('Base de données'!P197="","",'Base de données'!P197)</f>
        <v/>
      </c>
      <c r="Q254" s="10" t="str">
        <f>IF('Base de données'!Q197="","",'Base de données'!Q197)</f>
        <v/>
      </c>
      <c r="BQ254"/>
      <c r="BR254"/>
      <c r="BS254"/>
      <c r="BT254"/>
      <c r="BU254"/>
      <c r="BV254"/>
      <c r="BW254"/>
      <c r="BX254"/>
      <c r="BY254"/>
      <c r="BZ254"/>
      <c r="CA254"/>
      <c r="CB254"/>
      <c r="CC254"/>
      <c r="CD254"/>
      <c r="CE254"/>
      <c r="CF254"/>
    </row>
    <row r="255" spans="1:84" hidden="1" x14ac:dyDescent="0.3">
      <c r="A255" s="12"/>
      <c r="B255" s="3" t="str">
        <f>IF('Base de données'!B198="","",'Base de données'!B198)</f>
        <v/>
      </c>
      <c r="C255" s="3" t="str">
        <f>IF('Base de données'!C198="","",'Base de données'!C198)</f>
        <v/>
      </c>
      <c r="D255" s="3" t="str">
        <f>IF('Base de données'!D198="","",'Base de données'!D198)</f>
        <v/>
      </c>
      <c r="E255" s="3" t="str">
        <f>IF('Base de données'!E198="","",'Base de données'!E198)</f>
        <v/>
      </c>
      <c r="F255" s="3" t="str">
        <f>IF('Base de données'!F198="","",'Base de données'!F198)</f>
        <v/>
      </c>
      <c r="G255" s="3" t="str">
        <f>IF('Base de données'!G198="","",'Base de données'!G198)</f>
        <v/>
      </c>
      <c r="H255" s="3" t="str">
        <f>IF('Base de données'!H198="","",'Base de données'!H198)</f>
        <v/>
      </c>
      <c r="I255" s="3" t="str">
        <f>IF('Base de données'!I198="","",'Base de données'!I198)</f>
        <v/>
      </c>
      <c r="J255" s="3" t="str">
        <f>IF('Base de données'!J198="","",'Base de données'!J198)</f>
        <v/>
      </c>
      <c r="K255" s="3" t="str">
        <f>IF('Base de données'!K198="","",'Base de données'!K198)</f>
        <v/>
      </c>
      <c r="L255" s="64" t="str">
        <f>IF('Base de données'!L198="","",'Base de données'!L198)</f>
        <v/>
      </c>
      <c r="M255" s="64" t="str">
        <f>IF('Base de données'!M198="","",'Base de données'!M198)</f>
        <v/>
      </c>
      <c r="N255" s="64" t="str">
        <f>IF('Base de données'!N198="","",'Base de données'!N198)</f>
        <v/>
      </c>
      <c r="O255" s="10" t="str">
        <f>IF('Base de données'!O198="","",'Base de données'!O198)</f>
        <v/>
      </c>
      <c r="P255" s="10" t="str">
        <f>IF('Base de données'!P198="","",'Base de données'!P198)</f>
        <v/>
      </c>
      <c r="Q255" s="10" t="str">
        <f>IF('Base de données'!Q198="","",'Base de données'!Q198)</f>
        <v/>
      </c>
      <c r="BQ255"/>
      <c r="BR255"/>
      <c r="BS255"/>
      <c r="BT255"/>
      <c r="BU255"/>
      <c r="BV255"/>
      <c r="BW255"/>
      <c r="BX255"/>
      <c r="BY255"/>
      <c r="BZ255"/>
      <c r="CA255"/>
      <c r="CB255"/>
      <c r="CC255"/>
      <c r="CD255"/>
      <c r="CE255"/>
      <c r="CF255"/>
    </row>
    <row r="256" spans="1:84" hidden="1" x14ac:dyDescent="0.3">
      <c r="A256" s="12"/>
      <c r="B256" s="3" t="str">
        <f>IF('Base de données'!B199="","",'Base de données'!B199)</f>
        <v/>
      </c>
      <c r="C256" s="3" t="str">
        <f>IF('Base de données'!C199="","",'Base de données'!C199)</f>
        <v/>
      </c>
      <c r="D256" s="3" t="str">
        <f>IF('Base de données'!D199="","",'Base de données'!D199)</f>
        <v/>
      </c>
      <c r="E256" s="3" t="str">
        <f>IF('Base de données'!E199="","",'Base de données'!E199)</f>
        <v/>
      </c>
      <c r="F256" s="3" t="str">
        <f>IF('Base de données'!F199="","",'Base de données'!F199)</f>
        <v/>
      </c>
      <c r="G256" s="3" t="str">
        <f>IF('Base de données'!G199="","",'Base de données'!G199)</f>
        <v/>
      </c>
      <c r="H256" s="3" t="str">
        <f>IF('Base de données'!H199="","",'Base de données'!H199)</f>
        <v/>
      </c>
      <c r="I256" s="3" t="str">
        <f>IF('Base de données'!I199="","",'Base de données'!I199)</f>
        <v/>
      </c>
      <c r="J256" s="3" t="str">
        <f>IF('Base de données'!J199="","",'Base de données'!J199)</f>
        <v/>
      </c>
      <c r="K256" s="3" t="str">
        <f>IF('Base de données'!K199="","",'Base de données'!K199)</f>
        <v/>
      </c>
      <c r="L256" s="64" t="str">
        <f>IF('Base de données'!L199="","",'Base de données'!L199)</f>
        <v/>
      </c>
      <c r="M256" s="64" t="str">
        <f>IF('Base de données'!M199="","",'Base de données'!M199)</f>
        <v/>
      </c>
      <c r="N256" s="64" t="str">
        <f>IF('Base de données'!N199="","",'Base de données'!N199)</f>
        <v/>
      </c>
      <c r="O256" s="10" t="str">
        <f>IF('Base de données'!O199="","",'Base de données'!O199)</f>
        <v/>
      </c>
      <c r="P256" s="10" t="str">
        <f>IF('Base de données'!P199="","",'Base de données'!P199)</f>
        <v/>
      </c>
      <c r="Q256" s="10" t="str">
        <f>IF('Base de données'!Q199="","",'Base de données'!Q199)</f>
        <v/>
      </c>
      <c r="BQ256"/>
      <c r="BR256"/>
      <c r="BS256"/>
      <c r="BT256"/>
      <c r="BU256"/>
      <c r="BV256"/>
      <c r="BW256"/>
      <c r="BX256"/>
      <c r="BY256"/>
      <c r="BZ256"/>
      <c r="CA256"/>
      <c r="CB256"/>
      <c r="CC256"/>
      <c r="CD256"/>
      <c r="CE256"/>
      <c r="CF256"/>
    </row>
    <row r="257" spans="1:84" hidden="1" x14ac:dyDescent="0.3">
      <c r="A257" s="12"/>
      <c r="B257" s="3" t="str">
        <f>IF('Base de données'!B200="","",'Base de données'!B200)</f>
        <v/>
      </c>
      <c r="C257" s="3" t="str">
        <f>IF('Base de données'!C200="","",'Base de données'!C200)</f>
        <v/>
      </c>
      <c r="D257" s="3" t="str">
        <f>IF('Base de données'!D200="","",'Base de données'!D200)</f>
        <v/>
      </c>
      <c r="E257" s="3" t="str">
        <f>IF('Base de données'!E200="","",'Base de données'!E200)</f>
        <v/>
      </c>
      <c r="F257" s="3" t="str">
        <f>IF('Base de données'!F200="","",'Base de données'!F200)</f>
        <v/>
      </c>
      <c r="G257" s="3" t="str">
        <f>IF('Base de données'!G200="","",'Base de données'!G200)</f>
        <v/>
      </c>
      <c r="H257" s="3" t="str">
        <f>IF('Base de données'!H200="","",'Base de données'!H200)</f>
        <v/>
      </c>
      <c r="I257" s="3" t="str">
        <f>IF('Base de données'!I200="","",'Base de données'!I200)</f>
        <v/>
      </c>
      <c r="J257" s="3" t="str">
        <f>IF('Base de données'!J200="","",'Base de données'!J200)</f>
        <v/>
      </c>
      <c r="K257" s="3" t="str">
        <f>IF('Base de données'!K200="","",'Base de données'!K200)</f>
        <v/>
      </c>
      <c r="L257" s="64" t="str">
        <f>IF('Base de données'!L200="","",'Base de données'!L200)</f>
        <v/>
      </c>
      <c r="M257" s="64" t="str">
        <f>IF('Base de données'!M200="","",'Base de données'!M200)</f>
        <v/>
      </c>
      <c r="N257" s="64" t="str">
        <f>IF('Base de données'!N200="","",'Base de données'!N200)</f>
        <v/>
      </c>
      <c r="O257" s="10" t="str">
        <f>IF('Base de données'!O200="","",'Base de données'!O200)</f>
        <v/>
      </c>
      <c r="P257" s="10" t="str">
        <f>IF('Base de données'!P200="","",'Base de données'!P200)</f>
        <v/>
      </c>
      <c r="Q257" s="10" t="str">
        <f>IF('Base de données'!Q200="","",'Base de données'!Q200)</f>
        <v/>
      </c>
      <c r="BQ257"/>
      <c r="BR257"/>
      <c r="BS257"/>
      <c r="BT257"/>
      <c r="BU257"/>
      <c r="BV257"/>
      <c r="BW257"/>
      <c r="BX257"/>
      <c r="BY257"/>
      <c r="BZ257"/>
      <c r="CA257"/>
      <c r="CB257"/>
      <c r="CC257"/>
      <c r="CD257"/>
      <c r="CE257"/>
      <c r="CF257"/>
    </row>
    <row r="258" spans="1:84" hidden="1" x14ac:dyDescent="0.3">
      <c r="A258" s="12"/>
      <c r="B258" s="3" t="str">
        <f>IF('Base de données'!B201="","",'Base de données'!B201)</f>
        <v/>
      </c>
      <c r="C258" s="3" t="str">
        <f>IF('Base de données'!C201="","",'Base de données'!C201)</f>
        <v/>
      </c>
      <c r="D258" s="3" t="str">
        <f>IF('Base de données'!D201="","",'Base de données'!D201)</f>
        <v/>
      </c>
      <c r="E258" s="3" t="str">
        <f>IF('Base de données'!E201="","",'Base de données'!E201)</f>
        <v/>
      </c>
      <c r="F258" s="3" t="str">
        <f>IF('Base de données'!F201="","",'Base de données'!F201)</f>
        <v/>
      </c>
      <c r="G258" s="3" t="str">
        <f>IF('Base de données'!G201="","",'Base de données'!G201)</f>
        <v/>
      </c>
      <c r="H258" s="3" t="str">
        <f>IF('Base de données'!H201="","",'Base de données'!H201)</f>
        <v/>
      </c>
      <c r="I258" s="3" t="str">
        <f>IF('Base de données'!I201="","",'Base de données'!I201)</f>
        <v/>
      </c>
      <c r="J258" s="3" t="str">
        <f>IF('Base de données'!J201="","",'Base de données'!J201)</f>
        <v/>
      </c>
      <c r="K258" s="3" t="str">
        <f>IF('Base de données'!K201="","",'Base de données'!K201)</f>
        <v/>
      </c>
      <c r="L258" s="64" t="str">
        <f>IF('Base de données'!L201="","",'Base de données'!L201)</f>
        <v/>
      </c>
      <c r="M258" s="64" t="str">
        <f>IF('Base de données'!M201="","",'Base de données'!M201)</f>
        <v/>
      </c>
      <c r="N258" s="64" t="str">
        <f>IF('Base de données'!N201="","",'Base de données'!N201)</f>
        <v/>
      </c>
      <c r="O258" s="10" t="str">
        <f>IF('Base de données'!O201="","",'Base de données'!O201)</f>
        <v/>
      </c>
      <c r="P258" s="10" t="str">
        <f>IF('Base de données'!P201="","",'Base de données'!P201)</f>
        <v/>
      </c>
      <c r="Q258" s="10" t="str">
        <f>IF('Base de données'!Q201="","",'Base de données'!Q201)</f>
        <v/>
      </c>
      <c r="BQ258"/>
      <c r="BR258"/>
      <c r="BS258"/>
      <c r="BT258"/>
      <c r="BU258"/>
      <c r="BV258"/>
      <c r="BW258"/>
      <c r="BX258"/>
      <c r="BY258"/>
      <c r="BZ258"/>
      <c r="CA258"/>
      <c r="CB258"/>
      <c r="CC258"/>
      <c r="CD258"/>
      <c r="CE258"/>
      <c r="CF258"/>
    </row>
    <row r="259" spans="1:84" hidden="1" x14ac:dyDescent="0.3">
      <c r="A259" s="12"/>
      <c r="B259" s="3" t="str">
        <f>IF('Base de données'!B202="","",'Base de données'!B202)</f>
        <v/>
      </c>
      <c r="C259" s="3" t="str">
        <f>IF('Base de données'!C202="","",'Base de données'!C202)</f>
        <v/>
      </c>
      <c r="D259" s="3" t="str">
        <f>IF('Base de données'!D202="","",'Base de données'!D202)</f>
        <v/>
      </c>
      <c r="E259" s="3" t="str">
        <f>IF('Base de données'!E202="","",'Base de données'!E202)</f>
        <v/>
      </c>
      <c r="F259" s="3" t="str">
        <f>IF('Base de données'!F202="","",'Base de données'!F202)</f>
        <v/>
      </c>
      <c r="G259" s="3" t="str">
        <f>IF('Base de données'!G202="","",'Base de données'!G202)</f>
        <v/>
      </c>
      <c r="H259" s="3" t="str">
        <f>IF('Base de données'!H202="","",'Base de données'!H202)</f>
        <v/>
      </c>
      <c r="I259" s="3" t="str">
        <f>IF('Base de données'!I202="","",'Base de données'!I202)</f>
        <v/>
      </c>
      <c r="J259" s="3" t="str">
        <f>IF('Base de données'!J202="","",'Base de données'!J202)</f>
        <v/>
      </c>
      <c r="K259" s="3" t="str">
        <f>IF('Base de données'!K202="","",'Base de données'!K202)</f>
        <v/>
      </c>
      <c r="L259" s="64" t="str">
        <f>IF('Base de données'!L202="","",'Base de données'!L202)</f>
        <v/>
      </c>
      <c r="M259" s="64" t="str">
        <f>IF('Base de données'!M202="","",'Base de données'!M202)</f>
        <v/>
      </c>
      <c r="N259" s="64" t="str">
        <f>IF('Base de données'!N202="","",'Base de données'!N202)</f>
        <v/>
      </c>
      <c r="O259" s="10" t="str">
        <f>IF('Base de données'!O202="","",'Base de données'!O202)</f>
        <v/>
      </c>
      <c r="P259" s="10" t="str">
        <f>IF('Base de données'!P202="","",'Base de données'!P202)</f>
        <v/>
      </c>
      <c r="Q259" s="10" t="str">
        <f>IF('Base de données'!Q202="","",'Base de données'!Q202)</f>
        <v/>
      </c>
      <c r="BQ259"/>
      <c r="BR259"/>
      <c r="BS259"/>
      <c r="BT259"/>
      <c r="BU259"/>
      <c r="BV259"/>
      <c r="BW259"/>
      <c r="BX259"/>
      <c r="BY259"/>
      <c r="BZ259"/>
      <c r="CA259"/>
      <c r="CB259"/>
      <c r="CC259"/>
      <c r="CD259"/>
      <c r="CE259"/>
      <c r="CF259"/>
    </row>
    <row r="260" spans="1:84" hidden="1" x14ac:dyDescent="0.3">
      <c r="A260" s="12"/>
      <c r="B260" s="3" t="str">
        <f>IF('Base de données'!B203="","",'Base de données'!B203)</f>
        <v/>
      </c>
      <c r="C260" s="3" t="str">
        <f>IF('Base de données'!C203="","",'Base de données'!C203)</f>
        <v/>
      </c>
      <c r="D260" s="3" t="str">
        <f>IF('Base de données'!D203="","",'Base de données'!D203)</f>
        <v/>
      </c>
      <c r="E260" s="3" t="str">
        <f>IF('Base de données'!E203="","",'Base de données'!E203)</f>
        <v/>
      </c>
      <c r="F260" s="3" t="str">
        <f>IF('Base de données'!F203="","",'Base de données'!F203)</f>
        <v/>
      </c>
      <c r="G260" s="3" t="str">
        <f>IF('Base de données'!G203="","",'Base de données'!G203)</f>
        <v/>
      </c>
      <c r="H260" s="3" t="str">
        <f>IF('Base de données'!H203="","",'Base de données'!H203)</f>
        <v/>
      </c>
      <c r="I260" s="3" t="str">
        <f>IF('Base de données'!I203="","",'Base de données'!I203)</f>
        <v/>
      </c>
      <c r="J260" s="3" t="str">
        <f>IF('Base de données'!J203="","",'Base de données'!J203)</f>
        <v/>
      </c>
      <c r="K260" s="3" t="str">
        <f>IF('Base de données'!K203="","",'Base de données'!K203)</f>
        <v/>
      </c>
      <c r="L260" s="64" t="str">
        <f>IF('Base de données'!L203="","",'Base de données'!L203)</f>
        <v/>
      </c>
      <c r="M260" s="64" t="str">
        <f>IF('Base de données'!M203="","",'Base de données'!M203)</f>
        <v/>
      </c>
      <c r="N260" s="64" t="str">
        <f>IF('Base de données'!N203="","",'Base de données'!N203)</f>
        <v/>
      </c>
      <c r="O260" s="10" t="str">
        <f>IF('Base de données'!O203="","",'Base de données'!O203)</f>
        <v/>
      </c>
      <c r="P260" s="10" t="str">
        <f>IF('Base de données'!P203="","",'Base de données'!P203)</f>
        <v/>
      </c>
      <c r="Q260" s="10" t="str">
        <f>IF('Base de données'!Q203="","",'Base de données'!Q203)</f>
        <v/>
      </c>
      <c r="BQ260"/>
      <c r="BR260"/>
      <c r="BS260"/>
      <c r="BT260"/>
      <c r="BU260"/>
      <c r="BV260"/>
      <c r="BW260"/>
      <c r="BX260"/>
      <c r="BY260"/>
      <c r="BZ260"/>
      <c r="CA260"/>
      <c r="CB260"/>
      <c r="CC260"/>
      <c r="CD260"/>
      <c r="CE260"/>
      <c r="CF260"/>
    </row>
    <row r="261" spans="1:84" hidden="1" x14ac:dyDescent="0.3">
      <c r="A261" s="12"/>
      <c r="B261" s="3" t="str">
        <f>IF('Base de données'!B204="","",'Base de données'!B204)</f>
        <v/>
      </c>
      <c r="C261" s="3" t="str">
        <f>IF('Base de données'!C204="","",'Base de données'!C204)</f>
        <v/>
      </c>
      <c r="D261" s="3" t="str">
        <f>IF('Base de données'!D204="","",'Base de données'!D204)</f>
        <v/>
      </c>
      <c r="E261" s="3" t="str">
        <f>IF('Base de données'!E204="","",'Base de données'!E204)</f>
        <v/>
      </c>
      <c r="F261" s="3" t="str">
        <f>IF('Base de données'!F204="","",'Base de données'!F204)</f>
        <v/>
      </c>
      <c r="G261" s="3" t="str">
        <f>IF('Base de données'!G204="","",'Base de données'!G204)</f>
        <v/>
      </c>
      <c r="H261" s="3" t="str">
        <f>IF('Base de données'!H204="","",'Base de données'!H204)</f>
        <v/>
      </c>
      <c r="I261" s="3" t="str">
        <f>IF('Base de données'!I204="","",'Base de données'!I204)</f>
        <v/>
      </c>
      <c r="J261" s="3" t="str">
        <f>IF('Base de données'!J204="","",'Base de données'!J204)</f>
        <v/>
      </c>
      <c r="K261" s="3" t="str">
        <f>IF('Base de données'!K204="","",'Base de données'!K204)</f>
        <v/>
      </c>
      <c r="L261" s="64" t="str">
        <f>IF('Base de données'!L204="","",'Base de données'!L204)</f>
        <v/>
      </c>
      <c r="M261" s="64" t="str">
        <f>IF('Base de données'!M204="","",'Base de données'!M204)</f>
        <v/>
      </c>
      <c r="N261" s="64" t="str">
        <f>IF('Base de données'!N204="","",'Base de données'!N204)</f>
        <v/>
      </c>
      <c r="O261" s="10" t="str">
        <f>IF('Base de données'!O204="","",'Base de données'!O204)</f>
        <v/>
      </c>
      <c r="P261" s="10" t="str">
        <f>IF('Base de données'!P204="","",'Base de données'!P204)</f>
        <v/>
      </c>
      <c r="Q261" s="10" t="str">
        <f>IF('Base de données'!Q204="","",'Base de données'!Q204)</f>
        <v/>
      </c>
      <c r="BQ261"/>
      <c r="BR261"/>
      <c r="BS261"/>
      <c r="BT261"/>
      <c r="BU261"/>
      <c r="BV261"/>
      <c r="BW261"/>
      <c r="BX261"/>
      <c r="BY261"/>
      <c r="BZ261"/>
      <c r="CA261"/>
      <c r="CB261"/>
      <c r="CC261"/>
      <c r="CD261"/>
      <c r="CE261"/>
      <c r="CF261"/>
    </row>
    <row r="262" spans="1:84" hidden="1" x14ac:dyDescent="0.3">
      <c r="A262" s="12"/>
      <c r="B262" s="3" t="str">
        <f>IF('Base de données'!B205="","",'Base de données'!B205)</f>
        <v/>
      </c>
      <c r="C262" s="3" t="str">
        <f>IF('Base de données'!C205="","",'Base de données'!C205)</f>
        <v/>
      </c>
      <c r="D262" s="3" t="str">
        <f>IF('Base de données'!D205="","",'Base de données'!D205)</f>
        <v/>
      </c>
      <c r="E262" s="3" t="str">
        <f>IF('Base de données'!E205="","",'Base de données'!E205)</f>
        <v/>
      </c>
      <c r="F262" s="3" t="str">
        <f>IF('Base de données'!F205="","",'Base de données'!F205)</f>
        <v/>
      </c>
      <c r="G262" s="3" t="str">
        <f>IF('Base de données'!G205="","",'Base de données'!G205)</f>
        <v/>
      </c>
      <c r="H262" s="3" t="str">
        <f>IF('Base de données'!H205="","",'Base de données'!H205)</f>
        <v/>
      </c>
      <c r="I262" s="3" t="str">
        <f>IF('Base de données'!I205="","",'Base de données'!I205)</f>
        <v/>
      </c>
      <c r="J262" s="3" t="str">
        <f>IF('Base de données'!J205="","",'Base de données'!J205)</f>
        <v/>
      </c>
      <c r="K262" s="3" t="str">
        <f>IF('Base de données'!K205="","",'Base de données'!K205)</f>
        <v/>
      </c>
      <c r="L262" s="64" t="str">
        <f>IF('Base de données'!L205="","",'Base de données'!L205)</f>
        <v/>
      </c>
      <c r="M262" s="64" t="str">
        <f>IF('Base de données'!M205="","",'Base de données'!M205)</f>
        <v/>
      </c>
      <c r="N262" s="64" t="str">
        <f>IF('Base de données'!N205="","",'Base de données'!N205)</f>
        <v/>
      </c>
      <c r="O262" s="10" t="str">
        <f>IF('Base de données'!O205="","",'Base de données'!O205)</f>
        <v/>
      </c>
      <c r="P262" s="10" t="str">
        <f>IF('Base de données'!P205="","",'Base de données'!P205)</f>
        <v/>
      </c>
      <c r="Q262" s="10" t="str">
        <f>IF('Base de données'!Q205="","",'Base de données'!Q205)</f>
        <v/>
      </c>
      <c r="BQ262"/>
      <c r="BR262"/>
      <c r="BS262"/>
      <c r="BT262"/>
      <c r="BU262"/>
      <c r="BV262"/>
      <c r="BW262"/>
      <c r="BX262"/>
      <c r="BY262"/>
      <c r="BZ262"/>
      <c r="CA262"/>
      <c r="CB262"/>
      <c r="CC262"/>
      <c r="CD262"/>
      <c r="CE262"/>
      <c r="CF262"/>
    </row>
    <row r="263" spans="1:84" hidden="1" x14ac:dyDescent="0.3">
      <c r="A263" s="12"/>
      <c r="B263" s="3" t="str">
        <f>IF('Base de données'!B206="","",'Base de données'!B206)</f>
        <v/>
      </c>
      <c r="C263" s="3" t="str">
        <f>IF('Base de données'!C206="","",'Base de données'!C206)</f>
        <v/>
      </c>
      <c r="D263" s="3" t="str">
        <f>IF('Base de données'!D206="","",'Base de données'!D206)</f>
        <v/>
      </c>
      <c r="E263" s="3" t="str">
        <f>IF('Base de données'!E206="","",'Base de données'!E206)</f>
        <v/>
      </c>
      <c r="F263" s="3" t="str">
        <f>IF('Base de données'!F206="","",'Base de données'!F206)</f>
        <v/>
      </c>
      <c r="G263" s="3" t="str">
        <f>IF('Base de données'!G206="","",'Base de données'!G206)</f>
        <v/>
      </c>
      <c r="H263" s="3" t="str">
        <f>IF('Base de données'!H206="","",'Base de données'!H206)</f>
        <v/>
      </c>
      <c r="I263" s="3" t="str">
        <f>IF('Base de données'!I206="","",'Base de données'!I206)</f>
        <v/>
      </c>
      <c r="J263" s="3" t="str">
        <f>IF('Base de données'!J206="","",'Base de données'!J206)</f>
        <v/>
      </c>
      <c r="K263" s="3" t="str">
        <f>IF('Base de données'!K206="","",'Base de données'!K206)</f>
        <v/>
      </c>
      <c r="L263" s="64" t="str">
        <f>IF('Base de données'!L206="","",'Base de données'!L206)</f>
        <v/>
      </c>
      <c r="M263" s="64" t="str">
        <f>IF('Base de données'!M206="","",'Base de données'!M206)</f>
        <v/>
      </c>
      <c r="N263" s="64" t="str">
        <f>IF('Base de données'!N206="","",'Base de données'!N206)</f>
        <v/>
      </c>
      <c r="O263" s="10" t="str">
        <f>IF('Base de données'!O206="","",'Base de données'!O206)</f>
        <v/>
      </c>
      <c r="P263" s="10" t="str">
        <f>IF('Base de données'!P206="","",'Base de données'!P206)</f>
        <v/>
      </c>
      <c r="Q263" s="10" t="str">
        <f>IF('Base de données'!Q206="","",'Base de données'!Q206)</f>
        <v/>
      </c>
      <c r="BQ263"/>
      <c r="BR263"/>
      <c r="BS263"/>
      <c r="BT263"/>
      <c r="BU263"/>
      <c r="BV263"/>
      <c r="BW263"/>
      <c r="BX263"/>
      <c r="BY263"/>
      <c r="BZ263"/>
      <c r="CA263"/>
      <c r="CB263"/>
      <c r="CC263"/>
      <c r="CD263"/>
      <c r="CE263"/>
      <c r="CF263"/>
    </row>
    <row r="264" spans="1:84" hidden="1" x14ac:dyDescent="0.3">
      <c r="A264" s="12"/>
      <c r="B264" s="3" t="str">
        <f>IF('Base de données'!B207="","",'Base de données'!B207)</f>
        <v/>
      </c>
      <c r="C264" s="3" t="str">
        <f>IF('Base de données'!C207="","",'Base de données'!C207)</f>
        <v/>
      </c>
      <c r="D264" s="3" t="str">
        <f>IF('Base de données'!D207="","",'Base de données'!D207)</f>
        <v/>
      </c>
      <c r="E264" s="3" t="str">
        <f>IF('Base de données'!E207="","",'Base de données'!E207)</f>
        <v/>
      </c>
      <c r="F264" s="3" t="str">
        <f>IF('Base de données'!F207="","",'Base de données'!F207)</f>
        <v/>
      </c>
      <c r="G264" s="3" t="str">
        <f>IF('Base de données'!G207="","",'Base de données'!G207)</f>
        <v/>
      </c>
      <c r="H264" s="3" t="str">
        <f>IF('Base de données'!H207="","",'Base de données'!H207)</f>
        <v/>
      </c>
      <c r="I264" s="3" t="str">
        <f>IF('Base de données'!I207="","",'Base de données'!I207)</f>
        <v/>
      </c>
      <c r="J264" s="3" t="str">
        <f>IF('Base de données'!J207="","",'Base de données'!J207)</f>
        <v/>
      </c>
      <c r="K264" s="3" t="str">
        <f>IF('Base de données'!K207="","",'Base de données'!K207)</f>
        <v/>
      </c>
      <c r="L264" s="64" t="str">
        <f>IF('Base de données'!L207="","",'Base de données'!L207)</f>
        <v/>
      </c>
      <c r="M264" s="64" t="str">
        <f>IF('Base de données'!M207="","",'Base de données'!M207)</f>
        <v/>
      </c>
      <c r="N264" s="64" t="str">
        <f>IF('Base de données'!N207="","",'Base de données'!N207)</f>
        <v/>
      </c>
      <c r="O264" s="10" t="str">
        <f>IF('Base de données'!O207="","",'Base de données'!O207)</f>
        <v/>
      </c>
      <c r="P264" s="10" t="str">
        <f>IF('Base de données'!P207="","",'Base de données'!P207)</f>
        <v/>
      </c>
      <c r="Q264" s="10" t="str">
        <f>IF('Base de données'!Q207="","",'Base de données'!Q207)</f>
        <v/>
      </c>
      <c r="BQ264"/>
      <c r="BR264"/>
      <c r="BS264"/>
      <c r="BT264"/>
      <c r="BU264"/>
      <c r="BV264"/>
      <c r="BW264"/>
      <c r="BX264"/>
      <c r="BY264"/>
      <c r="BZ264"/>
      <c r="CA264"/>
      <c r="CB264"/>
      <c r="CC264"/>
      <c r="CD264"/>
      <c r="CE264"/>
      <c r="CF264"/>
    </row>
    <row r="265" spans="1:84" hidden="1" x14ac:dyDescent="0.3">
      <c r="A265" s="12"/>
      <c r="B265" s="3" t="str">
        <f>IF('Base de données'!B208="","",'Base de données'!B208)</f>
        <v/>
      </c>
      <c r="C265" s="3" t="str">
        <f>IF('Base de données'!C208="","",'Base de données'!C208)</f>
        <v/>
      </c>
      <c r="D265" s="3" t="str">
        <f>IF('Base de données'!D208="","",'Base de données'!D208)</f>
        <v/>
      </c>
      <c r="E265" s="3" t="str">
        <f>IF('Base de données'!E208="","",'Base de données'!E208)</f>
        <v/>
      </c>
      <c r="F265" s="3" t="str">
        <f>IF('Base de données'!F208="","",'Base de données'!F208)</f>
        <v/>
      </c>
      <c r="G265" s="3" t="str">
        <f>IF('Base de données'!G208="","",'Base de données'!G208)</f>
        <v/>
      </c>
      <c r="H265" s="3" t="str">
        <f>IF('Base de données'!H208="","",'Base de données'!H208)</f>
        <v/>
      </c>
      <c r="I265" s="3" t="str">
        <f>IF('Base de données'!I208="","",'Base de données'!I208)</f>
        <v/>
      </c>
      <c r="J265" s="3" t="str">
        <f>IF('Base de données'!J208="","",'Base de données'!J208)</f>
        <v/>
      </c>
      <c r="K265" s="3" t="str">
        <f>IF('Base de données'!K208="","",'Base de données'!K208)</f>
        <v/>
      </c>
      <c r="L265" s="64" t="str">
        <f>IF('Base de données'!L208="","",'Base de données'!L208)</f>
        <v/>
      </c>
      <c r="M265" s="64" t="str">
        <f>IF('Base de données'!M208="","",'Base de données'!M208)</f>
        <v/>
      </c>
      <c r="N265" s="64" t="str">
        <f>IF('Base de données'!N208="","",'Base de données'!N208)</f>
        <v/>
      </c>
      <c r="O265" s="10" t="str">
        <f>IF('Base de données'!O208="","",'Base de données'!O208)</f>
        <v/>
      </c>
      <c r="P265" s="10" t="str">
        <f>IF('Base de données'!P208="","",'Base de données'!P208)</f>
        <v/>
      </c>
      <c r="Q265" s="10" t="str">
        <f>IF('Base de données'!Q208="","",'Base de données'!Q208)</f>
        <v/>
      </c>
      <c r="BQ265"/>
      <c r="BR265"/>
      <c r="BS265"/>
      <c r="BT265"/>
      <c r="BU265"/>
      <c r="BV265"/>
      <c r="BW265"/>
      <c r="BX265"/>
      <c r="BY265"/>
      <c r="BZ265"/>
      <c r="CA265"/>
      <c r="CB265"/>
      <c r="CC265"/>
      <c r="CD265"/>
      <c r="CE265"/>
      <c r="CF265"/>
    </row>
    <row r="266" spans="1:84" hidden="1" x14ac:dyDescent="0.3">
      <c r="A266" s="12"/>
      <c r="B266" s="3" t="str">
        <f>IF('Base de données'!B209="","",'Base de données'!B209)</f>
        <v/>
      </c>
      <c r="C266" s="3" t="str">
        <f>IF('Base de données'!C209="","",'Base de données'!C209)</f>
        <v/>
      </c>
      <c r="D266" s="3" t="str">
        <f>IF('Base de données'!D209="","",'Base de données'!D209)</f>
        <v/>
      </c>
      <c r="E266" s="3" t="str">
        <f>IF('Base de données'!E209="","",'Base de données'!E209)</f>
        <v/>
      </c>
      <c r="F266" s="3" t="str">
        <f>IF('Base de données'!F209="","",'Base de données'!F209)</f>
        <v/>
      </c>
      <c r="G266" s="3" t="str">
        <f>IF('Base de données'!G209="","",'Base de données'!G209)</f>
        <v/>
      </c>
      <c r="H266" s="3" t="str">
        <f>IF('Base de données'!H209="","",'Base de données'!H209)</f>
        <v/>
      </c>
      <c r="I266" s="3" t="str">
        <f>IF('Base de données'!I209="","",'Base de données'!I209)</f>
        <v/>
      </c>
      <c r="J266" s="3" t="str">
        <f>IF('Base de données'!J209="","",'Base de données'!J209)</f>
        <v/>
      </c>
      <c r="K266" s="3" t="str">
        <f>IF('Base de données'!K209="","",'Base de données'!K209)</f>
        <v/>
      </c>
      <c r="L266" s="64" t="str">
        <f>IF('Base de données'!L209="","",'Base de données'!L209)</f>
        <v/>
      </c>
      <c r="M266" s="64" t="str">
        <f>IF('Base de données'!M209="","",'Base de données'!M209)</f>
        <v/>
      </c>
      <c r="N266" s="64" t="str">
        <f>IF('Base de données'!N209="","",'Base de données'!N209)</f>
        <v/>
      </c>
      <c r="O266" s="10" t="str">
        <f>IF('Base de données'!O209="","",'Base de données'!O209)</f>
        <v/>
      </c>
      <c r="P266" s="10" t="str">
        <f>IF('Base de données'!P209="","",'Base de données'!P209)</f>
        <v/>
      </c>
      <c r="Q266" s="10" t="str">
        <f>IF('Base de données'!Q209="","",'Base de données'!Q209)</f>
        <v/>
      </c>
      <c r="BQ266"/>
      <c r="BR266"/>
      <c r="BS266"/>
      <c r="BT266"/>
      <c r="BU266"/>
      <c r="BV266"/>
      <c r="BW266"/>
      <c r="BX266"/>
      <c r="BY266"/>
      <c r="BZ266"/>
      <c r="CA266"/>
      <c r="CB266"/>
      <c r="CC266"/>
      <c r="CD266"/>
      <c r="CE266"/>
      <c r="CF266"/>
    </row>
    <row r="267" spans="1:84" hidden="1" x14ac:dyDescent="0.3">
      <c r="A267" s="12"/>
      <c r="B267" s="3" t="str">
        <f>IF('Base de données'!B210="","",'Base de données'!B210)</f>
        <v/>
      </c>
      <c r="C267" s="3" t="str">
        <f>IF('Base de données'!C210="","",'Base de données'!C210)</f>
        <v/>
      </c>
      <c r="D267" s="3" t="str">
        <f>IF('Base de données'!D210="","",'Base de données'!D210)</f>
        <v/>
      </c>
      <c r="E267" s="3" t="str">
        <f>IF('Base de données'!E210="","",'Base de données'!E210)</f>
        <v/>
      </c>
      <c r="F267" s="3" t="str">
        <f>IF('Base de données'!F210="","",'Base de données'!F210)</f>
        <v/>
      </c>
      <c r="G267" s="3" t="str">
        <f>IF('Base de données'!G210="","",'Base de données'!G210)</f>
        <v/>
      </c>
      <c r="H267" s="3" t="str">
        <f>IF('Base de données'!H210="","",'Base de données'!H210)</f>
        <v/>
      </c>
      <c r="I267" s="3" t="str">
        <f>IF('Base de données'!I210="","",'Base de données'!I210)</f>
        <v/>
      </c>
      <c r="J267" s="3" t="str">
        <f>IF('Base de données'!J210="","",'Base de données'!J210)</f>
        <v/>
      </c>
      <c r="K267" s="3" t="str">
        <f>IF('Base de données'!K210="","",'Base de données'!K210)</f>
        <v/>
      </c>
      <c r="L267" s="64" t="str">
        <f>IF('Base de données'!L210="","",'Base de données'!L210)</f>
        <v/>
      </c>
      <c r="M267" s="64" t="str">
        <f>IF('Base de données'!M210="","",'Base de données'!M210)</f>
        <v/>
      </c>
      <c r="N267" s="64" t="str">
        <f>IF('Base de données'!N210="","",'Base de données'!N210)</f>
        <v/>
      </c>
      <c r="O267" s="10" t="str">
        <f>IF('Base de données'!O210="","",'Base de données'!O210)</f>
        <v/>
      </c>
      <c r="P267" s="10" t="str">
        <f>IF('Base de données'!P210="","",'Base de données'!P210)</f>
        <v/>
      </c>
      <c r="Q267" s="10" t="str">
        <f>IF('Base de données'!Q210="","",'Base de données'!Q210)</f>
        <v/>
      </c>
      <c r="BQ267"/>
      <c r="BR267"/>
      <c r="BS267"/>
      <c r="BT267"/>
      <c r="BU267"/>
      <c r="BV267"/>
      <c r="BW267"/>
      <c r="BX267"/>
      <c r="BY267"/>
      <c r="BZ267"/>
      <c r="CA267"/>
      <c r="CB267"/>
      <c r="CC267"/>
      <c r="CD267"/>
      <c r="CE267"/>
      <c r="CF267"/>
    </row>
    <row r="268" spans="1:84" hidden="1" x14ac:dyDescent="0.3">
      <c r="A268" s="12"/>
      <c r="B268" s="3" t="str">
        <f>IF('Base de données'!B211="","",'Base de données'!B211)</f>
        <v/>
      </c>
      <c r="C268" s="3" t="str">
        <f>IF('Base de données'!C211="","",'Base de données'!C211)</f>
        <v/>
      </c>
      <c r="D268" s="3" t="str">
        <f>IF('Base de données'!D211="","",'Base de données'!D211)</f>
        <v/>
      </c>
      <c r="E268" s="3" t="str">
        <f>IF('Base de données'!E211="","",'Base de données'!E211)</f>
        <v/>
      </c>
      <c r="F268" s="3" t="str">
        <f>IF('Base de données'!F211="","",'Base de données'!F211)</f>
        <v/>
      </c>
      <c r="G268" s="3" t="str">
        <f>IF('Base de données'!G211="","",'Base de données'!G211)</f>
        <v/>
      </c>
      <c r="H268" s="3" t="str">
        <f>IF('Base de données'!H211="","",'Base de données'!H211)</f>
        <v/>
      </c>
      <c r="I268" s="3" t="str">
        <f>IF('Base de données'!I211="","",'Base de données'!I211)</f>
        <v/>
      </c>
      <c r="J268" s="3" t="str">
        <f>IF('Base de données'!J211="","",'Base de données'!J211)</f>
        <v/>
      </c>
      <c r="K268" s="3" t="str">
        <f>IF('Base de données'!K211="","",'Base de données'!K211)</f>
        <v/>
      </c>
      <c r="L268" s="64" t="str">
        <f>IF('Base de données'!L211="","",'Base de données'!L211)</f>
        <v/>
      </c>
      <c r="M268" s="64" t="str">
        <f>IF('Base de données'!M211="","",'Base de données'!M211)</f>
        <v/>
      </c>
      <c r="N268" s="64" t="str">
        <f>IF('Base de données'!N211="","",'Base de données'!N211)</f>
        <v/>
      </c>
      <c r="O268" s="10" t="str">
        <f>IF('Base de données'!O211="","",'Base de données'!O211)</f>
        <v/>
      </c>
      <c r="P268" s="10" t="str">
        <f>IF('Base de données'!P211="","",'Base de données'!P211)</f>
        <v/>
      </c>
      <c r="Q268" s="10" t="str">
        <f>IF('Base de données'!Q211="","",'Base de données'!Q211)</f>
        <v/>
      </c>
      <c r="BQ268"/>
      <c r="BR268"/>
      <c r="BS268"/>
      <c r="BT268"/>
      <c r="BU268"/>
      <c r="BV268"/>
      <c r="BW268"/>
      <c r="BX268"/>
      <c r="BY268"/>
      <c r="BZ268"/>
      <c r="CA268"/>
      <c r="CB268"/>
      <c r="CC268"/>
      <c r="CD268"/>
      <c r="CE268"/>
      <c r="CF268"/>
    </row>
    <row r="269" spans="1:84" hidden="1" x14ac:dyDescent="0.3">
      <c r="A269" s="12"/>
      <c r="B269" s="3" t="str">
        <f>IF('Base de données'!B212="","",'Base de données'!B212)</f>
        <v/>
      </c>
      <c r="C269" s="3" t="str">
        <f>IF('Base de données'!C212="","",'Base de données'!C212)</f>
        <v/>
      </c>
      <c r="D269" s="3" t="str">
        <f>IF('Base de données'!D212="","",'Base de données'!D212)</f>
        <v/>
      </c>
      <c r="E269" s="3" t="str">
        <f>IF('Base de données'!E212="","",'Base de données'!E212)</f>
        <v/>
      </c>
      <c r="F269" s="3" t="str">
        <f>IF('Base de données'!F212="","",'Base de données'!F212)</f>
        <v/>
      </c>
      <c r="G269" s="3" t="str">
        <f>IF('Base de données'!G212="","",'Base de données'!G212)</f>
        <v/>
      </c>
      <c r="H269" s="3" t="str">
        <f>IF('Base de données'!H212="","",'Base de données'!H212)</f>
        <v/>
      </c>
      <c r="I269" s="3" t="str">
        <f>IF('Base de données'!I212="","",'Base de données'!I212)</f>
        <v/>
      </c>
      <c r="J269" s="3" t="str">
        <f>IF('Base de données'!J212="","",'Base de données'!J212)</f>
        <v/>
      </c>
      <c r="K269" s="3" t="str">
        <f>IF('Base de données'!K212="","",'Base de données'!K212)</f>
        <v/>
      </c>
      <c r="L269" s="64" t="str">
        <f>IF('Base de données'!L212="","",'Base de données'!L212)</f>
        <v/>
      </c>
      <c r="M269" s="64" t="str">
        <f>IF('Base de données'!M212="","",'Base de données'!M212)</f>
        <v/>
      </c>
      <c r="N269" s="64" t="str">
        <f>IF('Base de données'!N212="","",'Base de données'!N212)</f>
        <v/>
      </c>
      <c r="O269" s="10" t="str">
        <f>IF('Base de données'!O212="","",'Base de données'!O212)</f>
        <v/>
      </c>
      <c r="P269" s="10" t="str">
        <f>IF('Base de données'!P212="","",'Base de données'!P212)</f>
        <v/>
      </c>
      <c r="Q269" s="10" t="str">
        <f>IF('Base de données'!Q212="","",'Base de données'!Q212)</f>
        <v/>
      </c>
      <c r="BQ269"/>
      <c r="BR269"/>
      <c r="BS269"/>
      <c r="BT269"/>
      <c r="BU269"/>
      <c r="BV269"/>
      <c r="BW269"/>
      <c r="BX269"/>
      <c r="BY269"/>
      <c r="BZ269"/>
      <c r="CA269"/>
      <c r="CB269"/>
      <c r="CC269"/>
      <c r="CD269"/>
      <c r="CE269"/>
      <c r="CF269"/>
    </row>
    <row r="270" spans="1:84" hidden="1" x14ac:dyDescent="0.3">
      <c r="A270" s="12"/>
      <c r="B270" s="3" t="str">
        <f>IF('Base de données'!B213="","",'Base de données'!B213)</f>
        <v/>
      </c>
      <c r="C270" s="3" t="str">
        <f>IF('Base de données'!C213="","",'Base de données'!C213)</f>
        <v/>
      </c>
      <c r="D270" s="3" t="str">
        <f>IF('Base de données'!D213="","",'Base de données'!D213)</f>
        <v/>
      </c>
      <c r="E270" s="3" t="str">
        <f>IF('Base de données'!E213="","",'Base de données'!E213)</f>
        <v/>
      </c>
      <c r="F270" s="3" t="str">
        <f>IF('Base de données'!F213="","",'Base de données'!F213)</f>
        <v/>
      </c>
      <c r="G270" s="3" t="str">
        <f>IF('Base de données'!G213="","",'Base de données'!G213)</f>
        <v/>
      </c>
      <c r="H270" s="3" t="str">
        <f>IF('Base de données'!H213="","",'Base de données'!H213)</f>
        <v/>
      </c>
      <c r="I270" s="3" t="str">
        <f>IF('Base de données'!I213="","",'Base de données'!I213)</f>
        <v/>
      </c>
      <c r="J270" s="3" t="str">
        <f>IF('Base de données'!J213="","",'Base de données'!J213)</f>
        <v/>
      </c>
      <c r="K270" s="3" t="str">
        <f>IF('Base de données'!K213="","",'Base de données'!K213)</f>
        <v/>
      </c>
      <c r="L270" s="64" t="str">
        <f>IF('Base de données'!L213="","",'Base de données'!L213)</f>
        <v/>
      </c>
      <c r="M270" s="64" t="str">
        <f>IF('Base de données'!M213="","",'Base de données'!M213)</f>
        <v/>
      </c>
      <c r="N270" s="64" t="str">
        <f>IF('Base de données'!N213="","",'Base de données'!N213)</f>
        <v/>
      </c>
      <c r="O270" s="10" t="str">
        <f>IF('Base de données'!O213="","",'Base de données'!O213)</f>
        <v/>
      </c>
      <c r="P270" s="10" t="str">
        <f>IF('Base de données'!P213="","",'Base de données'!P213)</f>
        <v/>
      </c>
      <c r="Q270" s="10" t="str">
        <f>IF('Base de données'!Q213="","",'Base de données'!Q213)</f>
        <v/>
      </c>
      <c r="BQ270"/>
      <c r="BR270"/>
      <c r="BS270"/>
      <c r="BT270"/>
      <c r="BU270"/>
      <c r="BV270"/>
      <c r="BW270"/>
      <c r="BX270"/>
      <c r="BY270"/>
      <c r="BZ270"/>
      <c r="CA270"/>
      <c r="CB270"/>
      <c r="CC270"/>
      <c r="CD270"/>
      <c r="CE270"/>
      <c r="CF270"/>
    </row>
    <row r="271" spans="1:84" hidden="1" x14ac:dyDescent="0.3">
      <c r="A271" s="12"/>
      <c r="B271" s="3" t="str">
        <f>IF('Base de données'!B214="","",'Base de données'!B214)</f>
        <v/>
      </c>
      <c r="C271" s="3" t="str">
        <f>IF('Base de données'!C214="","",'Base de données'!C214)</f>
        <v/>
      </c>
      <c r="D271" s="3" t="str">
        <f>IF('Base de données'!D214="","",'Base de données'!D214)</f>
        <v/>
      </c>
      <c r="E271" s="3" t="str">
        <f>IF('Base de données'!E214="","",'Base de données'!E214)</f>
        <v/>
      </c>
      <c r="F271" s="3" t="str">
        <f>IF('Base de données'!F214="","",'Base de données'!F214)</f>
        <v/>
      </c>
      <c r="G271" s="3" t="str">
        <f>IF('Base de données'!G214="","",'Base de données'!G214)</f>
        <v/>
      </c>
      <c r="H271" s="3" t="str">
        <f>IF('Base de données'!H214="","",'Base de données'!H214)</f>
        <v/>
      </c>
      <c r="I271" s="3" t="str">
        <f>IF('Base de données'!I214="","",'Base de données'!I214)</f>
        <v/>
      </c>
      <c r="J271" s="3" t="str">
        <f>IF('Base de données'!J214="","",'Base de données'!J214)</f>
        <v/>
      </c>
      <c r="K271" s="3" t="str">
        <f>IF('Base de données'!K214="","",'Base de données'!K214)</f>
        <v/>
      </c>
      <c r="L271" s="64" t="str">
        <f>IF('Base de données'!L214="","",'Base de données'!L214)</f>
        <v/>
      </c>
      <c r="M271" s="64" t="str">
        <f>IF('Base de données'!M214="","",'Base de données'!M214)</f>
        <v/>
      </c>
      <c r="N271" s="64" t="str">
        <f>IF('Base de données'!N214="","",'Base de données'!N214)</f>
        <v/>
      </c>
      <c r="O271" s="10" t="str">
        <f>IF('Base de données'!O214="","",'Base de données'!O214)</f>
        <v/>
      </c>
      <c r="P271" s="10" t="str">
        <f>IF('Base de données'!P214="","",'Base de données'!P214)</f>
        <v/>
      </c>
      <c r="Q271" s="10" t="str">
        <f>IF('Base de données'!Q214="","",'Base de données'!Q214)</f>
        <v/>
      </c>
      <c r="BQ271"/>
      <c r="BR271"/>
      <c r="BS271"/>
      <c r="BT271"/>
      <c r="BU271"/>
      <c r="BV271"/>
      <c r="BW271"/>
      <c r="BX271"/>
      <c r="BY271"/>
      <c r="BZ271"/>
      <c r="CA271"/>
      <c r="CB271"/>
      <c r="CC271"/>
      <c r="CD271"/>
      <c r="CE271"/>
      <c r="CF271"/>
    </row>
    <row r="272" spans="1:84" hidden="1" x14ac:dyDescent="0.3">
      <c r="A272" s="12"/>
      <c r="B272" s="3" t="str">
        <f>IF('Base de données'!B215="","",'Base de données'!B215)</f>
        <v/>
      </c>
      <c r="C272" s="3" t="str">
        <f>IF('Base de données'!C215="","",'Base de données'!C215)</f>
        <v/>
      </c>
      <c r="D272" s="3" t="str">
        <f>IF('Base de données'!D215="","",'Base de données'!D215)</f>
        <v/>
      </c>
      <c r="E272" s="3" t="str">
        <f>IF('Base de données'!E215="","",'Base de données'!E215)</f>
        <v/>
      </c>
      <c r="F272" s="3" t="str">
        <f>IF('Base de données'!F215="","",'Base de données'!F215)</f>
        <v/>
      </c>
      <c r="G272" s="3" t="str">
        <f>IF('Base de données'!G215="","",'Base de données'!G215)</f>
        <v/>
      </c>
      <c r="H272" s="3" t="str">
        <f>IF('Base de données'!H215="","",'Base de données'!H215)</f>
        <v/>
      </c>
      <c r="I272" s="3" t="str">
        <f>IF('Base de données'!I215="","",'Base de données'!I215)</f>
        <v/>
      </c>
      <c r="J272" s="3" t="str">
        <f>IF('Base de données'!J215="","",'Base de données'!J215)</f>
        <v/>
      </c>
      <c r="K272" s="3" t="str">
        <f>IF('Base de données'!K215="","",'Base de données'!K215)</f>
        <v/>
      </c>
      <c r="L272" s="64" t="str">
        <f>IF('Base de données'!L215="","",'Base de données'!L215)</f>
        <v/>
      </c>
      <c r="M272" s="64" t="str">
        <f>IF('Base de données'!M215="","",'Base de données'!M215)</f>
        <v/>
      </c>
      <c r="N272" s="64" t="str">
        <f>IF('Base de données'!N215="","",'Base de données'!N215)</f>
        <v/>
      </c>
      <c r="O272" s="10" t="str">
        <f>IF('Base de données'!O215="","",'Base de données'!O215)</f>
        <v/>
      </c>
      <c r="P272" s="10" t="str">
        <f>IF('Base de données'!P215="","",'Base de données'!P215)</f>
        <v/>
      </c>
      <c r="Q272" s="10" t="str">
        <f>IF('Base de données'!Q215="","",'Base de données'!Q215)</f>
        <v/>
      </c>
      <c r="BQ272"/>
      <c r="BR272"/>
      <c r="BS272"/>
      <c r="BT272"/>
      <c r="BU272"/>
      <c r="BV272"/>
      <c r="BW272"/>
      <c r="BX272"/>
      <c r="BY272"/>
      <c r="BZ272"/>
      <c r="CA272"/>
      <c r="CB272"/>
      <c r="CC272"/>
      <c r="CD272"/>
      <c r="CE272"/>
      <c r="CF272"/>
    </row>
    <row r="273" spans="1:84" hidden="1" x14ac:dyDescent="0.3">
      <c r="A273" s="12"/>
      <c r="B273" s="3" t="str">
        <f>IF('Base de données'!B216="","",'Base de données'!B216)</f>
        <v/>
      </c>
      <c r="C273" s="3" t="str">
        <f>IF('Base de données'!C216="","",'Base de données'!C216)</f>
        <v/>
      </c>
      <c r="D273" s="3" t="str">
        <f>IF('Base de données'!D216="","",'Base de données'!D216)</f>
        <v/>
      </c>
      <c r="E273" s="3" t="str">
        <f>IF('Base de données'!E216="","",'Base de données'!E216)</f>
        <v/>
      </c>
      <c r="F273" s="3" t="str">
        <f>IF('Base de données'!F216="","",'Base de données'!F216)</f>
        <v/>
      </c>
      <c r="G273" s="3" t="str">
        <f>IF('Base de données'!G216="","",'Base de données'!G216)</f>
        <v/>
      </c>
      <c r="H273" s="3" t="str">
        <f>IF('Base de données'!H216="","",'Base de données'!H216)</f>
        <v/>
      </c>
      <c r="I273" s="3" t="str">
        <f>IF('Base de données'!I216="","",'Base de données'!I216)</f>
        <v/>
      </c>
      <c r="J273" s="3" t="str">
        <f>IF('Base de données'!J216="","",'Base de données'!J216)</f>
        <v/>
      </c>
      <c r="K273" s="3" t="str">
        <f>IF('Base de données'!K216="","",'Base de données'!K216)</f>
        <v/>
      </c>
      <c r="L273" s="64" t="str">
        <f>IF('Base de données'!L216="","",'Base de données'!L216)</f>
        <v/>
      </c>
      <c r="M273" s="64" t="str">
        <f>IF('Base de données'!M216="","",'Base de données'!M216)</f>
        <v/>
      </c>
      <c r="N273" s="64" t="str">
        <f>IF('Base de données'!N216="","",'Base de données'!N216)</f>
        <v/>
      </c>
      <c r="O273" s="10" t="str">
        <f>IF('Base de données'!O216="","",'Base de données'!O216)</f>
        <v/>
      </c>
      <c r="P273" s="10" t="str">
        <f>IF('Base de données'!P216="","",'Base de données'!P216)</f>
        <v/>
      </c>
      <c r="Q273" s="10" t="str">
        <f>IF('Base de données'!Q216="","",'Base de données'!Q216)</f>
        <v/>
      </c>
      <c r="BQ273"/>
      <c r="BR273"/>
      <c r="BS273"/>
      <c r="BT273"/>
      <c r="BU273"/>
      <c r="BV273"/>
      <c r="BW273"/>
      <c r="BX273"/>
      <c r="BY273"/>
      <c r="BZ273"/>
      <c r="CA273"/>
      <c r="CB273"/>
      <c r="CC273"/>
      <c r="CD273"/>
      <c r="CE273"/>
      <c r="CF273"/>
    </row>
    <row r="274" spans="1:84" hidden="1" x14ac:dyDescent="0.3">
      <c r="A274" s="12"/>
      <c r="B274" s="3" t="str">
        <f>IF('Base de données'!B217="","",'Base de données'!B217)</f>
        <v/>
      </c>
      <c r="C274" s="3" t="str">
        <f>IF('Base de données'!C217="","",'Base de données'!C217)</f>
        <v/>
      </c>
      <c r="D274" s="3" t="str">
        <f>IF('Base de données'!D217="","",'Base de données'!D217)</f>
        <v/>
      </c>
      <c r="E274" s="3" t="str">
        <f>IF('Base de données'!E217="","",'Base de données'!E217)</f>
        <v/>
      </c>
      <c r="F274" s="3" t="str">
        <f>IF('Base de données'!F217="","",'Base de données'!F217)</f>
        <v/>
      </c>
      <c r="G274" s="3" t="str">
        <f>IF('Base de données'!G217="","",'Base de données'!G217)</f>
        <v/>
      </c>
      <c r="H274" s="3" t="str">
        <f>IF('Base de données'!H217="","",'Base de données'!H217)</f>
        <v/>
      </c>
      <c r="I274" s="3" t="str">
        <f>IF('Base de données'!I217="","",'Base de données'!I217)</f>
        <v/>
      </c>
      <c r="J274" s="3" t="str">
        <f>IF('Base de données'!J217="","",'Base de données'!J217)</f>
        <v/>
      </c>
      <c r="K274" s="3" t="str">
        <f>IF('Base de données'!K217="","",'Base de données'!K217)</f>
        <v/>
      </c>
      <c r="L274" s="64" t="str">
        <f>IF('Base de données'!L217="","",'Base de données'!L217)</f>
        <v/>
      </c>
      <c r="M274" s="64" t="str">
        <f>IF('Base de données'!M217="","",'Base de données'!M217)</f>
        <v/>
      </c>
      <c r="N274" s="64" t="str">
        <f>IF('Base de données'!N217="","",'Base de données'!N217)</f>
        <v/>
      </c>
      <c r="O274" s="10" t="str">
        <f>IF('Base de données'!O217="","",'Base de données'!O217)</f>
        <v/>
      </c>
      <c r="P274" s="10" t="str">
        <f>IF('Base de données'!P217="","",'Base de données'!P217)</f>
        <v/>
      </c>
      <c r="Q274" s="10" t="str">
        <f>IF('Base de données'!Q217="","",'Base de données'!Q217)</f>
        <v/>
      </c>
      <c r="BQ274"/>
      <c r="BR274"/>
      <c r="BS274"/>
      <c r="BT274"/>
      <c r="BU274"/>
      <c r="BV274"/>
      <c r="BW274"/>
      <c r="BX274"/>
      <c r="BY274"/>
      <c r="BZ274"/>
      <c r="CA274"/>
      <c r="CB274"/>
      <c r="CC274"/>
      <c r="CD274"/>
      <c r="CE274"/>
      <c r="CF274"/>
    </row>
    <row r="275" spans="1:84" hidden="1" x14ac:dyDescent="0.3">
      <c r="A275" s="12"/>
      <c r="B275" s="3" t="str">
        <f>IF('Base de données'!B218="","",'Base de données'!B218)</f>
        <v/>
      </c>
      <c r="C275" s="3" t="str">
        <f>IF('Base de données'!C218="","",'Base de données'!C218)</f>
        <v/>
      </c>
      <c r="D275" s="3" t="str">
        <f>IF('Base de données'!D218="","",'Base de données'!D218)</f>
        <v/>
      </c>
      <c r="E275" s="3" t="str">
        <f>IF('Base de données'!E218="","",'Base de données'!E218)</f>
        <v/>
      </c>
      <c r="F275" s="3" t="str">
        <f>IF('Base de données'!F218="","",'Base de données'!F218)</f>
        <v/>
      </c>
      <c r="G275" s="3" t="str">
        <f>IF('Base de données'!G218="","",'Base de données'!G218)</f>
        <v/>
      </c>
      <c r="H275" s="3" t="str">
        <f>IF('Base de données'!H218="","",'Base de données'!H218)</f>
        <v/>
      </c>
      <c r="I275" s="3" t="str">
        <f>IF('Base de données'!I218="","",'Base de données'!I218)</f>
        <v/>
      </c>
      <c r="J275" s="3" t="str">
        <f>IF('Base de données'!J218="","",'Base de données'!J218)</f>
        <v/>
      </c>
      <c r="K275" s="3" t="str">
        <f>IF('Base de données'!K218="","",'Base de données'!K218)</f>
        <v/>
      </c>
      <c r="L275" s="64" t="str">
        <f>IF('Base de données'!L218="","",'Base de données'!L218)</f>
        <v/>
      </c>
      <c r="M275" s="64" t="str">
        <f>IF('Base de données'!M218="","",'Base de données'!M218)</f>
        <v/>
      </c>
      <c r="N275" s="64" t="str">
        <f>IF('Base de données'!N218="","",'Base de données'!N218)</f>
        <v/>
      </c>
      <c r="O275" s="10" t="str">
        <f>IF('Base de données'!O218="","",'Base de données'!O218)</f>
        <v/>
      </c>
      <c r="P275" s="10" t="str">
        <f>IF('Base de données'!P218="","",'Base de données'!P218)</f>
        <v/>
      </c>
      <c r="Q275" s="10" t="str">
        <f>IF('Base de données'!Q218="","",'Base de données'!Q218)</f>
        <v/>
      </c>
      <c r="BQ275"/>
      <c r="BR275"/>
      <c r="BS275"/>
      <c r="BT275"/>
      <c r="BU275"/>
      <c r="BV275"/>
      <c r="BW275"/>
      <c r="BX275"/>
      <c r="BY275"/>
      <c r="BZ275"/>
      <c r="CA275"/>
      <c r="CB275"/>
      <c r="CC275"/>
      <c r="CD275"/>
      <c r="CE275"/>
      <c r="CF275"/>
    </row>
    <row r="276" spans="1:84" hidden="1" x14ac:dyDescent="0.3">
      <c r="A276" s="12"/>
      <c r="B276" s="3" t="str">
        <f>IF('Base de données'!B219="","",'Base de données'!B219)</f>
        <v/>
      </c>
      <c r="C276" s="3" t="str">
        <f>IF('Base de données'!C219="","",'Base de données'!C219)</f>
        <v/>
      </c>
      <c r="D276" s="3" t="str">
        <f>IF('Base de données'!D219="","",'Base de données'!D219)</f>
        <v/>
      </c>
      <c r="E276" s="3" t="str">
        <f>IF('Base de données'!E219="","",'Base de données'!E219)</f>
        <v/>
      </c>
      <c r="F276" s="3" t="str">
        <f>IF('Base de données'!F219="","",'Base de données'!F219)</f>
        <v/>
      </c>
      <c r="G276" s="3" t="str">
        <f>IF('Base de données'!G219="","",'Base de données'!G219)</f>
        <v/>
      </c>
      <c r="H276" s="3" t="str">
        <f>IF('Base de données'!H219="","",'Base de données'!H219)</f>
        <v/>
      </c>
      <c r="I276" s="3" t="str">
        <f>IF('Base de données'!I219="","",'Base de données'!I219)</f>
        <v/>
      </c>
      <c r="J276" s="3" t="str">
        <f>IF('Base de données'!J219="","",'Base de données'!J219)</f>
        <v/>
      </c>
      <c r="K276" s="3" t="str">
        <f>IF('Base de données'!K219="","",'Base de données'!K219)</f>
        <v/>
      </c>
      <c r="L276" s="64" t="str">
        <f>IF('Base de données'!L219="","",'Base de données'!L219)</f>
        <v/>
      </c>
      <c r="M276" s="64" t="str">
        <f>IF('Base de données'!M219="","",'Base de données'!M219)</f>
        <v/>
      </c>
      <c r="N276" s="64" t="str">
        <f>IF('Base de données'!N219="","",'Base de données'!N219)</f>
        <v/>
      </c>
      <c r="O276" s="10" t="str">
        <f>IF('Base de données'!O219="","",'Base de données'!O219)</f>
        <v/>
      </c>
      <c r="P276" s="10" t="str">
        <f>IF('Base de données'!P219="","",'Base de données'!P219)</f>
        <v/>
      </c>
      <c r="Q276" s="10" t="str">
        <f>IF('Base de données'!Q219="","",'Base de données'!Q219)</f>
        <v/>
      </c>
      <c r="BQ276"/>
      <c r="BR276"/>
      <c r="BS276"/>
      <c r="BT276"/>
      <c r="BU276"/>
      <c r="BV276"/>
      <c r="BW276"/>
      <c r="BX276"/>
      <c r="BY276"/>
      <c r="BZ276"/>
      <c r="CA276"/>
      <c r="CB276"/>
      <c r="CC276"/>
      <c r="CD276"/>
      <c r="CE276"/>
      <c r="CF276"/>
    </row>
    <row r="277" spans="1:84" hidden="1" x14ac:dyDescent="0.3">
      <c r="A277" s="12"/>
      <c r="B277" s="3" t="str">
        <f>IF('Base de données'!B220="","",'Base de données'!B220)</f>
        <v/>
      </c>
      <c r="C277" s="3" t="str">
        <f>IF('Base de données'!C220="","",'Base de données'!C220)</f>
        <v/>
      </c>
      <c r="D277" s="3" t="str">
        <f>IF('Base de données'!D220="","",'Base de données'!D220)</f>
        <v/>
      </c>
      <c r="E277" s="3" t="str">
        <f>IF('Base de données'!E220="","",'Base de données'!E220)</f>
        <v/>
      </c>
      <c r="F277" s="3" t="str">
        <f>IF('Base de données'!F220="","",'Base de données'!F220)</f>
        <v/>
      </c>
      <c r="G277" s="3" t="str">
        <f>IF('Base de données'!G220="","",'Base de données'!G220)</f>
        <v/>
      </c>
      <c r="H277" s="3" t="str">
        <f>IF('Base de données'!H220="","",'Base de données'!H220)</f>
        <v/>
      </c>
      <c r="I277" s="3" t="str">
        <f>IF('Base de données'!I220="","",'Base de données'!I220)</f>
        <v/>
      </c>
      <c r="J277" s="3" t="str">
        <f>IF('Base de données'!J220="","",'Base de données'!J220)</f>
        <v/>
      </c>
      <c r="K277" s="3" t="str">
        <f>IF('Base de données'!K220="","",'Base de données'!K220)</f>
        <v/>
      </c>
      <c r="L277" s="64" t="str">
        <f>IF('Base de données'!L220="","",'Base de données'!L220)</f>
        <v/>
      </c>
      <c r="M277" s="64" t="str">
        <f>IF('Base de données'!M220="","",'Base de données'!M220)</f>
        <v/>
      </c>
      <c r="N277" s="64" t="str">
        <f>IF('Base de données'!N220="","",'Base de données'!N220)</f>
        <v/>
      </c>
      <c r="O277" s="10" t="str">
        <f>IF('Base de données'!O220="","",'Base de données'!O220)</f>
        <v/>
      </c>
      <c r="P277" s="10" t="str">
        <f>IF('Base de données'!P220="","",'Base de données'!P220)</f>
        <v/>
      </c>
      <c r="Q277" s="10" t="str">
        <f>IF('Base de données'!Q220="","",'Base de données'!Q220)</f>
        <v/>
      </c>
      <c r="BQ277"/>
      <c r="BR277"/>
      <c r="BS277"/>
      <c r="BT277"/>
      <c r="BU277"/>
      <c r="BV277"/>
      <c r="BW277"/>
      <c r="BX277"/>
      <c r="BY277"/>
      <c r="BZ277"/>
      <c r="CA277"/>
      <c r="CB277"/>
      <c r="CC277"/>
      <c r="CD277"/>
      <c r="CE277"/>
      <c r="CF277"/>
    </row>
    <row r="278" spans="1:84" hidden="1" x14ac:dyDescent="0.3">
      <c r="A278" s="12"/>
      <c r="B278" s="3" t="str">
        <f>IF('Base de données'!B221="","",'Base de données'!B221)</f>
        <v/>
      </c>
      <c r="C278" s="3" t="str">
        <f>IF('Base de données'!C221="","",'Base de données'!C221)</f>
        <v/>
      </c>
      <c r="D278" s="3" t="str">
        <f>IF('Base de données'!D221="","",'Base de données'!D221)</f>
        <v/>
      </c>
      <c r="E278" s="3" t="str">
        <f>IF('Base de données'!E221="","",'Base de données'!E221)</f>
        <v/>
      </c>
      <c r="F278" s="3" t="str">
        <f>IF('Base de données'!F221="","",'Base de données'!F221)</f>
        <v/>
      </c>
      <c r="G278" s="3" t="str">
        <f>IF('Base de données'!G221="","",'Base de données'!G221)</f>
        <v/>
      </c>
      <c r="H278" s="3" t="str">
        <f>IF('Base de données'!H221="","",'Base de données'!H221)</f>
        <v/>
      </c>
      <c r="I278" s="3" t="str">
        <f>IF('Base de données'!I221="","",'Base de données'!I221)</f>
        <v/>
      </c>
      <c r="J278" s="3" t="str">
        <f>IF('Base de données'!J221="","",'Base de données'!J221)</f>
        <v/>
      </c>
      <c r="K278" s="3" t="str">
        <f>IF('Base de données'!K221="","",'Base de données'!K221)</f>
        <v/>
      </c>
      <c r="L278" s="64" t="str">
        <f>IF('Base de données'!L221="","",'Base de données'!L221)</f>
        <v/>
      </c>
      <c r="M278" s="64" t="str">
        <f>IF('Base de données'!M221="","",'Base de données'!M221)</f>
        <v/>
      </c>
      <c r="N278" s="64" t="str">
        <f>IF('Base de données'!N221="","",'Base de données'!N221)</f>
        <v/>
      </c>
      <c r="O278" s="10" t="str">
        <f>IF('Base de données'!O221="","",'Base de données'!O221)</f>
        <v/>
      </c>
      <c r="P278" s="10" t="str">
        <f>IF('Base de données'!P221="","",'Base de données'!P221)</f>
        <v/>
      </c>
      <c r="Q278" s="10" t="str">
        <f>IF('Base de données'!Q221="","",'Base de données'!Q221)</f>
        <v/>
      </c>
      <c r="BQ278"/>
      <c r="BR278"/>
      <c r="BS278"/>
      <c r="BT278"/>
      <c r="BU278"/>
      <c r="BV278"/>
      <c r="BW278"/>
      <c r="BX278"/>
      <c r="BY278"/>
      <c r="BZ278"/>
      <c r="CA278"/>
      <c r="CB278"/>
      <c r="CC278"/>
      <c r="CD278"/>
      <c r="CE278"/>
      <c r="CF278"/>
    </row>
    <row r="279" spans="1:84" hidden="1" x14ac:dyDescent="0.3">
      <c r="A279" s="12"/>
      <c r="B279" s="3" t="str">
        <f>IF('Base de données'!B222="","",'Base de données'!B222)</f>
        <v/>
      </c>
      <c r="C279" s="3" t="str">
        <f>IF('Base de données'!C222="","",'Base de données'!C222)</f>
        <v/>
      </c>
      <c r="D279" s="3" t="str">
        <f>IF('Base de données'!D222="","",'Base de données'!D222)</f>
        <v/>
      </c>
      <c r="E279" s="3" t="str">
        <f>IF('Base de données'!E222="","",'Base de données'!E222)</f>
        <v/>
      </c>
      <c r="F279" s="3" t="str">
        <f>IF('Base de données'!F222="","",'Base de données'!F222)</f>
        <v/>
      </c>
      <c r="G279" s="3" t="str">
        <f>IF('Base de données'!G222="","",'Base de données'!G222)</f>
        <v/>
      </c>
      <c r="H279" s="3" t="str">
        <f>IF('Base de données'!H222="","",'Base de données'!H222)</f>
        <v/>
      </c>
      <c r="I279" s="3" t="str">
        <f>IF('Base de données'!I222="","",'Base de données'!I222)</f>
        <v/>
      </c>
      <c r="J279" s="3" t="str">
        <f>IF('Base de données'!J222="","",'Base de données'!J222)</f>
        <v/>
      </c>
      <c r="K279" s="3" t="str">
        <f>IF('Base de données'!K222="","",'Base de données'!K222)</f>
        <v/>
      </c>
      <c r="L279" s="64" t="str">
        <f>IF('Base de données'!L222="","",'Base de données'!L222)</f>
        <v/>
      </c>
      <c r="M279" s="64" t="str">
        <f>IF('Base de données'!M222="","",'Base de données'!M222)</f>
        <v/>
      </c>
      <c r="N279" s="64" t="str">
        <f>IF('Base de données'!N222="","",'Base de données'!N222)</f>
        <v/>
      </c>
      <c r="O279" s="10" t="str">
        <f>IF('Base de données'!O222="","",'Base de données'!O222)</f>
        <v/>
      </c>
      <c r="P279" s="10" t="str">
        <f>IF('Base de données'!P222="","",'Base de données'!P222)</f>
        <v/>
      </c>
      <c r="Q279" s="10" t="str">
        <f>IF('Base de données'!Q222="","",'Base de données'!Q222)</f>
        <v/>
      </c>
      <c r="BQ279"/>
      <c r="BR279"/>
      <c r="BS279"/>
      <c r="BT279"/>
      <c r="BU279"/>
      <c r="BV279"/>
      <c r="BW279"/>
      <c r="BX279"/>
      <c r="BY279"/>
      <c r="BZ279"/>
      <c r="CA279"/>
      <c r="CB279"/>
      <c r="CC279"/>
      <c r="CD279"/>
      <c r="CE279"/>
      <c r="CF279"/>
    </row>
    <row r="280" spans="1:84" hidden="1" x14ac:dyDescent="0.3">
      <c r="A280" s="12"/>
      <c r="B280" s="3" t="str">
        <f>IF('Base de données'!B223="","",'Base de données'!B223)</f>
        <v/>
      </c>
      <c r="C280" s="3" t="str">
        <f>IF('Base de données'!C223="","",'Base de données'!C223)</f>
        <v/>
      </c>
      <c r="D280" s="3" t="str">
        <f>IF('Base de données'!D223="","",'Base de données'!D223)</f>
        <v/>
      </c>
      <c r="E280" s="3" t="str">
        <f>IF('Base de données'!E223="","",'Base de données'!E223)</f>
        <v/>
      </c>
      <c r="F280" s="3" t="str">
        <f>IF('Base de données'!F223="","",'Base de données'!F223)</f>
        <v/>
      </c>
      <c r="G280" s="3" t="str">
        <f>IF('Base de données'!G223="","",'Base de données'!G223)</f>
        <v/>
      </c>
      <c r="H280" s="3" t="str">
        <f>IF('Base de données'!H223="","",'Base de données'!H223)</f>
        <v/>
      </c>
      <c r="I280" s="3" t="str">
        <f>IF('Base de données'!I223="","",'Base de données'!I223)</f>
        <v/>
      </c>
      <c r="J280" s="3" t="str">
        <f>IF('Base de données'!J223="","",'Base de données'!J223)</f>
        <v/>
      </c>
      <c r="K280" s="3" t="str">
        <f>IF('Base de données'!K223="","",'Base de données'!K223)</f>
        <v/>
      </c>
      <c r="L280" s="64" t="str">
        <f>IF('Base de données'!L223="","",'Base de données'!L223)</f>
        <v/>
      </c>
      <c r="M280" s="64" t="str">
        <f>IF('Base de données'!M223="","",'Base de données'!M223)</f>
        <v/>
      </c>
      <c r="N280" s="64" t="str">
        <f>IF('Base de données'!N223="","",'Base de données'!N223)</f>
        <v/>
      </c>
      <c r="O280" s="10" t="str">
        <f>IF('Base de données'!O223="","",'Base de données'!O223)</f>
        <v/>
      </c>
      <c r="P280" s="10" t="str">
        <f>IF('Base de données'!P223="","",'Base de données'!P223)</f>
        <v/>
      </c>
      <c r="Q280" s="10" t="str">
        <f>IF('Base de données'!Q223="","",'Base de données'!Q223)</f>
        <v/>
      </c>
      <c r="BQ280"/>
      <c r="BR280"/>
      <c r="BS280"/>
      <c r="BT280"/>
      <c r="BU280"/>
      <c r="BV280"/>
      <c r="BW280"/>
      <c r="BX280"/>
      <c r="BY280"/>
      <c r="BZ280"/>
      <c r="CA280"/>
      <c r="CB280"/>
      <c r="CC280"/>
      <c r="CD280"/>
      <c r="CE280"/>
      <c r="CF280"/>
    </row>
    <row r="281" spans="1:84" hidden="1" x14ac:dyDescent="0.3">
      <c r="A281" s="12"/>
      <c r="B281" s="3" t="str">
        <f>IF('Base de données'!B224="","",'Base de données'!B224)</f>
        <v/>
      </c>
      <c r="C281" s="3" t="str">
        <f>IF('Base de données'!C224="","",'Base de données'!C224)</f>
        <v/>
      </c>
      <c r="D281" s="3" t="str">
        <f>IF('Base de données'!D224="","",'Base de données'!D224)</f>
        <v/>
      </c>
      <c r="E281" s="3" t="str">
        <f>IF('Base de données'!E224="","",'Base de données'!E224)</f>
        <v/>
      </c>
      <c r="F281" s="3" t="str">
        <f>IF('Base de données'!F224="","",'Base de données'!F224)</f>
        <v/>
      </c>
      <c r="G281" s="3" t="str">
        <f>IF('Base de données'!G224="","",'Base de données'!G224)</f>
        <v/>
      </c>
      <c r="H281" s="3" t="str">
        <f>IF('Base de données'!H224="","",'Base de données'!H224)</f>
        <v/>
      </c>
      <c r="I281" s="3" t="str">
        <f>IF('Base de données'!I224="","",'Base de données'!I224)</f>
        <v/>
      </c>
      <c r="J281" s="3" t="str">
        <f>IF('Base de données'!J224="","",'Base de données'!J224)</f>
        <v/>
      </c>
      <c r="K281" s="3" t="str">
        <f>IF('Base de données'!K224="","",'Base de données'!K224)</f>
        <v/>
      </c>
      <c r="L281" s="64" t="str">
        <f>IF('Base de données'!L224="","",'Base de données'!L224)</f>
        <v/>
      </c>
      <c r="M281" s="64" t="str">
        <f>IF('Base de données'!M224="","",'Base de données'!M224)</f>
        <v/>
      </c>
      <c r="N281" s="64" t="str">
        <f>IF('Base de données'!N224="","",'Base de données'!N224)</f>
        <v/>
      </c>
      <c r="O281" s="10" t="str">
        <f>IF('Base de données'!O224="","",'Base de données'!O224)</f>
        <v/>
      </c>
      <c r="P281" s="10" t="str">
        <f>IF('Base de données'!P224="","",'Base de données'!P224)</f>
        <v/>
      </c>
      <c r="Q281" s="10" t="str">
        <f>IF('Base de données'!Q224="","",'Base de données'!Q224)</f>
        <v/>
      </c>
      <c r="BQ281"/>
      <c r="BR281"/>
      <c r="BS281"/>
      <c r="BT281"/>
      <c r="BU281"/>
      <c r="BV281"/>
      <c r="BW281"/>
      <c r="BX281"/>
      <c r="BY281"/>
      <c r="BZ281"/>
      <c r="CA281"/>
      <c r="CB281"/>
      <c r="CC281"/>
      <c r="CD281"/>
      <c r="CE281"/>
      <c r="CF281"/>
    </row>
    <row r="282" spans="1:84" hidden="1" x14ac:dyDescent="0.3">
      <c r="A282" s="12"/>
      <c r="B282" s="3" t="str">
        <f>IF('Base de données'!B225="","",'Base de données'!B225)</f>
        <v/>
      </c>
      <c r="C282" s="3" t="str">
        <f>IF('Base de données'!C225="","",'Base de données'!C225)</f>
        <v/>
      </c>
      <c r="D282" s="3" t="str">
        <f>IF('Base de données'!D225="","",'Base de données'!D225)</f>
        <v/>
      </c>
      <c r="E282" s="3" t="str">
        <f>IF('Base de données'!E225="","",'Base de données'!E225)</f>
        <v/>
      </c>
      <c r="F282" s="3" t="str">
        <f>IF('Base de données'!F225="","",'Base de données'!F225)</f>
        <v/>
      </c>
      <c r="G282" s="3" t="str">
        <f>IF('Base de données'!G225="","",'Base de données'!G225)</f>
        <v/>
      </c>
      <c r="H282" s="3" t="str">
        <f>IF('Base de données'!H225="","",'Base de données'!H225)</f>
        <v/>
      </c>
      <c r="I282" s="3" t="str">
        <f>IF('Base de données'!I225="","",'Base de données'!I225)</f>
        <v/>
      </c>
      <c r="J282" s="3" t="str">
        <f>IF('Base de données'!J225="","",'Base de données'!J225)</f>
        <v/>
      </c>
      <c r="K282" s="3" t="str">
        <f>IF('Base de données'!K225="","",'Base de données'!K225)</f>
        <v/>
      </c>
      <c r="L282" s="64" t="str">
        <f>IF('Base de données'!L225="","",'Base de données'!L225)</f>
        <v/>
      </c>
      <c r="M282" s="64" t="str">
        <f>IF('Base de données'!M225="","",'Base de données'!M225)</f>
        <v/>
      </c>
      <c r="N282" s="64" t="str">
        <f>IF('Base de données'!N225="","",'Base de données'!N225)</f>
        <v/>
      </c>
      <c r="O282" s="10" t="str">
        <f>IF('Base de données'!O225="","",'Base de données'!O225)</f>
        <v/>
      </c>
      <c r="P282" s="10" t="str">
        <f>IF('Base de données'!P225="","",'Base de données'!P225)</f>
        <v/>
      </c>
      <c r="Q282" s="10" t="str">
        <f>IF('Base de données'!Q225="","",'Base de données'!Q225)</f>
        <v/>
      </c>
      <c r="BQ282"/>
      <c r="BR282"/>
      <c r="BS282"/>
      <c r="BT282"/>
      <c r="BU282"/>
      <c r="BV282"/>
      <c r="BW282"/>
      <c r="BX282"/>
      <c r="BY282"/>
      <c r="BZ282"/>
      <c r="CA282"/>
      <c r="CB282"/>
      <c r="CC282"/>
      <c r="CD282"/>
      <c r="CE282"/>
      <c r="CF282"/>
    </row>
    <row r="283" spans="1:84" hidden="1" x14ac:dyDescent="0.3">
      <c r="A283" s="12"/>
      <c r="B283" s="3" t="str">
        <f>IF('Base de données'!B226="","",'Base de données'!B226)</f>
        <v/>
      </c>
      <c r="C283" s="3" t="str">
        <f>IF('Base de données'!C226="","",'Base de données'!C226)</f>
        <v/>
      </c>
      <c r="D283" s="3" t="str">
        <f>IF('Base de données'!D226="","",'Base de données'!D226)</f>
        <v/>
      </c>
      <c r="E283" s="3" t="str">
        <f>IF('Base de données'!E226="","",'Base de données'!E226)</f>
        <v/>
      </c>
      <c r="F283" s="3" t="str">
        <f>IF('Base de données'!F226="","",'Base de données'!F226)</f>
        <v/>
      </c>
      <c r="G283" s="3" t="str">
        <f>IF('Base de données'!G226="","",'Base de données'!G226)</f>
        <v/>
      </c>
      <c r="H283" s="3" t="str">
        <f>IF('Base de données'!H226="","",'Base de données'!H226)</f>
        <v/>
      </c>
      <c r="I283" s="3" t="str">
        <f>IF('Base de données'!I226="","",'Base de données'!I226)</f>
        <v/>
      </c>
      <c r="J283" s="3" t="str">
        <f>IF('Base de données'!J226="","",'Base de données'!J226)</f>
        <v/>
      </c>
      <c r="K283" s="3" t="str">
        <f>IF('Base de données'!K226="","",'Base de données'!K226)</f>
        <v/>
      </c>
      <c r="L283" s="64" t="str">
        <f>IF('Base de données'!L226="","",'Base de données'!L226)</f>
        <v/>
      </c>
      <c r="M283" s="64" t="str">
        <f>IF('Base de données'!M226="","",'Base de données'!M226)</f>
        <v/>
      </c>
      <c r="N283" s="64" t="str">
        <f>IF('Base de données'!N226="","",'Base de données'!N226)</f>
        <v/>
      </c>
      <c r="O283" s="10" t="str">
        <f>IF('Base de données'!O226="","",'Base de données'!O226)</f>
        <v/>
      </c>
      <c r="P283" s="10" t="str">
        <f>IF('Base de données'!P226="","",'Base de données'!P226)</f>
        <v/>
      </c>
      <c r="Q283" s="10" t="str">
        <f>IF('Base de données'!Q226="","",'Base de données'!Q226)</f>
        <v/>
      </c>
      <c r="BQ283"/>
      <c r="BR283"/>
      <c r="BS283"/>
      <c r="BT283"/>
      <c r="BU283"/>
      <c r="BV283"/>
      <c r="BW283"/>
      <c r="BX283"/>
      <c r="BY283"/>
      <c r="BZ283"/>
      <c r="CA283"/>
      <c r="CB283"/>
      <c r="CC283"/>
      <c r="CD283"/>
      <c r="CE283"/>
      <c r="CF283"/>
    </row>
    <row r="284" spans="1:84" hidden="1" x14ac:dyDescent="0.3">
      <c r="A284" s="12"/>
      <c r="B284" s="3" t="str">
        <f>IF('Base de données'!B227="","",'Base de données'!B227)</f>
        <v/>
      </c>
      <c r="C284" s="3" t="str">
        <f>IF('Base de données'!C227="","",'Base de données'!C227)</f>
        <v/>
      </c>
      <c r="D284" s="3" t="str">
        <f>IF('Base de données'!D227="","",'Base de données'!D227)</f>
        <v/>
      </c>
      <c r="E284" s="3" t="str">
        <f>IF('Base de données'!E227="","",'Base de données'!E227)</f>
        <v/>
      </c>
      <c r="F284" s="3" t="str">
        <f>IF('Base de données'!F227="","",'Base de données'!F227)</f>
        <v/>
      </c>
      <c r="G284" s="3" t="str">
        <f>IF('Base de données'!G227="","",'Base de données'!G227)</f>
        <v/>
      </c>
      <c r="H284" s="3" t="str">
        <f>IF('Base de données'!H227="","",'Base de données'!H227)</f>
        <v/>
      </c>
      <c r="I284" s="3" t="str">
        <f>IF('Base de données'!I227="","",'Base de données'!I227)</f>
        <v/>
      </c>
      <c r="J284" s="3" t="str">
        <f>IF('Base de données'!J227="","",'Base de données'!J227)</f>
        <v/>
      </c>
      <c r="K284" s="3" t="str">
        <f>IF('Base de données'!K227="","",'Base de données'!K227)</f>
        <v/>
      </c>
      <c r="L284" s="64" t="str">
        <f>IF('Base de données'!L227="","",'Base de données'!L227)</f>
        <v/>
      </c>
      <c r="M284" s="64" t="str">
        <f>IF('Base de données'!M227="","",'Base de données'!M227)</f>
        <v/>
      </c>
      <c r="N284" s="64" t="str">
        <f>IF('Base de données'!N227="","",'Base de données'!N227)</f>
        <v/>
      </c>
      <c r="O284" s="10" t="str">
        <f>IF('Base de données'!O227="","",'Base de données'!O227)</f>
        <v/>
      </c>
      <c r="P284" s="10" t="str">
        <f>IF('Base de données'!P227="","",'Base de données'!P227)</f>
        <v/>
      </c>
      <c r="Q284" s="10" t="str">
        <f>IF('Base de données'!Q227="","",'Base de données'!Q227)</f>
        <v/>
      </c>
      <c r="BQ284"/>
      <c r="BR284"/>
      <c r="BS284"/>
      <c r="BT284"/>
      <c r="BU284"/>
      <c r="BV284"/>
      <c r="BW284"/>
      <c r="BX284"/>
      <c r="BY284"/>
      <c r="BZ284"/>
      <c r="CA284"/>
      <c r="CB284"/>
      <c r="CC284"/>
      <c r="CD284"/>
      <c r="CE284"/>
      <c r="CF284"/>
    </row>
    <row r="285" spans="1:84" hidden="1" x14ac:dyDescent="0.3">
      <c r="A285" s="12"/>
      <c r="B285" s="3" t="str">
        <f>IF('Base de données'!B228="","",'Base de données'!B228)</f>
        <v/>
      </c>
      <c r="C285" s="3" t="str">
        <f>IF('Base de données'!C228="","",'Base de données'!C228)</f>
        <v/>
      </c>
      <c r="D285" s="3" t="str">
        <f>IF('Base de données'!D228="","",'Base de données'!D228)</f>
        <v/>
      </c>
      <c r="E285" s="3" t="str">
        <f>IF('Base de données'!E228="","",'Base de données'!E228)</f>
        <v/>
      </c>
      <c r="F285" s="3" t="str">
        <f>IF('Base de données'!F228="","",'Base de données'!F228)</f>
        <v/>
      </c>
      <c r="G285" s="3" t="str">
        <f>IF('Base de données'!G228="","",'Base de données'!G228)</f>
        <v/>
      </c>
      <c r="H285" s="3" t="str">
        <f>IF('Base de données'!H228="","",'Base de données'!H228)</f>
        <v/>
      </c>
      <c r="I285" s="3" t="str">
        <f>IF('Base de données'!I228="","",'Base de données'!I228)</f>
        <v/>
      </c>
      <c r="J285" s="3" t="str">
        <f>IF('Base de données'!J228="","",'Base de données'!J228)</f>
        <v/>
      </c>
      <c r="K285" s="3" t="str">
        <f>IF('Base de données'!K228="","",'Base de données'!K228)</f>
        <v/>
      </c>
      <c r="L285" s="64" t="str">
        <f>IF('Base de données'!L228="","",'Base de données'!L228)</f>
        <v/>
      </c>
      <c r="M285" s="64" t="str">
        <f>IF('Base de données'!M228="","",'Base de données'!M228)</f>
        <v/>
      </c>
      <c r="N285" s="64" t="str">
        <f>IF('Base de données'!N228="","",'Base de données'!N228)</f>
        <v/>
      </c>
      <c r="O285" s="10" t="str">
        <f>IF('Base de données'!O228="","",'Base de données'!O228)</f>
        <v/>
      </c>
      <c r="P285" s="10" t="str">
        <f>IF('Base de données'!P228="","",'Base de données'!P228)</f>
        <v/>
      </c>
      <c r="Q285" s="10" t="str">
        <f>IF('Base de données'!Q228="","",'Base de données'!Q228)</f>
        <v/>
      </c>
      <c r="BQ285"/>
      <c r="BR285"/>
      <c r="BS285"/>
      <c r="BT285"/>
      <c r="BU285"/>
      <c r="BV285"/>
      <c r="BW285"/>
      <c r="BX285"/>
      <c r="BY285"/>
      <c r="BZ285"/>
      <c r="CA285"/>
      <c r="CB285"/>
      <c r="CC285"/>
      <c r="CD285"/>
      <c r="CE285"/>
      <c r="CF285"/>
    </row>
    <row r="286" spans="1:84" hidden="1" x14ac:dyDescent="0.3">
      <c r="A286" s="12"/>
      <c r="B286" s="3" t="str">
        <f>IF('Base de données'!B229="","",'Base de données'!B229)</f>
        <v/>
      </c>
      <c r="C286" s="3" t="str">
        <f>IF('Base de données'!C229="","",'Base de données'!C229)</f>
        <v/>
      </c>
      <c r="D286" s="3" t="str">
        <f>IF('Base de données'!D229="","",'Base de données'!D229)</f>
        <v/>
      </c>
      <c r="E286" s="3" t="str">
        <f>IF('Base de données'!E229="","",'Base de données'!E229)</f>
        <v/>
      </c>
      <c r="F286" s="3" t="str">
        <f>IF('Base de données'!F229="","",'Base de données'!F229)</f>
        <v/>
      </c>
      <c r="G286" s="3" t="str">
        <f>IF('Base de données'!G229="","",'Base de données'!G229)</f>
        <v/>
      </c>
      <c r="H286" s="3" t="str">
        <f>IF('Base de données'!H229="","",'Base de données'!H229)</f>
        <v/>
      </c>
      <c r="I286" s="3" t="str">
        <f>IF('Base de données'!I229="","",'Base de données'!I229)</f>
        <v/>
      </c>
      <c r="J286" s="3" t="str">
        <f>IF('Base de données'!J229="","",'Base de données'!J229)</f>
        <v/>
      </c>
      <c r="K286" s="3" t="str">
        <f>IF('Base de données'!K229="","",'Base de données'!K229)</f>
        <v/>
      </c>
      <c r="L286" s="64" t="str">
        <f>IF('Base de données'!L229="","",'Base de données'!L229)</f>
        <v/>
      </c>
      <c r="M286" s="64" t="str">
        <f>IF('Base de données'!M229="","",'Base de données'!M229)</f>
        <v/>
      </c>
      <c r="N286" s="64" t="str">
        <f>IF('Base de données'!N229="","",'Base de données'!N229)</f>
        <v/>
      </c>
      <c r="O286" s="10" t="str">
        <f>IF('Base de données'!O229="","",'Base de données'!O229)</f>
        <v/>
      </c>
      <c r="P286" s="10" t="str">
        <f>IF('Base de données'!P229="","",'Base de données'!P229)</f>
        <v/>
      </c>
      <c r="Q286" s="10" t="str">
        <f>IF('Base de données'!Q229="","",'Base de données'!Q229)</f>
        <v/>
      </c>
      <c r="BQ286"/>
      <c r="BR286"/>
      <c r="BS286"/>
      <c r="BT286"/>
      <c r="BU286"/>
      <c r="BV286"/>
      <c r="BW286"/>
      <c r="BX286"/>
      <c r="BY286"/>
      <c r="BZ286"/>
      <c r="CA286"/>
      <c r="CB286"/>
      <c r="CC286"/>
      <c r="CD286"/>
      <c r="CE286"/>
      <c r="CF286"/>
    </row>
    <row r="287" spans="1:84" hidden="1" x14ac:dyDescent="0.3">
      <c r="A287" s="12"/>
      <c r="B287" s="3" t="str">
        <f>IF('Base de données'!B230="","",'Base de données'!B230)</f>
        <v/>
      </c>
      <c r="C287" s="3" t="str">
        <f>IF('Base de données'!C230="","",'Base de données'!C230)</f>
        <v/>
      </c>
      <c r="D287" s="3" t="str">
        <f>IF('Base de données'!D230="","",'Base de données'!D230)</f>
        <v/>
      </c>
      <c r="E287" s="3" t="str">
        <f>IF('Base de données'!E230="","",'Base de données'!E230)</f>
        <v/>
      </c>
      <c r="F287" s="3" t="str">
        <f>IF('Base de données'!F230="","",'Base de données'!F230)</f>
        <v/>
      </c>
      <c r="G287" s="3" t="str">
        <f>IF('Base de données'!G230="","",'Base de données'!G230)</f>
        <v/>
      </c>
      <c r="H287" s="3" t="str">
        <f>IF('Base de données'!H230="","",'Base de données'!H230)</f>
        <v/>
      </c>
      <c r="I287" s="3" t="str">
        <f>IF('Base de données'!I230="","",'Base de données'!I230)</f>
        <v/>
      </c>
      <c r="J287" s="3" t="str">
        <f>IF('Base de données'!J230="","",'Base de données'!J230)</f>
        <v/>
      </c>
      <c r="K287" s="3" t="str">
        <f>IF('Base de données'!K230="","",'Base de données'!K230)</f>
        <v/>
      </c>
      <c r="L287" s="64" t="str">
        <f>IF('Base de données'!L230="","",'Base de données'!L230)</f>
        <v/>
      </c>
      <c r="M287" s="64" t="str">
        <f>IF('Base de données'!M230="","",'Base de données'!M230)</f>
        <v/>
      </c>
      <c r="N287" s="64" t="str">
        <f>IF('Base de données'!N230="","",'Base de données'!N230)</f>
        <v/>
      </c>
      <c r="O287" s="10" t="str">
        <f>IF('Base de données'!O230="","",'Base de données'!O230)</f>
        <v/>
      </c>
      <c r="P287" s="10" t="str">
        <f>IF('Base de données'!P230="","",'Base de données'!P230)</f>
        <v/>
      </c>
      <c r="Q287" s="10" t="str">
        <f>IF('Base de données'!Q230="","",'Base de données'!Q230)</f>
        <v/>
      </c>
      <c r="BQ287"/>
      <c r="BR287"/>
      <c r="BS287"/>
      <c r="BT287"/>
      <c r="BU287"/>
      <c r="BV287"/>
      <c r="BW287"/>
      <c r="BX287"/>
      <c r="BY287"/>
      <c r="BZ287"/>
      <c r="CA287"/>
      <c r="CB287"/>
      <c r="CC287"/>
      <c r="CD287"/>
      <c r="CE287"/>
      <c r="CF287"/>
    </row>
    <row r="288" spans="1:84" hidden="1" x14ac:dyDescent="0.3">
      <c r="A288" s="12"/>
      <c r="B288" s="3" t="str">
        <f>IF('Base de données'!B231="","",'Base de données'!B231)</f>
        <v/>
      </c>
      <c r="C288" s="3" t="str">
        <f>IF('Base de données'!C231="","",'Base de données'!C231)</f>
        <v/>
      </c>
      <c r="D288" s="3" t="str">
        <f>IF('Base de données'!D231="","",'Base de données'!D231)</f>
        <v/>
      </c>
      <c r="E288" s="3" t="str">
        <f>IF('Base de données'!E231="","",'Base de données'!E231)</f>
        <v/>
      </c>
      <c r="F288" s="3" t="str">
        <f>IF('Base de données'!F231="","",'Base de données'!F231)</f>
        <v/>
      </c>
      <c r="G288" s="3" t="str">
        <f>IF('Base de données'!G231="","",'Base de données'!G231)</f>
        <v/>
      </c>
      <c r="H288" s="3" t="str">
        <f>IF('Base de données'!H231="","",'Base de données'!H231)</f>
        <v/>
      </c>
      <c r="I288" s="3" t="str">
        <f>IF('Base de données'!I231="","",'Base de données'!I231)</f>
        <v/>
      </c>
      <c r="J288" s="3" t="str">
        <f>IF('Base de données'!J231="","",'Base de données'!J231)</f>
        <v/>
      </c>
      <c r="K288" s="3" t="str">
        <f>IF('Base de données'!K231="","",'Base de données'!K231)</f>
        <v/>
      </c>
      <c r="L288" s="64" t="str">
        <f>IF('Base de données'!L231="","",'Base de données'!L231)</f>
        <v/>
      </c>
      <c r="M288" s="64" t="str">
        <f>IF('Base de données'!M231="","",'Base de données'!M231)</f>
        <v/>
      </c>
      <c r="N288" s="64" t="str">
        <f>IF('Base de données'!N231="","",'Base de données'!N231)</f>
        <v/>
      </c>
      <c r="O288" s="10" t="str">
        <f>IF('Base de données'!O231="","",'Base de données'!O231)</f>
        <v/>
      </c>
      <c r="P288" s="10" t="str">
        <f>IF('Base de données'!P231="","",'Base de données'!P231)</f>
        <v/>
      </c>
      <c r="Q288" s="10" t="str">
        <f>IF('Base de données'!Q231="","",'Base de données'!Q231)</f>
        <v/>
      </c>
      <c r="BQ288"/>
      <c r="BR288"/>
      <c r="BS288"/>
      <c r="BT288"/>
      <c r="BU288"/>
      <c r="BV288"/>
      <c r="BW288"/>
      <c r="BX288"/>
      <c r="BY288"/>
      <c r="BZ288"/>
      <c r="CA288"/>
      <c r="CB288"/>
      <c r="CC288"/>
      <c r="CD288"/>
      <c r="CE288"/>
      <c r="CF288"/>
    </row>
    <row r="289" spans="1:84" hidden="1" x14ac:dyDescent="0.3">
      <c r="A289" s="12"/>
      <c r="B289" s="3" t="str">
        <f>IF('Base de données'!B232="","",'Base de données'!B232)</f>
        <v/>
      </c>
      <c r="C289" s="3" t="str">
        <f>IF('Base de données'!C232="","",'Base de données'!C232)</f>
        <v/>
      </c>
      <c r="D289" s="3" t="str">
        <f>IF('Base de données'!D232="","",'Base de données'!D232)</f>
        <v/>
      </c>
      <c r="E289" s="3" t="str">
        <f>IF('Base de données'!E232="","",'Base de données'!E232)</f>
        <v/>
      </c>
      <c r="F289" s="3" t="str">
        <f>IF('Base de données'!F232="","",'Base de données'!F232)</f>
        <v/>
      </c>
      <c r="G289" s="3" t="str">
        <f>IF('Base de données'!G232="","",'Base de données'!G232)</f>
        <v/>
      </c>
      <c r="H289" s="3" t="str">
        <f>IF('Base de données'!H232="","",'Base de données'!H232)</f>
        <v/>
      </c>
      <c r="I289" s="3" t="str">
        <f>IF('Base de données'!I232="","",'Base de données'!I232)</f>
        <v/>
      </c>
      <c r="J289" s="3" t="str">
        <f>IF('Base de données'!J232="","",'Base de données'!J232)</f>
        <v/>
      </c>
      <c r="K289" s="3" t="str">
        <f>IF('Base de données'!K232="","",'Base de données'!K232)</f>
        <v/>
      </c>
      <c r="L289" s="64" t="str">
        <f>IF('Base de données'!L232="","",'Base de données'!L232)</f>
        <v/>
      </c>
      <c r="M289" s="64" t="str">
        <f>IF('Base de données'!M232="","",'Base de données'!M232)</f>
        <v/>
      </c>
      <c r="N289" s="64" t="str">
        <f>IF('Base de données'!N232="","",'Base de données'!N232)</f>
        <v/>
      </c>
      <c r="O289" s="10" t="str">
        <f>IF('Base de données'!O232="","",'Base de données'!O232)</f>
        <v/>
      </c>
      <c r="P289" s="10" t="str">
        <f>IF('Base de données'!P232="","",'Base de données'!P232)</f>
        <v/>
      </c>
      <c r="Q289" s="10" t="str">
        <f>IF('Base de données'!Q232="","",'Base de données'!Q232)</f>
        <v/>
      </c>
      <c r="BQ289"/>
      <c r="BR289"/>
      <c r="BS289"/>
      <c r="BT289"/>
      <c r="BU289"/>
      <c r="BV289"/>
      <c r="BW289"/>
      <c r="BX289"/>
      <c r="BY289"/>
      <c r="BZ289"/>
      <c r="CA289"/>
      <c r="CB289"/>
      <c r="CC289"/>
      <c r="CD289"/>
      <c r="CE289"/>
      <c r="CF289"/>
    </row>
    <row r="290" spans="1:84" hidden="1" x14ac:dyDescent="0.3">
      <c r="A290" s="12"/>
      <c r="B290" s="3" t="str">
        <f>IF('Base de données'!B233="","",'Base de données'!B233)</f>
        <v/>
      </c>
      <c r="C290" s="3" t="str">
        <f>IF('Base de données'!C233="","",'Base de données'!C233)</f>
        <v/>
      </c>
      <c r="D290" s="3" t="str">
        <f>IF('Base de données'!D233="","",'Base de données'!D233)</f>
        <v/>
      </c>
      <c r="E290" s="3" t="str">
        <f>IF('Base de données'!E233="","",'Base de données'!E233)</f>
        <v/>
      </c>
      <c r="F290" s="3" t="str">
        <f>IF('Base de données'!F233="","",'Base de données'!F233)</f>
        <v/>
      </c>
      <c r="G290" s="3" t="str">
        <f>IF('Base de données'!G233="","",'Base de données'!G233)</f>
        <v/>
      </c>
      <c r="H290" s="3" t="str">
        <f>IF('Base de données'!H233="","",'Base de données'!H233)</f>
        <v/>
      </c>
      <c r="I290" s="3" t="str">
        <f>IF('Base de données'!I233="","",'Base de données'!I233)</f>
        <v/>
      </c>
      <c r="J290" s="3" t="str">
        <f>IF('Base de données'!J233="","",'Base de données'!J233)</f>
        <v/>
      </c>
      <c r="K290" s="3" t="str">
        <f>IF('Base de données'!K233="","",'Base de données'!K233)</f>
        <v/>
      </c>
      <c r="L290" s="64" t="str">
        <f>IF('Base de données'!L233="","",'Base de données'!L233)</f>
        <v/>
      </c>
      <c r="M290" s="64" t="str">
        <f>IF('Base de données'!M233="","",'Base de données'!M233)</f>
        <v/>
      </c>
      <c r="N290" s="64" t="str">
        <f>IF('Base de données'!N233="","",'Base de données'!N233)</f>
        <v/>
      </c>
      <c r="O290" s="10" t="str">
        <f>IF('Base de données'!O233="","",'Base de données'!O233)</f>
        <v/>
      </c>
      <c r="P290" s="10" t="str">
        <f>IF('Base de données'!P233="","",'Base de données'!P233)</f>
        <v/>
      </c>
      <c r="Q290" s="10" t="str">
        <f>IF('Base de données'!Q233="","",'Base de données'!Q233)</f>
        <v/>
      </c>
      <c r="BQ290"/>
      <c r="BR290"/>
      <c r="BS290"/>
      <c r="BT290"/>
      <c r="BU290"/>
      <c r="BV290"/>
      <c r="BW290"/>
      <c r="BX290"/>
      <c r="BY290"/>
      <c r="BZ290"/>
      <c r="CA290"/>
      <c r="CB290"/>
      <c r="CC290"/>
      <c r="CD290"/>
      <c r="CE290"/>
      <c r="CF290"/>
    </row>
    <row r="291" spans="1:84" hidden="1" x14ac:dyDescent="0.3">
      <c r="A291" s="12"/>
      <c r="B291" s="3" t="str">
        <f>IF('Base de données'!B234="","",'Base de données'!B234)</f>
        <v/>
      </c>
      <c r="C291" s="3" t="str">
        <f>IF('Base de données'!C234="","",'Base de données'!C234)</f>
        <v/>
      </c>
      <c r="D291" s="3" t="str">
        <f>IF('Base de données'!D234="","",'Base de données'!D234)</f>
        <v/>
      </c>
      <c r="E291" s="3" t="str">
        <f>IF('Base de données'!E234="","",'Base de données'!E234)</f>
        <v/>
      </c>
      <c r="F291" s="3" t="str">
        <f>IF('Base de données'!F234="","",'Base de données'!F234)</f>
        <v/>
      </c>
      <c r="G291" s="3" t="str">
        <f>IF('Base de données'!G234="","",'Base de données'!G234)</f>
        <v/>
      </c>
      <c r="H291" s="3" t="str">
        <f>IF('Base de données'!H234="","",'Base de données'!H234)</f>
        <v/>
      </c>
      <c r="I291" s="3" t="str">
        <f>IF('Base de données'!I234="","",'Base de données'!I234)</f>
        <v/>
      </c>
      <c r="J291" s="3" t="str">
        <f>IF('Base de données'!J234="","",'Base de données'!J234)</f>
        <v/>
      </c>
      <c r="K291" s="3" t="str">
        <f>IF('Base de données'!K234="","",'Base de données'!K234)</f>
        <v/>
      </c>
      <c r="L291" s="64" t="str">
        <f>IF('Base de données'!L234="","",'Base de données'!L234)</f>
        <v/>
      </c>
      <c r="M291" s="64" t="str">
        <f>IF('Base de données'!M234="","",'Base de données'!M234)</f>
        <v/>
      </c>
      <c r="N291" s="64" t="str">
        <f>IF('Base de données'!N234="","",'Base de données'!N234)</f>
        <v/>
      </c>
      <c r="O291" s="10" t="str">
        <f>IF('Base de données'!O234="","",'Base de données'!O234)</f>
        <v/>
      </c>
      <c r="P291" s="10" t="str">
        <f>IF('Base de données'!P234="","",'Base de données'!P234)</f>
        <v/>
      </c>
      <c r="Q291" s="10" t="str">
        <f>IF('Base de données'!Q234="","",'Base de données'!Q234)</f>
        <v/>
      </c>
      <c r="BQ291"/>
      <c r="BR291"/>
      <c r="BS291"/>
      <c r="BT291"/>
      <c r="BU291"/>
      <c r="BV291"/>
      <c r="BW291"/>
      <c r="BX291"/>
      <c r="BY291"/>
      <c r="BZ291"/>
      <c r="CA291"/>
      <c r="CB291"/>
      <c r="CC291"/>
      <c r="CD291"/>
      <c r="CE291"/>
      <c r="CF291"/>
    </row>
    <row r="292" spans="1:84" hidden="1" x14ac:dyDescent="0.3">
      <c r="A292" s="12"/>
      <c r="B292" s="3" t="str">
        <f>IF('Base de données'!B235="","",'Base de données'!B235)</f>
        <v/>
      </c>
      <c r="C292" s="3" t="str">
        <f>IF('Base de données'!C235="","",'Base de données'!C235)</f>
        <v/>
      </c>
      <c r="D292" s="3" t="str">
        <f>IF('Base de données'!D235="","",'Base de données'!D235)</f>
        <v/>
      </c>
      <c r="E292" s="3" t="str">
        <f>IF('Base de données'!E235="","",'Base de données'!E235)</f>
        <v/>
      </c>
      <c r="F292" s="3" t="str">
        <f>IF('Base de données'!F235="","",'Base de données'!F235)</f>
        <v/>
      </c>
      <c r="G292" s="3" t="str">
        <f>IF('Base de données'!G235="","",'Base de données'!G235)</f>
        <v/>
      </c>
      <c r="H292" s="3" t="str">
        <f>IF('Base de données'!H235="","",'Base de données'!H235)</f>
        <v/>
      </c>
      <c r="I292" s="3" t="str">
        <f>IF('Base de données'!I235="","",'Base de données'!I235)</f>
        <v/>
      </c>
      <c r="J292" s="3" t="str">
        <f>IF('Base de données'!J235="","",'Base de données'!J235)</f>
        <v/>
      </c>
      <c r="K292" s="3" t="str">
        <f>IF('Base de données'!K235="","",'Base de données'!K235)</f>
        <v/>
      </c>
      <c r="L292" s="64" t="str">
        <f>IF('Base de données'!L235="","",'Base de données'!L235)</f>
        <v/>
      </c>
      <c r="M292" s="64" t="str">
        <f>IF('Base de données'!M235="","",'Base de données'!M235)</f>
        <v/>
      </c>
      <c r="N292" s="64" t="str">
        <f>IF('Base de données'!N235="","",'Base de données'!N235)</f>
        <v/>
      </c>
      <c r="O292" s="10" t="str">
        <f>IF('Base de données'!O235="","",'Base de données'!O235)</f>
        <v/>
      </c>
      <c r="P292" s="10" t="str">
        <f>IF('Base de données'!P235="","",'Base de données'!P235)</f>
        <v/>
      </c>
      <c r="Q292" s="10" t="str">
        <f>IF('Base de données'!Q235="","",'Base de données'!Q235)</f>
        <v/>
      </c>
      <c r="BQ292"/>
      <c r="BR292"/>
      <c r="BS292"/>
      <c r="BT292"/>
      <c r="BU292"/>
      <c r="BV292"/>
      <c r="BW292"/>
      <c r="BX292"/>
      <c r="BY292"/>
      <c r="BZ292"/>
      <c r="CA292"/>
      <c r="CB292"/>
      <c r="CC292"/>
      <c r="CD292"/>
      <c r="CE292"/>
      <c r="CF292"/>
    </row>
    <row r="293" spans="1:84" hidden="1" x14ac:dyDescent="0.3">
      <c r="A293" s="12"/>
      <c r="B293" s="3" t="str">
        <f>IF('Base de données'!B236="","",'Base de données'!B236)</f>
        <v/>
      </c>
      <c r="C293" s="3" t="str">
        <f>IF('Base de données'!C236="","",'Base de données'!C236)</f>
        <v/>
      </c>
      <c r="D293" s="3" t="str">
        <f>IF('Base de données'!D236="","",'Base de données'!D236)</f>
        <v/>
      </c>
      <c r="E293" s="3" t="str">
        <f>IF('Base de données'!E236="","",'Base de données'!E236)</f>
        <v/>
      </c>
      <c r="F293" s="3" t="str">
        <f>IF('Base de données'!F236="","",'Base de données'!F236)</f>
        <v/>
      </c>
      <c r="G293" s="3" t="str">
        <f>IF('Base de données'!G236="","",'Base de données'!G236)</f>
        <v/>
      </c>
      <c r="H293" s="3" t="str">
        <f>IF('Base de données'!H236="","",'Base de données'!H236)</f>
        <v/>
      </c>
      <c r="I293" s="3" t="str">
        <f>IF('Base de données'!I236="","",'Base de données'!I236)</f>
        <v/>
      </c>
      <c r="J293" s="3" t="str">
        <f>IF('Base de données'!J236="","",'Base de données'!J236)</f>
        <v/>
      </c>
      <c r="K293" s="3" t="str">
        <f>IF('Base de données'!K236="","",'Base de données'!K236)</f>
        <v/>
      </c>
      <c r="L293" s="64" t="str">
        <f>IF('Base de données'!L236="","",'Base de données'!L236)</f>
        <v/>
      </c>
      <c r="M293" s="64" t="str">
        <f>IF('Base de données'!M236="","",'Base de données'!M236)</f>
        <v/>
      </c>
      <c r="N293" s="64" t="str">
        <f>IF('Base de données'!N236="","",'Base de données'!N236)</f>
        <v/>
      </c>
      <c r="O293" s="10" t="str">
        <f>IF('Base de données'!O236="","",'Base de données'!O236)</f>
        <v/>
      </c>
      <c r="P293" s="10" t="str">
        <f>IF('Base de données'!P236="","",'Base de données'!P236)</f>
        <v/>
      </c>
      <c r="Q293" s="10" t="str">
        <f>IF('Base de données'!Q236="","",'Base de données'!Q236)</f>
        <v/>
      </c>
      <c r="BQ293"/>
      <c r="BR293"/>
      <c r="BS293"/>
      <c r="BT293"/>
      <c r="BU293"/>
      <c r="BV293"/>
      <c r="BW293"/>
      <c r="BX293"/>
      <c r="BY293"/>
      <c r="BZ293"/>
      <c r="CA293"/>
      <c r="CB293"/>
      <c r="CC293"/>
      <c r="CD293"/>
      <c r="CE293"/>
      <c r="CF293"/>
    </row>
    <row r="294" spans="1:84" hidden="1" x14ac:dyDescent="0.3">
      <c r="A294" s="12"/>
      <c r="B294" s="3" t="str">
        <f>IF('Base de données'!B237="","",'Base de données'!B237)</f>
        <v/>
      </c>
      <c r="C294" s="3" t="str">
        <f>IF('Base de données'!C237="","",'Base de données'!C237)</f>
        <v/>
      </c>
      <c r="D294" s="3" t="str">
        <f>IF('Base de données'!D237="","",'Base de données'!D237)</f>
        <v/>
      </c>
      <c r="E294" s="3" t="str">
        <f>IF('Base de données'!E237="","",'Base de données'!E237)</f>
        <v/>
      </c>
      <c r="F294" s="3" t="str">
        <f>IF('Base de données'!F237="","",'Base de données'!F237)</f>
        <v/>
      </c>
      <c r="G294" s="3" t="str">
        <f>IF('Base de données'!G237="","",'Base de données'!G237)</f>
        <v/>
      </c>
      <c r="H294" s="3" t="str">
        <f>IF('Base de données'!H237="","",'Base de données'!H237)</f>
        <v/>
      </c>
      <c r="I294" s="3" t="str">
        <f>IF('Base de données'!I237="","",'Base de données'!I237)</f>
        <v/>
      </c>
      <c r="J294" s="3" t="str">
        <f>IF('Base de données'!J237="","",'Base de données'!J237)</f>
        <v/>
      </c>
      <c r="K294" s="3" t="str">
        <f>IF('Base de données'!K237="","",'Base de données'!K237)</f>
        <v/>
      </c>
      <c r="L294" s="64" t="str">
        <f>IF('Base de données'!L237="","",'Base de données'!L237)</f>
        <v/>
      </c>
      <c r="M294" s="64" t="str">
        <f>IF('Base de données'!M237="","",'Base de données'!M237)</f>
        <v/>
      </c>
      <c r="N294" s="64" t="str">
        <f>IF('Base de données'!N237="","",'Base de données'!N237)</f>
        <v/>
      </c>
      <c r="O294" s="10" t="str">
        <f>IF('Base de données'!O237="","",'Base de données'!O237)</f>
        <v/>
      </c>
      <c r="P294" s="10" t="str">
        <f>IF('Base de données'!P237="","",'Base de données'!P237)</f>
        <v/>
      </c>
      <c r="Q294" s="10" t="str">
        <f>IF('Base de données'!Q237="","",'Base de données'!Q237)</f>
        <v/>
      </c>
      <c r="BQ294"/>
      <c r="BR294"/>
      <c r="BS294"/>
      <c r="BT294"/>
      <c r="BU294"/>
      <c r="BV294"/>
      <c r="BW294"/>
      <c r="BX294"/>
      <c r="BY294"/>
      <c r="BZ294"/>
      <c r="CA294"/>
      <c r="CB294"/>
      <c r="CC294"/>
      <c r="CD294"/>
      <c r="CE294"/>
      <c r="CF294"/>
    </row>
    <row r="295" spans="1:84" hidden="1" x14ac:dyDescent="0.3">
      <c r="A295" s="12"/>
      <c r="B295" s="3" t="str">
        <f>IF('Base de données'!B238="","",'Base de données'!B238)</f>
        <v/>
      </c>
      <c r="C295" s="3" t="str">
        <f>IF('Base de données'!C238="","",'Base de données'!C238)</f>
        <v/>
      </c>
      <c r="D295" s="3" t="str">
        <f>IF('Base de données'!D238="","",'Base de données'!D238)</f>
        <v/>
      </c>
      <c r="E295" s="3" t="str">
        <f>IF('Base de données'!E238="","",'Base de données'!E238)</f>
        <v/>
      </c>
      <c r="F295" s="3" t="str">
        <f>IF('Base de données'!F238="","",'Base de données'!F238)</f>
        <v/>
      </c>
      <c r="G295" s="3" t="str">
        <f>IF('Base de données'!G238="","",'Base de données'!G238)</f>
        <v/>
      </c>
      <c r="H295" s="3" t="str">
        <f>IF('Base de données'!H238="","",'Base de données'!H238)</f>
        <v/>
      </c>
      <c r="I295" s="3" t="str">
        <f>IF('Base de données'!I238="","",'Base de données'!I238)</f>
        <v/>
      </c>
      <c r="J295" s="3" t="str">
        <f>IF('Base de données'!J238="","",'Base de données'!J238)</f>
        <v/>
      </c>
      <c r="K295" s="3" t="str">
        <f>IF('Base de données'!K238="","",'Base de données'!K238)</f>
        <v/>
      </c>
      <c r="L295" s="64" t="str">
        <f>IF('Base de données'!L238="","",'Base de données'!L238)</f>
        <v/>
      </c>
      <c r="M295" s="64" t="str">
        <f>IF('Base de données'!M238="","",'Base de données'!M238)</f>
        <v/>
      </c>
      <c r="N295" s="64" t="str">
        <f>IF('Base de données'!N238="","",'Base de données'!N238)</f>
        <v/>
      </c>
      <c r="O295" s="10" t="str">
        <f>IF('Base de données'!O238="","",'Base de données'!O238)</f>
        <v/>
      </c>
      <c r="P295" s="10" t="str">
        <f>IF('Base de données'!P238="","",'Base de données'!P238)</f>
        <v/>
      </c>
      <c r="Q295" s="10" t="str">
        <f>IF('Base de données'!Q238="","",'Base de données'!Q238)</f>
        <v/>
      </c>
      <c r="BQ295"/>
      <c r="BR295"/>
      <c r="BS295"/>
      <c r="BT295"/>
      <c r="BU295"/>
      <c r="BV295"/>
      <c r="BW295"/>
      <c r="BX295"/>
      <c r="BY295"/>
      <c r="BZ295"/>
      <c r="CA295"/>
      <c r="CB295"/>
      <c r="CC295"/>
      <c r="CD295"/>
      <c r="CE295"/>
      <c r="CF295"/>
    </row>
    <row r="296" spans="1:84" hidden="1" x14ac:dyDescent="0.3">
      <c r="A296" s="12"/>
      <c r="B296" s="3" t="str">
        <f>IF('Base de données'!B239="","",'Base de données'!B239)</f>
        <v/>
      </c>
      <c r="C296" s="3" t="str">
        <f>IF('Base de données'!C239="","",'Base de données'!C239)</f>
        <v/>
      </c>
      <c r="D296" s="3" t="str">
        <f>IF('Base de données'!D239="","",'Base de données'!D239)</f>
        <v/>
      </c>
      <c r="E296" s="3" t="str">
        <f>IF('Base de données'!E239="","",'Base de données'!E239)</f>
        <v/>
      </c>
      <c r="F296" s="3" t="str">
        <f>IF('Base de données'!F239="","",'Base de données'!F239)</f>
        <v/>
      </c>
      <c r="G296" s="3" t="str">
        <f>IF('Base de données'!G239="","",'Base de données'!G239)</f>
        <v/>
      </c>
      <c r="H296" s="3" t="str">
        <f>IF('Base de données'!H239="","",'Base de données'!H239)</f>
        <v/>
      </c>
      <c r="I296" s="3" t="str">
        <f>IF('Base de données'!I239="","",'Base de données'!I239)</f>
        <v/>
      </c>
      <c r="J296" s="3" t="str">
        <f>IF('Base de données'!J239="","",'Base de données'!J239)</f>
        <v/>
      </c>
      <c r="K296" s="3" t="str">
        <f>IF('Base de données'!K239="","",'Base de données'!K239)</f>
        <v/>
      </c>
      <c r="L296" s="64" t="str">
        <f>IF('Base de données'!L239="","",'Base de données'!L239)</f>
        <v/>
      </c>
      <c r="M296" s="64" t="str">
        <f>IF('Base de données'!M239="","",'Base de données'!M239)</f>
        <v/>
      </c>
      <c r="N296" s="64" t="str">
        <f>IF('Base de données'!N239="","",'Base de données'!N239)</f>
        <v/>
      </c>
      <c r="O296" s="10" t="str">
        <f>IF('Base de données'!O239="","",'Base de données'!O239)</f>
        <v/>
      </c>
      <c r="P296" s="10" t="str">
        <f>IF('Base de données'!P239="","",'Base de données'!P239)</f>
        <v/>
      </c>
      <c r="Q296" s="10" t="str">
        <f>IF('Base de données'!Q239="","",'Base de données'!Q239)</f>
        <v/>
      </c>
      <c r="BQ296"/>
      <c r="BR296"/>
      <c r="BS296"/>
      <c r="BT296"/>
      <c r="BU296"/>
      <c r="BV296"/>
      <c r="BW296"/>
      <c r="BX296"/>
      <c r="BY296"/>
      <c r="BZ296"/>
      <c r="CA296"/>
      <c r="CB296"/>
      <c r="CC296"/>
      <c r="CD296"/>
      <c r="CE296"/>
      <c r="CF296"/>
    </row>
    <row r="297" spans="1:84" hidden="1" x14ac:dyDescent="0.3">
      <c r="A297" s="12"/>
      <c r="B297" s="3" t="str">
        <f>IF('Base de données'!B240="","",'Base de données'!B240)</f>
        <v/>
      </c>
      <c r="C297" s="3" t="str">
        <f>IF('Base de données'!C240="","",'Base de données'!C240)</f>
        <v/>
      </c>
      <c r="D297" s="3" t="str">
        <f>IF('Base de données'!D240="","",'Base de données'!D240)</f>
        <v/>
      </c>
      <c r="E297" s="3" t="str">
        <f>IF('Base de données'!E240="","",'Base de données'!E240)</f>
        <v/>
      </c>
      <c r="F297" s="3" t="str">
        <f>IF('Base de données'!F240="","",'Base de données'!F240)</f>
        <v/>
      </c>
      <c r="G297" s="3" t="str">
        <f>IF('Base de données'!G240="","",'Base de données'!G240)</f>
        <v/>
      </c>
      <c r="H297" s="3" t="str">
        <f>IF('Base de données'!H240="","",'Base de données'!H240)</f>
        <v/>
      </c>
      <c r="I297" s="3" t="str">
        <f>IF('Base de données'!I240="","",'Base de données'!I240)</f>
        <v/>
      </c>
      <c r="J297" s="3" t="str">
        <f>IF('Base de données'!J240="","",'Base de données'!J240)</f>
        <v/>
      </c>
      <c r="K297" s="3" t="str">
        <f>IF('Base de données'!K240="","",'Base de données'!K240)</f>
        <v/>
      </c>
      <c r="L297" s="64" t="str">
        <f>IF('Base de données'!L240="","",'Base de données'!L240)</f>
        <v/>
      </c>
      <c r="M297" s="64" t="str">
        <f>IF('Base de données'!M240="","",'Base de données'!M240)</f>
        <v/>
      </c>
      <c r="N297" s="64" t="str">
        <f>IF('Base de données'!N240="","",'Base de données'!N240)</f>
        <v/>
      </c>
      <c r="O297" s="10" t="str">
        <f>IF('Base de données'!O240="","",'Base de données'!O240)</f>
        <v/>
      </c>
      <c r="P297" s="10" t="str">
        <f>IF('Base de données'!P240="","",'Base de données'!P240)</f>
        <v/>
      </c>
      <c r="Q297" s="10" t="str">
        <f>IF('Base de données'!Q240="","",'Base de données'!Q240)</f>
        <v/>
      </c>
      <c r="BQ297"/>
      <c r="BR297"/>
      <c r="BS297"/>
      <c r="BT297"/>
      <c r="BU297"/>
      <c r="BV297"/>
      <c r="BW297"/>
      <c r="BX297"/>
      <c r="BY297"/>
      <c r="BZ297"/>
      <c r="CA297"/>
      <c r="CB297"/>
      <c r="CC297"/>
      <c r="CD297"/>
      <c r="CE297"/>
      <c r="CF297"/>
    </row>
    <row r="298" spans="1:84" hidden="1" x14ac:dyDescent="0.3">
      <c r="A298" s="12"/>
      <c r="B298" s="3" t="str">
        <f>IF('Base de données'!B241="","",'Base de données'!B241)</f>
        <v/>
      </c>
      <c r="C298" s="3" t="str">
        <f>IF('Base de données'!C241="","",'Base de données'!C241)</f>
        <v/>
      </c>
      <c r="D298" s="3" t="str">
        <f>IF('Base de données'!D241="","",'Base de données'!D241)</f>
        <v/>
      </c>
      <c r="E298" s="3" t="str">
        <f>IF('Base de données'!E241="","",'Base de données'!E241)</f>
        <v/>
      </c>
      <c r="F298" s="3" t="str">
        <f>IF('Base de données'!F241="","",'Base de données'!F241)</f>
        <v/>
      </c>
      <c r="G298" s="3" t="str">
        <f>IF('Base de données'!G241="","",'Base de données'!G241)</f>
        <v/>
      </c>
      <c r="H298" s="3" t="str">
        <f>IF('Base de données'!H241="","",'Base de données'!H241)</f>
        <v/>
      </c>
      <c r="I298" s="3" t="str">
        <f>IF('Base de données'!I241="","",'Base de données'!I241)</f>
        <v/>
      </c>
      <c r="J298" s="3" t="str">
        <f>IF('Base de données'!J241="","",'Base de données'!J241)</f>
        <v/>
      </c>
      <c r="K298" s="3" t="str">
        <f>IF('Base de données'!K241="","",'Base de données'!K241)</f>
        <v/>
      </c>
      <c r="L298" s="64" t="str">
        <f>IF('Base de données'!L241="","",'Base de données'!L241)</f>
        <v/>
      </c>
      <c r="M298" s="64" t="str">
        <f>IF('Base de données'!M241="","",'Base de données'!M241)</f>
        <v/>
      </c>
      <c r="N298" s="64" t="str">
        <f>IF('Base de données'!N241="","",'Base de données'!N241)</f>
        <v/>
      </c>
      <c r="O298" s="10" t="str">
        <f>IF('Base de données'!O241="","",'Base de données'!O241)</f>
        <v/>
      </c>
      <c r="P298" s="10" t="str">
        <f>IF('Base de données'!P241="","",'Base de données'!P241)</f>
        <v/>
      </c>
      <c r="Q298" s="10" t="str">
        <f>IF('Base de données'!Q241="","",'Base de données'!Q241)</f>
        <v/>
      </c>
      <c r="BQ298"/>
      <c r="BR298"/>
      <c r="BS298"/>
      <c r="BT298"/>
      <c r="BU298"/>
      <c r="BV298"/>
      <c r="BW298"/>
      <c r="BX298"/>
      <c r="BY298"/>
      <c r="BZ298"/>
      <c r="CA298"/>
      <c r="CB298"/>
      <c r="CC298"/>
      <c r="CD298"/>
      <c r="CE298"/>
      <c r="CF298"/>
    </row>
    <row r="299" spans="1:84" hidden="1" x14ac:dyDescent="0.3">
      <c r="A299" s="12"/>
      <c r="B299" s="3" t="str">
        <f>IF('Base de données'!B242="","",'Base de données'!B242)</f>
        <v/>
      </c>
      <c r="C299" s="3" t="str">
        <f>IF('Base de données'!C242="","",'Base de données'!C242)</f>
        <v/>
      </c>
      <c r="D299" s="3" t="str">
        <f>IF('Base de données'!D242="","",'Base de données'!D242)</f>
        <v/>
      </c>
      <c r="E299" s="3" t="str">
        <f>IF('Base de données'!E242="","",'Base de données'!E242)</f>
        <v/>
      </c>
      <c r="F299" s="3" t="str">
        <f>IF('Base de données'!F242="","",'Base de données'!F242)</f>
        <v/>
      </c>
      <c r="G299" s="3" t="str">
        <f>IF('Base de données'!G242="","",'Base de données'!G242)</f>
        <v/>
      </c>
      <c r="H299" s="3" t="str">
        <f>IF('Base de données'!H242="","",'Base de données'!H242)</f>
        <v/>
      </c>
      <c r="I299" s="3" t="str">
        <f>IF('Base de données'!I242="","",'Base de données'!I242)</f>
        <v/>
      </c>
      <c r="J299" s="3" t="str">
        <f>IF('Base de données'!J242="","",'Base de données'!J242)</f>
        <v/>
      </c>
      <c r="K299" s="3" t="str">
        <f>IF('Base de données'!K242="","",'Base de données'!K242)</f>
        <v/>
      </c>
      <c r="L299" s="64" t="str">
        <f>IF('Base de données'!L242="","",'Base de données'!L242)</f>
        <v/>
      </c>
      <c r="M299" s="64" t="str">
        <f>IF('Base de données'!M242="","",'Base de données'!M242)</f>
        <v/>
      </c>
      <c r="N299" s="64" t="str">
        <f>IF('Base de données'!N242="","",'Base de données'!N242)</f>
        <v/>
      </c>
      <c r="O299" s="10" t="str">
        <f>IF('Base de données'!O242="","",'Base de données'!O242)</f>
        <v/>
      </c>
      <c r="P299" s="10" t="str">
        <f>IF('Base de données'!P242="","",'Base de données'!P242)</f>
        <v/>
      </c>
      <c r="Q299" s="10" t="str">
        <f>IF('Base de données'!Q242="","",'Base de données'!Q242)</f>
        <v/>
      </c>
      <c r="BQ299"/>
      <c r="BR299"/>
      <c r="BS299"/>
      <c r="BT299"/>
      <c r="BU299"/>
      <c r="BV299"/>
      <c r="BW299"/>
      <c r="BX299"/>
      <c r="BY299"/>
      <c r="BZ299"/>
      <c r="CA299"/>
      <c r="CB299"/>
      <c r="CC299"/>
      <c r="CD299"/>
      <c r="CE299"/>
      <c r="CF299"/>
    </row>
    <row r="300" spans="1:84" hidden="1" x14ac:dyDescent="0.3">
      <c r="A300" s="12"/>
      <c r="B300" s="3" t="str">
        <f>IF('Base de données'!B243="","",'Base de données'!B243)</f>
        <v/>
      </c>
      <c r="C300" s="3" t="str">
        <f>IF('Base de données'!C243="","",'Base de données'!C243)</f>
        <v/>
      </c>
      <c r="D300" s="3" t="str">
        <f>IF('Base de données'!D243="","",'Base de données'!D243)</f>
        <v/>
      </c>
      <c r="E300" s="3" t="str">
        <f>IF('Base de données'!E243="","",'Base de données'!E243)</f>
        <v/>
      </c>
      <c r="F300" s="3" t="str">
        <f>IF('Base de données'!F243="","",'Base de données'!F243)</f>
        <v/>
      </c>
      <c r="G300" s="3" t="str">
        <f>IF('Base de données'!G243="","",'Base de données'!G243)</f>
        <v/>
      </c>
      <c r="H300" s="3" t="str">
        <f>IF('Base de données'!H243="","",'Base de données'!H243)</f>
        <v/>
      </c>
      <c r="I300" s="3" t="str">
        <f>IF('Base de données'!I243="","",'Base de données'!I243)</f>
        <v/>
      </c>
      <c r="J300" s="3" t="str">
        <f>IF('Base de données'!J243="","",'Base de données'!J243)</f>
        <v/>
      </c>
      <c r="K300" s="3" t="str">
        <f>IF('Base de données'!K243="","",'Base de données'!K243)</f>
        <v/>
      </c>
      <c r="L300" s="64" t="str">
        <f>IF('Base de données'!L243="","",'Base de données'!L243)</f>
        <v/>
      </c>
      <c r="M300" s="64" t="str">
        <f>IF('Base de données'!M243="","",'Base de données'!M243)</f>
        <v/>
      </c>
      <c r="N300" s="64" t="str">
        <f>IF('Base de données'!N243="","",'Base de données'!N243)</f>
        <v/>
      </c>
      <c r="O300" s="10" t="str">
        <f>IF('Base de données'!O243="","",'Base de données'!O243)</f>
        <v/>
      </c>
      <c r="P300" s="10" t="str">
        <f>IF('Base de données'!P243="","",'Base de données'!P243)</f>
        <v/>
      </c>
      <c r="Q300" s="10" t="str">
        <f>IF('Base de données'!Q243="","",'Base de données'!Q243)</f>
        <v/>
      </c>
      <c r="BQ300"/>
      <c r="BR300"/>
      <c r="BS300"/>
      <c r="BT300"/>
      <c r="BU300"/>
      <c r="BV300"/>
      <c r="BW300"/>
      <c r="BX300"/>
      <c r="BY300"/>
      <c r="BZ300"/>
      <c r="CA300"/>
      <c r="CB300"/>
      <c r="CC300"/>
      <c r="CD300"/>
      <c r="CE300"/>
      <c r="CF300"/>
    </row>
    <row r="301" spans="1:84" hidden="1" x14ac:dyDescent="0.3">
      <c r="A301" s="12"/>
      <c r="B301" s="3" t="str">
        <f>IF('Base de données'!B244="","",'Base de données'!B244)</f>
        <v/>
      </c>
      <c r="C301" s="3" t="str">
        <f>IF('Base de données'!C244="","",'Base de données'!C244)</f>
        <v/>
      </c>
      <c r="D301" s="3" t="str">
        <f>IF('Base de données'!D244="","",'Base de données'!D244)</f>
        <v/>
      </c>
      <c r="E301" s="3" t="str">
        <f>IF('Base de données'!E244="","",'Base de données'!E244)</f>
        <v/>
      </c>
      <c r="F301" s="3" t="str">
        <f>IF('Base de données'!F244="","",'Base de données'!F244)</f>
        <v/>
      </c>
      <c r="G301" s="3" t="str">
        <f>IF('Base de données'!G244="","",'Base de données'!G244)</f>
        <v/>
      </c>
      <c r="H301" s="3" t="str">
        <f>IF('Base de données'!H244="","",'Base de données'!H244)</f>
        <v/>
      </c>
      <c r="I301" s="3" t="str">
        <f>IF('Base de données'!I244="","",'Base de données'!I244)</f>
        <v/>
      </c>
      <c r="J301" s="3" t="str">
        <f>IF('Base de données'!J244="","",'Base de données'!J244)</f>
        <v/>
      </c>
      <c r="K301" s="3" t="str">
        <f>IF('Base de données'!K244="","",'Base de données'!K244)</f>
        <v/>
      </c>
      <c r="L301" s="64" t="str">
        <f>IF('Base de données'!L244="","",'Base de données'!L244)</f>
        <v/>
      </c>
      <c r="M301" s="64" t="str">
        <f>IF('Base de données'!M244="","",'Base de données'!M244)</f>
        <v/>
      </c>
      <c r="N301" s="64" t="str">
        <f>IF('Base de données'!N244="","",'Base de données'!N244)</f>
        <v/>
      </c>
      <c r="O301" s="10" t="str">
        <f>IF('Base de données'!O244="","",'Base de données'!O244)</f>
        <v/>
      </c>
      <c r="P301" s="10" t="str">
        <f>IF('Base de données'!P244="","",'Base de données'!P244)</f>
        <v/>
      </c>
      <c r="Q301" s="10" t="str">
        <f>IF('Base de données'!Q244="","",'Base de données'!Q244)</f>
        <v/>
      </c>
      <c r="BQ301"/>
      <c r="BR301"/>
      <c r="BS301"/>
      <c r="BT301"/>
      <c r="BU301"/>
      <c r="BV301"/>
      <c r="BW301"/>
      <c r="BX301"/>
      <c r="BY301"/>
      <c r="BZ301"/>
      <c r="CA301"/>
      <c r="CB301"/>
      <c r="CC301"/>
      <c r="CD301"/>
      <c r="CE301"/>
      <c r="CF301"/>
    </row>
    <row r="302" spans="1:84" hidden="1" x14ac:dyDescent="0.3">
      <c r="A302" s="12"/>
      <c r="B302" s="3" t="str">
        <f>IF('Base de données'!B245="","",'Base de données'!B245)</f>
        <v/>
      </c>
      <c r="C302" s="3" t="str">
        <f>IF('Base de données'!C245="","",'Base de données'!C245)</f>
        <v/>
      </c>
      <c r="D302" s="3" t="str">
        <f>IF('Base de données'!D245="","",'Base de données'!D245)</f>
        <v/>
      </c>
      <c r="E302" s="3" t="str">
        <f>IF('Base de données'!E245="","",'Base de données'!E245)</f>
        <v/>
      </c>
      <c r="F302" s="3" t="str">
        <f>IF('Base de données'!F245="","",'Base de données'!F245)</f>
        <v/>
      </c>
      <c r="G302" s="3" t="str">
        <f>IF('Base de données'!G245="","",'Base de données'!G245)</f>
        <v/>
      </c>
      <c r="H302" s="3" t="str">
        <f>IF('Base de données'!H245="","",'Base de données'!H245)</f>
        <v/>
      </c>
      <c r="I302" s="3" t="str">
        <f>IF('Base de données'!I245="","",'Base de données'!I245)</f>
        <v/>
      </c>
      <c r="J302" s="3" t="str">
        <f>IF('Base de données'!J245="","",'Base de données'!J245)</f>
        <v/>
      </c>
      <c r="K302" s="3" t="str">
        <f>IF('Base de données'!K245="","",'Base de données'!K245)</f>
        <v/>
      </c>
      <c r="L302" s="64" t="str">
        <f>IF('Base de données'!L245="","",'Base de données'!L245)</f>
        <v/>
      </c>
      <c r="M302" s="64" t="str">
        <f>IF('Base de données'!M245="","",'Base de données'!M245)</f>
        <v/>
      </c>
      <c r="N302" s="64" t="str">
        <f>IF('Base de données'!N245="","",'Base de données'!N245)</f>
        <v/>
      </c>
      <c r="O302" s="10" t="str">
        <f>IF('Base de données'!O245="","",'Base de données'!O245)</f>
        <v/>
      </c>
      <c r="P302" s="10" t="str">
        <f>IF('Base de données'!P245="","",'Base de données'!P245)</f>
        <v/>
      </c>
      <c r="Q302" s="10" t="str">
        <f>IF('Base de données'!Q245="","",'Base de données'!Q245)</f>
        <v/>
      </c>
      <c r="BQ302"/>
      <c r="BR302"/>
      <c r="BS302"/>
      <c r="BT302"/>
      <c r="BU302"/>
      <c r="BV302"/>
      <c r="BW302"/>
      <c r="BX302"/>
      <c r="BY302"/>
      <c r="BZ302"/>
      <c r="CA302"/>
      <c r="CB302"/>
      <c r="CC302"/>
      <c r="CD302"/>
      <c r="CE302"/>
      <c r="CF302"/>
    </row>
    <row r="303" spans="1:84" hidden="1" x14ac:dyDescent="0.3">
      <c r="A303" s="12"/>
      <c r="B303" s="3" t="str">
        <f>IF('Base de données'!B246="","",'Base de données'!B246)</f>
        <v/>
      </c>
      <c r="C303" s="3" t="str">
        <f>IF('Base de données'!C246="","",'Base de données'!C246)</f>
        <v/>
      </c>
      <c r="D303" s="3" t="str">
        <f>IF('Base de données'!D246="","",'Base de données'!D246)</f>
        <v/>
      </c>
      <c r="E303" s="3" t="str">
        <f>IF('Base de données'!E246="","",'Base de données'!E246)</f>
        <v/>
      </c>
      <c r="F303" s="3" t="str">
        <f>IF('Base de données'!F246="","",'Base de données'!F246)</f>
        <v/>
      </c>
      <c r="G303" s="3" t="str">
        <f>IF('Base de données'!G246="","",'Base de données'!G246)</f>
        <v/>
      </c>
      <c r="H303" s="3" t="str">
        <f>IF('Base de données'!H246="","",'Base de données'!H246)</f>
        <v/>
      </c>
      <c r="I303" s="3" t="str">
        <f>IF('Base de données'!I246="","",'Base de données'!I246)</f>
        <v/>
      </c>
      <c r="J303" s="3" t="str">
        <f>IF('Base de données'!J246="","",'Base de données'!J246)</f>
        <v/>
      </c>
      <c r="K303" s="3" t="str">
        <f>IF('Base de données'!K246="","",'Base de données'!K246)</f>
        <v/>
      </c>
      <c r="L303" s="64" t="str">
        <f>IF('Base de données'!L246="","",'Base de données'!L246)</f>
        <v/>
      </c>
      <c r="M303" s="64" t="str">
        <f>IF('Base de données'!M246="","",'Base de données'!M246)</f>
        <v/>
      </c>
      <c r="N303" s="64" t="str">
        <f>IF('Base de données'!N246="","",'Base de données'!N246)</f>
        <v/>
      </c>
      <c r="O303" s="10" t="str">
        <f>IF('Base de données'!O246="","",'Base de données'!O246)</f>
        <v/>
      </c>
      <c r="P303" s="10" t="str">
        <f>IF('Base de données'!P246="","",'Base de données'!P246)</f>
        <v/>
      </c>
      <c r="Q303" s="10" t="str">
        <f>IF('Base de données'!Q246="","",'Base de données'!Q246)</f>
        <v/>
      </c>
      <c r="BQ303"/>
      <c r="BR303"/>
      <c r="BS303"/>
      <c r="BT303"/>
      <c r="BU303"/>
      <c r="BV303"/>
      <c r="BW303"/>
      <c r="BX303"/>
      <c r="BY303"/>
      <c r="BZ303"/>
      <c r="CA303"/>
      <c r="CB303"/>
      <c r="CC303"/>
      <c r="CD303"/>
      <c r="CE303"/>
      <c r="CF303"/>
    </row>
    <row r="304" spans="1:84" hidden="1" x14ac:dyDescent="0.3">
      <c r="A304" s="12"/>
      <c r="B304" s="3" t="str">
        <f>IF('Base de données'!B247="","",'Base de données'!B247)</f>
        <v/>
      </c>
      <c r="C304" s="3" t="str">
        <f>IF('Base de données'!C247="","",'Base de données'!C247)</f>
        <v/>
      </c>
      <c r="D304" s="3" t="str">
        <f>IF('Base de données'!D247="","",'Base de données'!D247)</f>
        <v/>
      </c>
      <c r="E304" s="3" t="str">
        <f>IF('Base de données'!E247="","",'Base de données'!E247)</f>
        <v/>
      </c>
      <c r="F304" s="3" t="str">
        <f>IF('Base de données'!F247="","",'Base de données'!F247)</f>
        <v/>
      </c>
      <c r="G304" s="3" t="str">
        <f>IF('Base de données'!G247="","",'Base de données'!G247)</f>
        <v/>
      </c>
      <c r="H304" s="3" t="str">
        <f>IF('Base de données'!H247="","",'Base de données'!H247)</f>
        <v/>
      </c>
      <c r="I304" s="3" t="str">
        <f>IF('Base de données'!I247="","",'Base de données'!I247)</f>
        <v/>
      </c>
      <c r="J304" s="3" t="str">
        <f>IF('Base de données'!J247="","",'Base de données'!J247)</f>
        <v/>
      </c>
      <c r="K304" s="3" t="str">
        <f>IF('Base de données'!K247="","",'Base de données'!K247)</f>
        <v/>
      </c>
      <c r="L304" s="64" t="str">
        <f>IF('Base de données'!L247="","",'Base de données'!L247)</f>
        <v/>
      </c>
      <c r="M304" s="64" t="str">
        <f>IF('Base de données'!M247="","",'Base de données'!M247)</f>
        <v/>
      </c>
      <c r="N304" s="64" t="str">
        <f>IF('Base de données'!N247="","",'Base de données'!N247)</f>
        <v/>
      </c>
      <c r="O304" s="10" t="str">
        <f>IF('Base de données'!O247="","",'Base de données'!O247)</f>
        <v/>
      </c>
      <c r="P304" s="10" t="str">
        <f>IF('Base de données'!P247="","",'Base de données'!P247)</f>
        <v/>
      </c>
      <c r="Q304" s="10" t="str">
        <f>IF('Base de données'!Q247="","",'Base de données'!Q247)</f>
        <v/>
      </c>
      <c r="BQ304"/>
      <c r="BR304"/>
      <c r="BS304"/>
      <c r="BT304"/>
      <c r="BU304"/>
      <c r="BV304"/>
      <c r="BW304"/>
      <c r="BX304"/>
      <c r="BY304"/>
      <c r="BZ304"/>
      <c r="CA304"/>
      <c r="CB304"/>
      <c r="CC304"/>
      <c r="CD304"/>
      <c r="CE304"/>
      <c r="CF304"/>
    </row>
    <row r="305" spans="1:84" hidden="1" x14ac:dyDescent="0.3">
      <c r="A305" s="12"/>
      <c r="B305" s="3" t="str">
        <f>IF('Base de données'!B248="","",'Base de données'!B248)</f>
        <v/>
      </c>
      <c r="C305" s="3" t="str">
        <f>IF('Base de données'!C248="","",'Base de données'!C248)</f>
        <v/>
      </c>
      <c r="D305" s="3" t="str">
        <f>IF('Base de données'!D248="","",'Base de données'!D248)</f>
        <v/>
      </c>
      <c r="E305" s="3" t="str">
        <f>IF('Base de données'!E248="","",'Base de données'!E248)</f>
        <v/>
      </c>
      <c r="F305" s="3" t="str">
        <f>IF('Base de données'!F248="","",'Base de données'!F248)</f>
        <v/>
      </c>
      <c r="G305" s="3" t="str">
        <f>IF('Base de données'!G248="","",'Base de données'!G248)</f>
        <v/>
      </c>
      <c r="H305" s="3" t="str">
        <f>IF('Base de données'!H248="","",'Base de données'!H248)</f>
        <v/>
      </c>
      <c r="I305" s="3" t="str">
        <f>IF('Base de données'!I248="","",'Base de données'!I248)</f>
        <v/>
      </c>
      <c r="J305" s="3" t="str">
        <f>IF('Base de données'!J248="","",'Base de données'!J248)</f>
        <v/>
      </c>
      <c r="K305" s="3" t="str">
        <f>IF('Base de données'!K248="","",'Base de données'!K248)</f>
        <v/>
      </c>
      <c r="L305" s="64" t="str">
        <f>IF('Base de données'!L248="","",'Base de données'!L248)</f>
        <v/>
      </c>
      <c r="M305" s="64" t="str">
        <f>IF('Base de données'!M248="","",'Base de données'!M248)</f>
        <v/>
      </c>
      <c r="N305" s="64" t="str">
        <f>IF('Base de données'!N248="","",'Base de données'!N248)</f>
        <v/>
      </c>
      <c r="O305" s="10" t="str">
        <f>IF('Base de données'!O248="","",'Base de données'!O248)</f>
        <v/>
      </c>
      <c r="P305" s="10" t="str">
        <f>IF('Base de données'!P248="","",'Base de données'!P248)</f>
        <v/>
      </c>
      <c r="Q305" s="10" t="str">
        <f>IF('Base de données'!Q248="","",'Base de données'!Q248)</f>
        <v/>
      </c>
      <c r="BQ305"/>
      <c r="BR305"/>
      <c r="BS305"/>
      <c r="BT305"/>
      <c r="BU305"/>
      <c r="BV305"/>
      <c r="BW305"/>
      <c r="BX305"/>
      <c r="BY305"/>
      <c r="BZ305"/>
      <c r="CA305"/>
      <c r="CB305"/>
      <c r="CC305"/>
      <c r="CD305"/>
      <c r="CE305"/>
      <c r="CF305"/>
    </row>
    <row r="306" spans="1:84" hidden="1" x14ac:dyDescent="0.3">
      <c r="A306" s="12"/>
      <c r="B306" s="3" t="str">
        <f>IF('Base de données'!B249="","",'Base de données'!B249)</f>
        <v/>
      </c>
      <c r="C306" s="3" t="str">
        <f>IF('Base de données'!C249="","",'Base de données'!C249)</f>
        <v/>
      </c>
      <c r="D306" s="3" t="str">
        <f>IF('Base de données'!D249="","",'Base de données'!D249)</f>
        <v/>
      </c>
      <c r="E306" s="3" t="str">
        <f>IF('Base de données'!E249="","",'Base de données'!E249)</f>
        <v/>
      </c>
      <c r="F306" s="3" t="str">
        <f>IF('Base de données'!F249="","",'Base de données'!F249)</f>
        <v/>
      </c>
      <c r="G306" s="3" t="str">
        <f>IF('Base de données'!G249="","",'Base de données'!G249)</f>
        <v/>
      </c>
      <c r="H306" s="3" t="str">
        <f>IF('Base de données'!H249="","",'Base de données'!H249)</f>
        <v/>
      </c>
      <c r="I306" s="3" t="str">
        <f>IF('Base de données'!I249="","",'Base de données'!I249)</f>
        <v/>
      </c>
      <c r="J306" s="3" t="str">
        <f>IF('Base de données'!J249="","",'Base de données'!J249)</f>
        <v/>
      </c>
      <c r="K306" s="3" t="str">
        <f>IF('Base de données'!K249="","",'Base de données'!K249)</f>
        <v/>
      </c>
      <c r="L306" s="64" t="str">
        <f>IF('Base de données'!L249="","",'Base de données'!L249)</f>
        <v/>
      </c>
      <c r="M306" s="64" t="str">
        <f>IF('Base de données'!M249="","",'Base de données'!M249)</f>
        <v/>
      </c>
      <c r="N306" s="64" t="str">
        <f>IF('Base de données'!N249="","",'Base de données'!N249)</f>
        <v/>
      </c>
      <c r="O306" s="10" t="str">
        <f>IF('Base de données'!O249="","",'Base de données'!O249)</f>
        <v/>
      </c>
      <c r="P306" s="10" t="str">
        <f>IF('Base de données'!P249="","",'Base de données'!P249)</f>
        <v/>
      </c>
      <c r="Q306" s="10" t="str">
        <f>IF('Base de données'!Q249="","",'Base de données'!Q249)</f>
        <v/>
      </c>
      <c r="BQ306"/>
      <c r="BR306"/>
      <c r="BS306"/>
      <c r="BT306"/>
      <c r="BU306"/>
      <c r="BV306"/>
      <c r="BW306"/>
      <c r="BX306"/>
      <c r="BY306"/>
      <c r="BZ306"/>
      <c r="CA306"/>
      <c r="CB306"/>
      <c r="CC306"/>
      <c r="CD306"/>
      <c r="CE306"/>
      <c r="CF306"/>
    </row>
    <row r="307" spans="1:84" hidden="1" x14ac:dyDescent="0.3">
      <c r="A307" s="12"/>
      <c r="B307" s="3" t="str">
        <f>IF('Base de données'!B250="","",'Base de données'!B250)</f>
        <v/>
      </c>
      <c r="C307" s="3" t="str">
        <f>IF('Base de données'!C250="","",'Base de données'!C250)</f>
        <v/>
      </c>
      <c r="D307" s="3" t="str">
        <f>IF('Base de données'!D250="","",'Base de données'!D250)</f>
        <v/>
      </c>
      <c r="E307" s="3" t="str">
        <f>IF('Base de données'!E250="","",'Base de données'!E250)</f>
        <v/>
      </c>
      <c r="F307" s="3" t="str">
        <f>IF('Base de données'!F250="","",'Base de données'!F250)</f>
        <v/>
      </c>
      <c r="G307" s="3" t="str">
        <f>IF('Base de données'!G250="","",'Base de données'!G250)</f>
        <v/>
      </c>
      <c r="H307" s="3" t="str">
        <f>IF('Base de données'!H250="","",'Base de données'!H250)</f>
        <v/>
      </c>
      <c r="I307" s="3" t="str">
        <f>IF('Base de données'!I250="","",'Base de données'!I250)</f>
        <v/>
      </c>
      <c r="J307" s="3" t="str">
        <f>IF('Base de données'!J250="","",'Base de données'!J250)</f>
        <v/>
      </c>
      <c r="K307" s="3" t="str">
        <f>IF('Base de données'!K250="","",'Base de données'!K250)</f>
        <v/>
      </c>
      <c r="L307" s="64" t="str">
        <f>IF('Base de données'!L250="","",'Base de données'!L250)</f>
        <v/>
      </c>
      <c r="M307" s="64" t="str">
        <f>IF('Base de données'!M250="","",'Base de données'!M250)</f>
        <v/>
      </c>
      <c r="N307" s="64" t="str">
        <f>IF('Base de données'!N250="","",'Base de données'!N250)</f>
        <v/>
      </c>
      <c r="O307" s="10" t="str">
        <f>IF('Base de données'!O250="","",'Base de données'!O250)</f>
        <v/>
      </c>
      <c r="P307" s="10" t="str">
        <f>IF('Base de données'!P250="","",'Base de données'!P250)</f>
        <v/>
      </c>
      <c r="Q307" s="10" t="str">
        <f>IF('Base de données'!Q250="","",'Base de données'!Q250)</f>
        <v/>
      </c>
      <c r="BQ307"/>
      <c r="BR307"/>
      <c r="BS307"/>
      <c r="BT307"/>
      <c r="BU307"/>
      <c r="BV307"/>
      <c r="BW307"/>
      <c r="BX307"/>
      <c r="BY307"/>
      <c r="BZ307"/>
      <c r="CA307"/>
      <c r="CB307"/>
      <c r="CC307"/>
      <c r="CD307"/>
      <c r="CE307"/>
      <c r="CF307"/>
    </row>
    <row r="308" spans="1:84" hidden="1" x14ac:dyDescent="0.3">
      <c r="A308" s="12"/>
      <c r="B308" s="3" t="str">
        <f>IF('Base de données'!B251="","",'Base de données'!B251)</f>
        <v/>
      </c>
      <c r="C308" s="3" t="str">
        <f>IF('Base de données'!C251="","",'Base de données'!C251)</f>
        <v/>
      </c>
      <c r="D308" s="3" t="str">
        <f>IF('Base de données'!D251="","",'Base de données'!D251)</f>
        <v/>
      </c>
      <c r="E308" s="3" t="str">
        <f>IF('Base de données'!E251="","",'Base de données'!E251)</f>
        <v/>
      </c>
      <c r="F308" s="3" t="str">
        <f>IF('Base de données'!F251="","",'Base de données'!F251)</f>
        <v/>
      </c>
      <c r="G308" s="3" t="str">
        <f>IF('Base de données'!G251="","",'Base de données'!G251)</f>
        <v/>
      </c>
      <c r="H308" s="3" t="str">
        <f>IF('Base de données'!H251="","",'Base de données'!H251)</f>
        <v/>
      </c>
      <c r="I308" s="3" t="str">
        <f>IF('Base de données'!I251="","",'Base de données'!I251)</f>
        <v/>
      </c>
      <c r="J308" s="3" t="str">
        <f>IF('Base de données'!J251="","",'Base de données'!J251)</f>
        <v/>
      </c>
      <c r="K308" s="3" t="str">
        <f>IF('Base de données'!K251="","",'Base de données'!K251)</f>
        <v/>
      </c>
      <c r="L308" s="64" t="str">
        <f>IF('Base de données'!L251="","",'Base de données'!L251)</f>
        <v/>
      </c>
      <c r="M308" s="64" t="str">
        <f>IF('Base de données'!M251="","",'Base de données'!M251)</f>
        <v/>
      </c>
      <c r="N308" s="64" t="str">
        <f>IF('Base de données'!N251="","",'Base de données'!N251)</f>
        <v/>
      </c>
      <c r="O308" s="10" t="str">
        <f>IF('Base de données'!O251="","",'Base de données'!O251)</f>
        <v/>
      </c>
      <c r="P308" s="10" t="str">
        <f>IF('Base de données'!P251="","",'Base de données'!P251)</f>
        <v/>
      </c>
      <c r="Q308" s="10" t="str">
        <f>IF('Base de données'!Q251="","",'Base de données'!Q251)</f>
        <v/>
      </c>
      <c r="BQ308"/>
      <c r="BR308"/>
      <c r="BS308"/>
      <c r="BT308"/>
      <c r="BU308"/>
      <c r="BV308"/>
      <c r="BW308"/>
      <c r="BX308"/>
      <c r="BY308"/>
      <c r="BZ308"/>
      <c r="CA308"/>
      <c r="CB308"/>
      <c r="CC308"/>
      <c r="CD308"/>
      <c r="CE308"/>
      <c r="CF308"/>
    </row>
    <row r="309" spans="1:84" hidden="1" x14ac:dyDescent="0.3">
      <c r="A309" s="12"/>
      <c r="B309" s="3" t="str">
        <f>IF('Base de données'!B252="","",'Base de données'!B252)</f>
        <v/>
      </c>
      <c r="C309" s="3" t="str">
        <f>IF('Base de données'!C252="","",'Base de données'!C252)</f>
        <v/>
      </c>
      <c r="D309" s="3" t="str">
        <f>IF('Base de données'!D252="","",'Base de données'!D252)</f>
        <v/>
      </c>
      <c r="E309" s="3" t="str">
        <f>IF('Base de données'!E252="","",'Base de données'!E252)</f>
        <v/>
      </c>
      <c r="F309" s="3" t="str">
        <f>IF('Base de données'!F252="","",'Base de données'!F252)</f>
        <v/>
      </c>
      <c r="G309" s="3" t="str">
        <f>IF('Base de données'!G252="","",'Base de données'!G252)</f>
        <v/>
      </c>
      <c r="H309" s="3" t="str">
        <f>IF('Base de données'!H252="","",'Base de données'!H252)</f>
        <v/>
      </c>
      <c r="I309" s="3" t="str">
        <f>IF('Base de données'!I252="","",'Base de données'!I252)</f>
        <v/>
      </c>
      <c r="J309" s="3" t="str">
        <f>IF('Base de données'!J252="","",'Base de données'!J252)</f>
        <v/>
      </c>
      <c r="K309" s="3" t="str">
        <f>IF('Base de données'!K252="","",'Base de données'!K252)</f>
        <v/>
      </c>
      <c r="L309" s="64" t="str">
        <f>IF('Base de données'!L252="","",'Base de données'!L252)</f>
        <v/>
      </c>
      <c r="M309" s="64" t="str">
        <f>IF('Base de données'!M252="","",'Base de données'!M252)</f>
        <v/>
      </c>
      <c r="N309" s="64" t="str">
        <f>IF('Base de données'!N252="","",'Base de données'!N252)</f>
        <v/>
      </c>
      <c r="O309" s="10" t="str">
        <f>IF('Base de données'!O252="","",'Base de données'!O252)</f>
        <v/>
      </c>
      <c r="P309" s="10" t="str">
        <f>IF('Base de données'!P252="","",'Base de données'!P252)</f>
        <v/>
      </c>
      <c r="Q309" s="10" t="str">
        <f>IF('Base de données'!Q252="","",'Base de données'!Q252)</f>
        <v/>
      </c>
      <c r="BQ309"/>
      <c r="BR309"/>
      <c r="BS309"/>
      <c r="BT309"/>
      <c r="BU309"/>
      <c r="BV309"/>
      <c r="BW309"/>
      <c r="BX309"/>
      <c r="BY309"/>
      <c r="BZ309"/>
      <c r="CA309"/>
      <c r="CB309"/>
      <c r="CC309"/>
      <c r="CD309"/>
      <c r="CE309"/>
      <c r="CF309"/>
    </row>
    <row r="310" spans="1:84" hidden="1" x14ac:dyDescent="0.3">
      <c r="A310" s="12"/>
      <c r="B310" s="3" t="str">
        <f>IF('Base de données'!B253="","",'Base de données'!B253)</f>
        <v/>
      </c>
      <c r="C310" s="3" t="str">
        <f>IF('Base de données'!C253="","",'Base de données'!C253)</f>
        <v/>
      </c>
      <c r="D310" s="3" t="str">
        <f>IF('Base de données'!D253="","",'Base de données'!D253)</f>
        <v/>
      </c>
      <c r="E310" s="3" t="str">
        <f>IF('Base de données'!E253="","",'Base de données'!E253)</f>
        <v/>
      </c>
      <c r="F310" s="3" t="str">
        <f>IF('Base de données'!F253="","",'Base de données'!F253)</f>
        <v/>
      </c>
      <c r="G310" s="3" t="str">
        <f>IF('Base de données'!G253="","",'Base de données'!G253)</f>
        <v/>
      </c>
      <c r="H310" s="3" t="str">
        <f>IF('Base de données'!H253="","",'Base de données'!H253)</f>
        <v/>
      </c>
      <c r="I310" s="3" t="str">
        <f>IF('Base de données'!I253="","",'Base de données'!I253)</f>
        <v/>
      </c>
      <c r="J310" s="3" t="str">
        <f>IF('Base de données'!J253="","",'Base de données'!J253)</f>
        <v/>
      </c>
      <c r="K310" s="3" t="str">
        <f>IF('Base de données'!K253="","",'Base de données'!K253)</f>
        <v/>
      </c>
      <c r="L310" s="64" t="str">
        <f>IF('Base de données'!L253="","",'Base de données'!L253)</f>
        <v/>
      </c>
      <c r="M310" s="64" t="str">
        <f>IF('Base de données'!M253="","",'Base de données'!M253)</f>
        <v/>
      </c>
      <c r="N310" s="64" t="str">
        <f>IF('Base de données'!N253="","",'Base de données'!N253)</f>
        <v/>
      </c>
      <c r="O310" s="10" t="str">
        <f>IF('Base de données'!O253="","",'Base de données'!O253)</f>
        <v/>
      </c>
      <c r="P310" s="10" t="str">
        <f>IF('Base de données'!P253="","",'Base de données'!P253)</f>
        <v/>
      </c>
      <c r="Q310" s="10" t="str">
        <f>IF('Base de données'!Q253="","",'Base de données'!Q253)</f>
        <v/>
      </c>
      <c r="BQ310"/>
      <c r="BR310"/>
      <c r="BS310"/>
      <c r="BT310"/>
      <c r="BU310"/>
      <c r="BV310"/>
      <c r="BW310"/>
      <c r="BX310"/>
      <c r="BY310"/>
      <c r="BZ310"/>
      <c r="CA310"/>
      <c r="CB310"/>
      <c r="CC310"/>
      <c r="CD310"/>
      <c r="CE310"/>
      <c r="CF310"/>
    </row>
    <row r="311" spans="1:84" hidden="1" x14ac:dyDescent="0.3">
      <c r="A311" s="12"/>
      <c r="B311" s="3" t="str">
        <f>IF('Base de données'!B254="","",'Base de données'!B254)</f>
        <v/>
      </c>
      <c r="C311" s="3" t="str">
        <f>IF('Base de données'!C254="","",'Base de données'!C254)</f>
        <v/>
      </c>
      <c r="D311" s="3" t="str">
        <f>IF('Base de données'!D254="","",'Base de données'!D254)</f>
        <v/>
      </c>
      <c r="E311" s="3" t="str">
        <f>IF('Base de données'!E254="","",'Base de données'!E254)</f>
        <v/>
      </c>
      <c r="F311" s="3" t="str">
        <f>IF('Base de données'!F254="","",'Base de données'!F254)</f>
        <v/>
      </c>
      <c r="G311" s="3" t="str">
        <f>IF('Base de données'!G254="","",'Base de données'!G254)</f>
        <v/>
      </c>
      <c r="H311" s="3" t="str">
        <f>IF('Base de données'!H254="","",'Base de données'!H254)</f>
        <v/>
      </c>
      <c r="I311" s="3" t="str">
        <f>IF('Base de données'!I254="","",'Base de données'!I254)</f>
        <v/>
      </c>
      <c r="J311" s="3" t="str">
        <f>IF('Base de données'!J254="","",'Base de données'!J254)</f>
        <v/>
      </c>
      <c r="K311" s="3" t="str">
        <f>IF('Base de données'!K254="","",'Base de données'!K254)</f>
        <v/>
      </c>
      <c r="L311" s="64" t="str">
        <f>IF('Base de données'!L254="","",'Base de données'!L254)</f>
        <v/>
      </c>
      <c r="M311" s="64" t="str">
        <f>IF('Base de données'!M254="","",'Base de données'!M254)</f>
        <v/>
      </c>
      <c r="N311" s="64" t="str">
        <f>IF('Base de données'!N254="","",'Base de données'!N254)</f>
        <v/>
      </c>
      <c r="O311" s="10" t="str">
        <f>IF('Base de données'!O254="","",'Base de données'!O254)</f>
        <v/>
      </c>
      <c r="P311" s="10" t="str">
        <f>IF('Base de données'!P254="","",'Base de données'!P254)</f>
        <v/>
      </c>
      <c r="Q311" s="10" t="str">
        <f>IF('Base de données'!Q254="","",'Base de données'!Q254)</f>
        <v/>
      </c>
      <c r="BQ311"/>
      <c r="BR311"/>
      <c r="BS311"/>
      <c r="BT311"/>
      <c r="BU311"/>
      <c r="BV311"/>
      <c r="BW311"/>
      <c r="BX311"/>
      <c r="BY311"/>
      <c r="BZ311"/>
      <c r="CA311"/>
      <c r="CB311"/>
      <c r="CC311"/>
      <c r="CD311"/>
      <c r="CE311"/>
      <c r="CF311"/>
    </row>
    <row r="312" spans="1:84" hidden="1" x14ac:dyDescent="0.3">
      <c r="A312" s="12"/>
      <c r="B312" s="3" t="str">
        <f>IF('Base de données'!B255="","",'Base de données'!B255)</f>
        <v/>
      </c>
      <c r="C312" s="3" t="str">
        <f>IF('Base de données'!C255="","",'Base de données'!C255)</f>
        <v/>
      </c>
      <c r="D312" s="3" t="str">
        <f>IF('Base de données'!D255="","",'Base de données'!D255)</f>
        <v/>
      </c>
      <c r="E312" s="3" t="str">
        <f>IF('Base de données'!E255="","",'Base de données'!E255)</f>
        <v/>
      </c>
      <c r="F312" s="3" t="str">
        <f>IF('Base de données'!F255="","",'Base de données'!F255)</f>
        <v/>
      </c>
      <c r="G312" s="3" t="str">
        <f>IF('Base de données'!G255="","",'Base de données'!G255)</f>
        <v/>
      </c>
      <c r="H312" s="3" t="str">
        <f>IF('Base de données'!H255="","",'Base de données'!H255)</f>
        <v/>
      </c>
      <c r="I312" s="3" t="str">
        <f>IF('Base de données'!I255="","",'Base de données'!I255)</f>
        <v/>
      </c>
      <c r="J312" s="3" t="str">
        <f>IF('Base de données'!J255="","",'Base de données'!J255)</f>
        <v/>
      </c>
      <c r="K312" s="3" t="str">
        <f>IF('Base de données'!K255="","",'Base de données'!K255)</f>
        <v/>
      </c>
      <c r="L312" s="64" t="str">
        <f>IF('Base de données'!L255="","",'Base de données'!L255)</f>
        <v/>
      </c>
      <c r="M312" s="64" t="str">
        <f>IF('Base de données'!M255="","",'Base de données'!M255)</f>
        <v/>
      </c>
      <c r="N312" s="64" t="str">
        <f>IF('Base de données'!N255="","",'Base de données'!N255)</f>
        <v/>
      </c>
      <c r="O312" s="10" t="str">
        <f>IF('Base de données'!O255="","",'Base de données'!O255)</f>
        <v/>
      </c>
      <c r="P312" s="10" t="str">
        <f>IF('Base de données'!P255="","",'Base de données'!P255)</f>
        <v/>
      </c>
      <c r="Q312" s="10" t="str">
        <f>IF('Base de données'!Q255="","",'Base de données'!Q255)</f>
        <v/>
      </c>
      <c r="BQ312"/>
      <c r="BR312"/>
      <c r="BS312"/>
      <c r="BT312"/>
      <c r="BU312"/>
      <c r="BV312"/>
      <c r="BW312"/>
      <c r="BX312"/>
      <c r="BY312"/>
      <c r="BZ312"/>
      <c r="CA312"/>
      <c r="CB312"/>
      <c r="CC312"/>
      <c r="CD312"/>
      <c r="CE312"/>
      <c r="CF312"/>
    </row>
    <row r="313" spans="1:84" hidden="1" x14ac:dyDescent="0.3">
      <c r="A313" s="12"/>
      <c r="B313" s="3" t="str">
        <f>IF('Base de données'!B256="","",'Base de données'!B256)</f>
        <v/>
      </c>
      <c r="C313" s="3" t="str">
        <f>IF('Base de données'!C256="","",'Base de données'!C256)</f>
        <v/>
      </c>
      <c r="D313" s="3" t="str">
        <f>IF('Base de données'!D256="","",'Base de données'!D256)</f>
        <v/>
      </c>
      <c r="E313" s="3" t="str">
        <f>IF('Base de données'!E256="","",'Base de données'!E256)</f>
        <v/>
      </c>
      <c r="F313" s="3" t="str">
        <f>IF('Base de données'!F256="","",'Base de données'!F256)</f>
        <v/>
      </c>
      <c r="G313" s="3" t="str">
        <f>IF('Base de données'!G256="","",'Base de données'!G256)</f>
        <v/>
      </c>
      <c r="H313" s="3" t="str">
        <f>IF('Base de données'!H256="","",'Base de données'!H256)</f>
        <v/>
      </c>
      <c r="I313" s="3" t="str">
        <f>IF('Base de données'!I256="","",'Base de données'!I256)</f>
        <v/>
      </c>
      <c r="J313" s="3" t="str">
        <f>IF('Base de données'!J256="","",'Base de données'!J256)</f>
        <v/>
      </c>
      <c r="K313" s="3" t="str">
        <f>IF('Base de données'!K256="","",'Base de données'!K256)</f>
        <v/>
      </c>
      <c r="L313" s="64" t="str">
        <f>IF('Base de données'!L256="","",'Base de données'!L256)</f>
        <v/>
      </c>
      <c r="M313" s="64" t="str">
        <f>IF('Base de données'!M256="","",'Base de données'!M256)</f>
        <v/>
      </c>
      <c r="N313" s="64" t="str">
        <f>IF('Base de données'!N256="","",'Base de données'!N256)</f>
        <v/>
      </c>
      <c r="O313" s="10" t="str">
        <f>IF('Base de données'!O256="","",'Base de données'!O256)</f>
        <v/>
      </c>
      <c r="P313" s="10" t="str">
        <f>IF('Base de données'!P256="","",'Base de données'!P256)</f>
        <v/>
      </c>
      <c r="Q313" s="10" t="str">
        <f>IF('Base de données'!Q256="","",'Base de données'!Q256)</f>
        <v/>
      </c>
      <c r="BQ313"/>
      <c r="BR313"/>
      <c r="BS313"/>
      <c r="BT313"/>
      <c r="BU313"/>
      <c r="BV313"/>
      <c r="BW313"/>
      <c r="BX313"/>
      <c r="BY313"/>
      <c r="BZ313"/>
      <c r="CA313"/>
      <c r="CB313"/>
      <c r="CC313"/>
      <c r="CD313"/>
      <c r="CE313"/>
      <c r="CF313"/>
    </row>
    <row r="314" spans="1:84" hidden="1" x14ac:dyDescent="0.3">
      <c r="A314" s="12"/>
      <c r="B314" s="3" t="str">
        <f>IF('Base de données'!B257="","",'Base de données'!B257)</f>
        <v/>
      </c>
      <c r="C314" s="3" t="str">
        <f>IF('Base de données'!C257="","",'Base de données'!C257)</f>
        <v/>
      </c>
      <c r="D314" s="3" t="str">
        <f>IF('Base de données'!D257="","",'Base de données'!D257)</f>
        <v/>
      </c>
      <c r="E314" s="3" t="str">
        <f>IF('Base de données'!E257="","",'Base de données'!E257)</f>
        <v/>
      </c>
      <c r="F314" s="3" t="str">
        <f>IF('Base de données'!F257="","",'Base de données'!F257)</f>
        <v/>
      </c>
      <c r="G314" s="3" t="str">
        <f>IF('Base de données'!G257="","",'Base de données'!G257)</f>
        <v/>
      </c>
      <c r="H314" s="3" t="str">
        <f>IF('Base de données'!H257="","",'Base de données'!H257)</f>
        <v/>
      </c>
      <c r="I314" s="3" t="str">
        <f>IF('Base de données'!I257="","",'Base de données'!I257)</f>
        <v/>
      </c>
      <c r="J314" s="3" t="str">
        <f>IF('Base de données'!J257="","",'Base de données'!J257)</f>
        <v/>
      </c>
      <c r="K314" s="3" t="str">
        <f>IF('Base de données'!K257="","",'Base de données'!K257)</f>
        <v/>
      </c>
      <c r="L314" s="64" t="str">
        <f>IF('Base de données'!L257="","",'Base de données'!L257)</f>
        <v/>
      </c>
      <c r="M314" s="64" t="str">
        <f>IF('Base de données'!M257="","",'Base de données'!M257)</f>
        <v/>
      </c>
      <c r="N314" s="64" t="str">
        <f>IF('Base de données'!N257="","",'Base de données'!N257)</f>
        <v/>
      </c>
      <c r="O314" s="10" t="str">
        <f>IF('Base de données'!O257="","",'Base de données'!O257)</f>
        <v/>
      </c>
      <c r="P314" s="10" t="str">
        <f>IF('Base de données'!P257="","",'Base de données'!P257)</f>
        <v/>
      </c>
      <c r="Q314" s="10" t="str">
        <f>IF('Base de données'!Q257="","",'Base de données'!Q257)</f>
        <v/>
      </c>
      <c r="BQ314"/>
      <c r="BR314"/>
      <c r="BS314"/>
      <c r="BT314"/>
      <c r="BU314"/>
      <c r="BV314"/>
      <c r="BW314"/>
      <c r="BX314"/>
      <c r="BY314"/>
      <c r="BZ314"/>
      <c r="CA314"/>
      <c r="CB314"/>
      <c r="CC314"/>
      <c r="CD314"/>
      <c r="CE314"/>
      <c r="CF314"/>
    </row>
    <row r="315" spans="1:84" hidden="1" x14ac:dyDescent="0.3">
      <c r="A315" s="12"/>
      <c r="B315" s="3" t="str">
        <f>IF('Base de données'!B258="","",'Base de données'!B258)</f>
        <v/>
      </c>
      <c r="C315" s="3" t="str">
        <f>IF('Base de données'!C258="","",'Base de données'!C258)</f>
        <v/>
      </c>
      <c r="D315" s="3" t="str">
        <f>IF('Base de données'!D258="","",'Base de données'!D258)</f>
        <v/>
      </c>
      <c r="E315" s="3" t="str">
        <f>IF('Base de données'!E258="","",'Base de données'!E258)</f>
        <v/>
      </c>
      <c r="F315" s="3" t="str">
        <f>IF('Base de données'!F258="","",'Base de données'!F258)</f>
        <v/>
      </c>
      <c r="G315" s="3" t="str">
        <f>IF('Base de données'!G258="","",'Base de données'!G258)</f>
        <v/>
      </c>
      <c r="H315" s="3" t="str">
        <f>IF('Base de données'!H258="","",'Base de données'!H258)</f>
        <v/>
      </c>
      <c r="I315" s="3" t="str">
        <f>IF('Base de données'!I258="","",'Base de données'!I258)</f>
        <v/>
      </c>
      <c r="J315" s="3" t="str">
        <f>IF('Base de données'!J258="","",'Base de données'!J258)</f>
        <v/>
      </c>
      <c r="K315" s="3" t="str">
        <f>IF('Base de données'!K258="","",'Base de données'!K258)</f>
        <v/>
      </c>
      <c r="L315" s="64" t="str">
        <f>IF('Base de données'!L258="","",'Base de données'!L258)</f>
        <v/>
      </c>
      <c r="M315" s="64" t="str">
        <f>IF('Base de données'!M258="","",'Base de données'!M258)</f>
        <v/>
      </c>
      <c r="N315" s="64" t="str">
        <f>IF('Base de données'!N258="","",'Base de données'!N258)</f>
        <v/>
      </c>
      <c r="O315" s="10" t="str">
        <f>IF('Base de données'!O258="","",'Base de données'!O258)</f>
        <v/>
      </c>
      <c r="P315" s="10" t="str">
        <f>IF('Base de données'!P258="","",'Base de données'!P258)</f>
        <v/>
      </c>
      <c r="Q315" s="10" t="str">
        <f>IF('Base de données'!Q258="","",'Base de données'!Q258)</f>
        <v/>
      </c>
      <c r="BQ315"/>
      <c r="BR315"/>
      <c r="BS315"/>
      <c r="BT315"/>
      <c r="BU315"/>
      <c r="BV315"/>
      <c r="BW315"/>
      <c r="BX315"/>
      <c r="BY315"/>
      <c r="BZ315"/>
      <c r="CA315"/>
      <c r="CB315"/>
      <c r="CC315"/>
      <c r="CD315"/>
      <c r="CE315"/>
      <c r="CF315"/>
    </row>
    <row r="316" spans="1:84" hidden="1" x14ac:dyDescent="0.3">
      <c r="A316" s="12"/>
      <c r="B316" s="3" t="str">
        <f>IF('Base de données'!B259="","",'Base de données'!B259)</f>
        <v/>
      </c>
      <c r="C316" s="3" t="str">
        <f>IF('Base de données'!C259="","",'Base de données'!C259)</f>
        <v/>
      </c>
      <c r="D316" s="3" t="str">
        <f>IF('Base de données'!D259="","",'Base de données'!D259)</f>
        <v/>
      </c>
      <c r="E316" s="3" t="str">
        <f>IF('Base de données'!E259="","",'Base de données'!E259)</f>
        <v/>
      </c>
      <c r="F316" s="3" t="str">
        <f>IF('Base de données'!F259="","",'Base de données'!F259)</f>
        <v/>
      </c>
      <c r="G316" s="3" t="str">
        <f>IF('Base de données'!G259="","",'Base de données'!G259)</f>
        <v/>
      </c>
      <c r="H316" s="3" t="str">
        <f>IF('Base de données'!H259="","",'Base de données'!H259)</f>
        <v/>
      </c>
      <c r="I316" s="3" t="str">
        <f>IF('Base de données'!I259="","",'Base de données'!I259)</f>
        <v/>
      </c>
      <c r="J316" s="3" t="str">
        <f>IF('Base de données'!J259="","",'Base de données'!J259)</f>
        <v/>
      </c>
      <c r="K316" s="3" t="str">
        <f>IF('Base de données'!K259="","",'Base de données'!K259)</f>
        <v/>
      </c>
      <c r="L316" s="64" t="str">
        <f>IF('Base de données'!L259="","",'Base de données'!L259)</f>
        <v/>
      </c>
      <c r="M316" s="64" t="str">
        <f>IF('Base de données'!M259="","",'Base de données'!M259)</f>
        <v/>
      </c>
      <c r="N316" s="64" t="str">
        <f>IF('Base de données'!N259="","",'Base de données'!N259)</f>
        <v/>
      </c>
      <c r="O316" s="10" t="str">
        <f>IF('Base de données'!O259="","",'Base de données'!O259)</f>
        <v/>
      </c>
      <c r="P316" s="10" t="str">
        <f>IF('Base de données'!P259="","",'Base de données'!P259)</f>
        <v/>
      </c>
      <c r="Q316" s="10" t="str">
        <f>IF('Base de données'!Q259="","",'Base de données'!Q259)</f>
        <v/>
      </c>
      <c r="BQ316"/>
      <c r="BR316"/>
      <c r="BS316"/>
      <c r="BT316"/>
      <c r="BU316"/>
      <c r="BV316"/>
      <c r="BW316"/>
      <c r="BX316"/>
      <c r="BY316"/>
      <c r="BZ316"/>
      <c r="CA316"/>
      <c r="CB316"/>
      <c r="CC316"/>
      <c r="CD316"/>
      <c r="CE316"/>
      <c r="CF316"/>
    </row>
    <row r="317" spans="1:84" hidden="1" x14ac:dyDescent="0.3">
      <c r="A317" s="12"/>
      <c r="B317" s="3" t="str">
        <f>IF('Base de données'!B260="","",'Base de données'!B260)</f>
        <v/>
      </c>
      <c r="C317" s="3" t="str">
        <f>IF('Base de données'!C260="","",'Base de données'!C260)</f>
        <v/>
      </c>
      <c r="D317" s="3" t="str">
        <f>IF('Base de données'!D260="","",'Base de données'!D260)</f>
        <v/>
      </c>
      <c r="E317" s="3" t="str">
        <f>IF('Base de données'!E260="","",'Base de données'!E260)</f>
        <v/>
      </c>
      <c r="F317" s="3" t="str">
        <f>IF('Base de données'!F260="","",'Base de données'!F260)</f>
        <v/>
      </c>
      <c r="G317" s="3" t="str">
        <f>IF('Base de données'!G260="","",'Base de données'!G260)</f>
        <v/>
      </c>
      <c r="H317" s="3" t="str">
        <f>IF('Base de données'!H260="","",'Base de données'!H260)</f>
        <v/>
      </c>
      <c r="I317" s="3" t="str">
        <f>IF('Base de données'!I260="","",'Base de données'!I260)</f>
        <v/>
      </c>
      <c r="J317" s="3" t="str">
        <f>IF('Base de données'!J260="","",'Base de données'!J260)</f>
        <v/>
      </c>
      <c r="K317" s="3" t="str">
        <f>IF('Base de données'!K260="","",'Base de données'!K260)</f>
        <v/>
      </c>
      <c r="L317" s="64" t="str">
        <f>IF('Base de données'!L260="","",'Base de données'!L260)</f>
        <v/>
      </c>
      <c r="M317" s="64" t="str">
        <f>IF('Base de données'!M260="","",'Base de données'!M260)</f>
        <v/>
      </c>
      <c r="N317" s="64" t="str">
        <f>IF('Base de données'!N260="","",'Base de données'!N260)</f>
        <v/>
      </c>
      <c r="O317" s="10" t="str">
        <f>IF('Base de données'!O260="","",'Base de données'!O260)</f>
        <v/>
      </c>
      <c r="P317" s="10" t="str">
        <f>IF('Base de données'!P260="","",'Base de données'!P260)</f>
        <v/>
      </c>
      <c r="Q317" s="10" t="str">
        <f>IF('Base de données'!Q260="","",'Base de données'!Q260)</f>
        <v/>
      </c>
      <c r="BQ317"/>
      <c r="BR317"/>
      <c r="BS317"/>
      <c r="BT317"/>
      <c r="BU317"/>
      <c r="BV317"/>
      <c r="BW317"/>
      <c r="BX317"/>
      <c r="BY317"/>
      <c r="BZ317"/>
      <c r="CA317"/>
      <c r="CB317"/>
      <c r="CC317"/>
      <c r="CD317"/>
      <c r="CE317"/>
      <c r="CF317"/>
    </row>
    <row r="318" spans="1:84" hidden="1" x14ac:dyDescent="0.3">
      <c r="A318" s="12"/>
      <c r="B318" s="3" t="str">
        <f>IF('Base de données'!B261="","",'Base de données'!B261)</f>
        <v/>
      </c>
      <c r="C318" s="3" t="str">
        <f>IF('Base de données'!C261="","",'Base de données'!C261)</f>
        <v/>
      </c>
      <c r="D318" s="3" t="str">
        <f>IF('Base de données'!D261="","",'Base de données'!D261)</f>
        <v/>
      </c>
      <c r="E318" s="3" t="str">
        <f>IF('Base de données'!E261="","",'Base de données'!E261)</f>
        <v/>
      </c>
      <c r="F318" s="3" t="str">
        <f>IF('Base de données'!F261="","",'Base de données'!F261)</f>
        <v/>
      </c>
      <c r="G318" s="3" t="str">
        <f>IF('Base de données'!G261="","",'Base de données'!G261)</f>
        <v/>
      </c>
      <c r="H318" s="3" t="str">
        <f>IF('Base de données'!H261="","",'Base de données'!H261)</f>
        <v/>
      </c>
      <c r="I318" s="3" t="str">
        <f>IF('Base de données'!I261="","",'Base de données'!I261)</f>
        <v/>
      </c>
      <c r="J318" s="3" t="str">
        <f>IF('Base de données'!J261="","",'Base de données'!J261)</f>
        <v/>
      </c>
      <c r="K318" s="3" t="str">
        <f>IF('Base de données'!K261="","",'Base de données'!K261)</f>
        <v/>
      </c>
      <c r="L318" s="64" t="str">
        <f>IF('Base de données'!L261="","",'Base de données'!L261)</f>
        <v/>
      </c>
      <c r="M318" s="64" t="str">
        <f>IF('Base de données'!M261="","",'Base de données'!M261)</f>
        <v/>
      </c>
      <c r="N318" s="64" t="str">
        <f>IF('Base de données'!N261="","",'Base de données'!N261)</f>
        <v/>
      </c>
      <c r="O318" s="10" t="str">
        <f>IF('Base de données'!O261="","",'Base de données'!O261)</f>
        <v/>
      </c>
      <c r="P318" s="10" t="str">
        <f>IF('Base de données'!P261="","",'Base de données'!P261)</f>
        <v/>
      </c>
      <c r="Q318" s="10" t="str">
        <f>IF('Base de données'!Q261="","",'Base de données'!Q261)</f>
        <v/>
      </c>
      <c r="BQ318"/>
      <c r="BR318"/>
      <c r="BS318"/>
      <c r="BT318"/>
      <c r="BU318"/>
      <c r="BV318"/>
      <c r="BW318"/>
      <c r="BX318"/>
      <c r="BY318"/>
      <c r="BZ318"/>
      <c r="CA318"/>
      <c r="CB318"/>
      <c r="CC318"/>
      <c r="CD318"/>
      <c r="CE318"/>
      <c r="CF318"/>
    </row>
    <row r="319" spans="1:84" hidden="1" x14ac:dyDescent="0.3">
      <c r="A319" s="12"/>
      <c r="B319" s="3" t="str">
        <f>IF('Base de données'!B262="","",'Base de données'!B262)</f>
        <v/>
      </c>
      <c r="C319" s="3" t="str">
        <f>IF('Base de données'!C262="","",'Base de données'!C262)</f>
        <v/>
      </c>
      <c r="D319" s="3" t="str">
        <f>IF('Base de données'!D262="","",'Base de données'!D262)</f>
        <v/>
      </c>
      <c r="E319" s="3" t="str">
        <f>IF('Base de données'!E262="","",'Base de données'!E262)</f>
        <v/>
      </c>
      <c r="F319" s="3" t="str">
        <f>IF('Base de données'!F262="","",'Base de données'!F262)</f>
        <v/>
      </c>
      <c r="G319" s="3" t="str">
        <f>IF('Base de données'!G262="","",'Base de données'!G262)</f>
        <v/>
      </c>
      <c r="H319" s="3" t="str">
        <f>IF('Base de données'!H262="","",'Base de données'!H262)</f>
        <v/>
      </c>
      <c r="I319" s="3" t="str">
        <f>IF('Base de données'!I262="","",'Base de données'!I262)</f>
        <v/>
      </c>
      <c r="J319" s="3" t="str">
        <f>IF('Base de données'!J262="","",'Base de données'!J262)</f>
        <v/>
      </c>
      <c r="K319" s="3" t="str">
        <f>IF('Base de données'!K262="","",'Base de données'!K262)</f>
        <v/>
      </c>
      <c r="L319" s="64" t="str">
        <f>IF('Base de données'!L262="","",'Base de données'!L262)</f>
        <v/>
      </c>
      <c r="M319" s="64" t="str">
        <f>IF('Base de données'!M262="","",'Base de données'!M262)</f>
        <v/>
      </c>
      <c r="N319" s="64" t="str">
        <f>IF('Base de données'!N262="","",'Base de données'!N262)</f>
        <v/>
      </c>
      <c r="O319" s="10" t="str">
        <f>IF('Base de données'!O262="","",'Base de données'!O262)</f>
        <v/>
      </c>
      <c r="P319" s="10" t="str">
        <f>IF('Base de données'!P262="","",'Base de données'!P262)</f>
        <v/>
      </c>
      <c r="Q319" s="10" t="str">
        <f>IF('Base de données'!Q262="","",'Base de données'!Q262)</f>
        <v/>
      </c>
      <c r="BQ319"/>
      <c r="BR319"/>
      <c r="BS319"/>
      <c r="BT319"/>
      <c r="BU319"/>
      <c r="BV319"/>
      <c r="BW319"/>
      <c r="BX319"/>
      <c r="BY319"/>
      <c r="BZ319"/>
      <c r="CA319"/>
      <c r="CB319"/>
      <c r="CC319"/>
      <c r="CD319"/>
      <c r="CE319"/>
      <c r="CF319"/>
    </row>
    <row r="320" spans="1:84" hidden="1" x14ac:dyDescent="0.3">
      <c r="A320" s="12"/>
      <c r="B320" s="3" t="str">
        <f>IF('Base de données'!B263="","",'Base de données'!B263)</f>
        <v/>
      </c>
      <c r="C320" s="3" t="str">
        <f>IF('Base de données'!C263="","",'Base de données'!C263)</f>
        <v/>
      </c>
      <c r="D320" s="3" t="str">
        <f>IF('Base de données'!D263="","",'Base de données'!D263)</f>
        <v/>
      </c>
      <c r="E320" s="3" t="str">
        <f>IF('Base de données'!E263="","",'Base de données'!E263)</f>
        <v/>
      </c>
      <c r="F320" s="3" t="str">
        <f>IF('Base de données'!F263="","",'Base de données'!F263)</f>
        <v/>
      </c>
      <c r="G320" s="3" t="str">
        <f>IF('Base de données'!G263="","",'Base de données'!G263)</f>
        <v/>
      </c>
      <c r="H320" s="3" t="str">
        <f>IF('Base de données'!H263="","",'Base de données'!H263)</f>
        <v/>
      </c>
      <c r="I320" s="3" t="str">
        <f>IF('Base de données'!I263="","",'Base de données'!I263)</f>
        <v/>
      </c>
      <c r="J320" s="3" t="str">
        <f>IF('Base de données'!J263="","",'Base de données'!J263)</f>
        <v/>
      </c>
      <c r="K320" s="3" t="str">
        <f>IF('Base de données'!K263="","",'Base de données'!K263)</f>
        <v/>
      </c>
      <c r="L320" s="64" t="str">
        <f>IF('Base de données'!L263="","",'Base de données'!L263)</f>
        <v/>
      </c>
      <c r="M320" s="64" t="str">
        <f>IF('Base de données'!M263="","",'Base de données'!M263)</f>
        <v/>
      </c>
      <c r="N320" s="64" t="str">
        <f>IF('Base de données'!N263="","",'Base de données'!N263)</f>
        <v/>
      </c>
      <c r="O320" s="10" t="str">
        <f>IF('Base de données'!O263="","",'Base de données'!O263)</f>
        <v/>
      </c>
      <c r="P320" s="10" t="str">
        <f>IF('Base de données'!P263="","",'Base de données'!P263)</f>
        <v/>
      </c>
      <c r="Q320" s="10" t="str">
        <f>IF('Base de données'!Q263="","",'Base de données'!Q263)</f>
        <v/>
      </c>
      <c r="BQ320"/>
      <c r="BR320"/>
      <c r="BS320"/>
      <c r="BT320"/>
      <c r="BU320"/>
      <c r="BV320"/>
      <c r="BW320"/>
      <c r="BX320"/>
      <c r="BY320"/>
      <c r="BZ320"/>
      <c r="CA320"/>
      <c r="CB320"/>
      <c r="CC320"/>
      <c r="CD320"/>
      <c r="CE320"/>
      <c r="CF320"/>
    </row>
    <row r="321" spans="1:84" hidden="1" x14ac:dyDescent="0.3">
      <c r="A321" s="12"/>
      <c r="B321" s="3" t="str">
        <f>IF('Base de données'!B264="","",'Base de données'!B264)</f>
        <v/>
      </c>
      <c r="C321" s="3" t="str">
        <f>IF('Base de données'!C264="","",'Base de données'!C264)</f>
        <v/>
      </c>
      <c r="D321" s="3" t="str">
        <f>IF('Base de données'!D264="","",'Base de données'!D264)</f>
        <v/>
      </c>
      <c r="E321" s="3" t="str">
        <f>IF('Base de données'!E264="","",'Base de données'!E264)</f>
        <v/>
      </c>
      <c r="F321" s="3" t="str">
        <f>IF('Base de données'!F264="","",'Base de données'!F264)</f>
        <v/>
      </c>
      <c r="G321" s="3" t="str">
        <f>IF('Base de données'!G264="","",'Base de données'!G264)</f>
        <v/>
      </c>
      <c r="H321" s="3" t="str">
        <f>IF('Base de données'!H264="","",'Base de données'!H264)</f>
        <v/>
      </c>
      <c r="I321" s="3" t="str">
        <f>IF('Base de données'!I264="","",'Base de données'!I264)</f>
        <v/>
      </c>
      <c r="J321" s="3" t="str">
        <f>IF('Base de données'!J264="","",'Base de données'!J264)</f>
        <v/>
      </c>
      <c r="K321" s="3" t="str">
        <f>IF('Base de données'!K264="","",'Base de données'!K264)</f>
        <v/>
      </c>
      <c r="L321" s="64" t="str">
        <f>IF('Base de données'!L264="","",'Base de données'!L264)</f>
        <v/>
      </c>
      <c r="M321" s="64" t="str">
        <f>IF('Base de données'!M264="","",'Base de données'!M264)</f>
        <v/>
      </c>
      <c r="N321" s="64" t="str">
        <f>IF('Base de données'!N264="","",'Base de données'!N264)</f>
        <v/>
      </c>
      <c r="O321" s="10" t="str">
        <f>IF('Base de données'!O264="","",'Base de données'!O264)</f>
        <v/>
      </c>
      <c r="P321" s="10" t="str">
        <f>IF('Base de données'!P264="","",'Base de données'!P264)</f>
        <v/>
      </c>
      <c r="Q321" s="10" t="str">
        <f>IF('Base de données'!Q264="","",'Base de données'!Q264)</f>
        <v/>
      </c>
      <c r="BQ321"/>
      <c r="BR321"/>
      <c r="BS321"/>
      <c r="BT321"/>
      <c r="BU321"/>
      <c r="BV321"/>
      <c r="BW321"/>
      <c r="BX321"/>
      <c r="BY321"/>
      <c r="BZ321"/>
      <c r="CA321"/>
      <c r="CB321"/>
      <c r="CC321"/>
      <c r="CD321"/>
      <c r="CE321"/>
      <c r="CF321"/>
    </row>
    <row r="322" spans="1:84" hidden="1" x14ac:dyDescent="0.3">
      <c r="A322" s="12"/>
      <c r="B322" s="3" t="str">
        <f>IF('Base de données'!B265="","",'Base de données'!B265)</f>
        <v/>
      </c>
      <c r="C322" s="3" t="str">
        <f>IF('Base de données'!C265="","",'Base de données'!C265)</f>
        <v/>
      </c>
      <c r="D322" s="3" t="str">
        <f>IF('Base de données'!D265="","",'Base de données'!D265)</f>
        <v/>
      </c>
      <c r="E322" s="3" t="str">
        <f>IF('Base de données'!E265="","",'Base de données'!E265)</f>
        <v/>
      </c>
      <c r="F322" s="3" t="str">
        <f>IF('Base de données'!F265="","",'Base de données'!F265)</f>
        <v/>
      </c>
      <c r="G322" s="3" t="str">
        <f>IF('Base de données'!G265="","",'Base de données'!G265)</f>
        <v/>
      </c>
      <c r="H322" s="3" t="str">
        <f>IF('Base de données'!H265="","",'Base de données'!H265)</f>
        <v/>
      </c>
      <c r="I322" s="3" t="str">
        <f>IF('Base de données'!I265="","",'Base de données'!I265)</f>
        <v/>
      </c>
      <c r="J322" s="3" t="str">
        <f>IF('Base de données'!J265="","",'Base de données'!J265)</f>
        <v/>
      </c>
      <c r="K322" s="3" t="str">
        <f>IF('Base de données'!K265="","",'Base de données'!K265)</f>
        <v/>
      </c>
      <c r="L322" s="64" t="str">
        <f>IF('Base de données'!L265="","",'Base de données'!L265)</f>
        <v/>
      </c>
      <c r="M322" s="64" t="str">
        <f>IF('Base de données'!M265="","",'Base de données'!M265)</f>
        <v/>
      </c>
      <c r="N322" s="64" t="str">
        <f>IF('Base de données'!N265="","",'Base de données'!N265)</f>
        <v/>
      </c>
      <c r="O322" s="10" t="str">
        <f>IF('Base de données'!O265="","",'Base de données'!O265)</f>
        <v/>
      </c>
      <c r="P322" s="10" t="str">
        <f>IF('Base de données'!P265="","",'Base de données'!P265)</f>
        <v/>
      </c>
      <c r="Q322" s="10" t="str">
        <f>IF('Base de données'!Q265="","",'Base de données'!Q265)</f>
        <v/>
      </c>
      <c r="BQ322"/>
      <c r="BR322"/>
      <c r="BS322"/>
      <c r="BT322"/>
      <c r="BU322"/>
      <c r="BV322"/>
      <c r="BW322"/>
      <c r="BX322"/>
      <c r="BY322"/>
      <c r="BZ322"/>
      <c r="CA322"/>
      <c r="CB322"/>
      <c r="CC322"/>
      <c r="CD322"/>
      <c r="CE322"/>
      <c r="CF322"/>
    </row>
    <row r="323" spans="1:84" hidden="1" x14ac:dyDescent="0.3">
      <c r="A323" s="12"/>
      <c r="B323" s="3" t="str">
        <f>IF('Base de données'!B266="","",'Base de données'!B266)</f>
        <v/>
      </c>
      <c r="C323" s="3" t="str">
        <f>IF('Base de données'!C266="","",'Base de données'!C266)</f>
        <v/>
      </c>
      <c r="D323" s="3" t="str">
        <f>IF('Base de données'!D266="","",'Base de données'!D266)</f>
        <v/>
      </c>
      <c r="E323" s="3" t="str">
        <f>IF('Base de données'!E266="","",'Base de données'!E266)</f>
        <v/>
      </c>
      <c r="F323" s="3" t="str">
        <f>IF('Base de données'!F266="","",'Base de données'!F266)</f>
        <v/>
      </c>
      <c r="G323" s="3" t="str">
        <f>IF('Base de données'!G266="","",'Base de données'!G266)</f>
        <v/>
      </c>
      <c r="H323" s="3" t="str">
        <f>IF('Base de données'!H266="","",'Base de données'!H266)</f>
        <v/>
      </c>
      <c r="I323" s="3" t="str">
        <f>IF('Base de données'!I266="","",'Base de données'!I266)</f>
        <v/>
      </c>
      <c r="J323" s="3" t="str">
        <f>IF('Base de données'!J266="","",'Base de données'!J266)</f>
        <v/>
      </c>
      <c r="K323" s="3" t="str">
        <f>IF('Base de données'!K266="","",'Base de données'!K266)</f>
        <v/>
      </c>
      <c r="L323" s="64" t="str">
        <f>IF('Base de données'!L266="","",'Base de données'!L266)</f>
        <v/>
      </c>
      <c r="M323" s="64" t="str">
        <f>IF('Base de données'!M266="","",'Base de données'!M266)</f>
        <v/>
      </c>
      <c r="N323" s="64" t="str">
        <f>IF('Base de données'!N266="","",'Base de données'!N266)</f>
        <v/>
      </c>
      <c r="O323" s="10" t="str">
        <f>IF('Base de données'!O266="","",'Base de données'!O266)</f>
        <v/>
      </c>
      <c r="P323" s="10" t="str">
        <f>IF('Base de données'!P266="","",'Base de données'!P266)</f>
        <v/>
      </c>
      <c r="Q323" s="10" t="str">
        <f>IF('Base de données'!Q266="","",'Base de données'!Q266)</f>
        <v/>
      </c>
      <c r="BQ323"/>
      <c r="BR323"/>
      <c r="BS323"/>
      <c r="BT323"/>
      <c r="BU323"/>
      <c r="BV323"/>
      <c r="BW323"/>
      <c r="BX323"/>
      <c r="BY323"/>
      <c r="BZ323"/>
      <c r="CA323"/>
      <c r="CB323"/>
      <c r="CC323"/>
      <c r="CD323"/>
      <c r="CE323"/>
      <c r="CF323"/>
    </row>
    <row r="324" spans="1:84" hidden="1" x14ac:dyDescent="0.3">
      <c r="A324" s="12"/>
      <c r="B324" s="3" t="str">
        <f>IF('Base de données'!B267="","",'Base de données'!B267)</f>
        <v/>
      </c>
      <c r="C324" s="3" t="str">
        <f>IF('Base de données'!C267="","",'Base de données'!C267)</f>
        <v/>
      </c>
      <c r="D324" s="3" t="str">
        <f>IF('Base de données'!D267="","",'Base de données'!D267)</f>
        <v/>
      </c>
      <c r="E324" s="3" t="str">
        <f>IF('Base de données'!E267="","",'Base de données'!E267)</f>
        <v/>
      </c>
      <c r="F324" s="3" t="str">
        <f>IF('Base de données'!F267="","",'Base de données'!F267)</f>
        <v/>
      </c>
      <c r="G324" s="3" t="str">
        <f>IF('Base de données'!G267="","",'Base de données'!G267)</f>
        <v/>
      </c>
      <c r="H324" s="3" t="str">
        <f>IF('Base de données'!H267="","",'Base de données'!H267)</f>
        <v/>
      </c>
      <c r="I324" s="3" t="str">
        <f>IF('Base de données'!I267="","",'Base de données'!I267)</f>
        <v/>
      </c>
      <c r="J324" s="3" t="str">
        <f>IF('Base de données'!J267="","",'Base de données'!J267)</f>
        <v/>
      </c>
      <c r="K324" s="3" t="str">
        <f>IF('Base de données'!K267="","",'Base de données'!K267)</f>
        <v/>
      </c>
      <c r="L324" s="64" t="str">
        <f>IF('Base de données'!L267="","",'Base de données'!L267)</f>
        <v/>
      </c>
      <c r="M324" s="64" t="str">
        <f>IF('Base de données'!M267="","",'Base de données'!M267)</f>
        <v/>
      </c>
      <c r="N324" s="64" t="str">
        <f>IF('Base de données'!N267="","",'Base de données'!N267)</f>
        <v/>
      </c>
      <c r="O324" s="10" t="str">
        <f>IF('Base de données'!O267="","",'Base de données'!O267)</f>
        <v/>
      </c>
      <c r="P324" s="10" t="str">
        <f>IF('Base de données'!P267="","",'Base de données'!P267)</f>
        <v/>
      </c>
      <c r="Q324" s="10" t="str">
        <f>IF('Base de données'!Q267="","",'Base de données'!Q267)</f>
        <v/>
      </c>
      <c r="BQ324"/>
      <c r="BR324"/>
      <c r="BS324"/>
      <c r="BT324"/>
      <c r="BU324"/>
      <c r="BV324"/>
      <c r="BW324"/>
      <c r="BX324"/>
      <c r="BY324"/>
      <c r="BZ324"/>
      <c r="CA324"/>
      <c r="CB324"/>
      <c r="CC324"/>
      <c r="CD324"/>
      <c r="CE324"/>
      <c r="CF324"/>
    </row>
    <row r="325" spans="1:84" hidden="1" x14ac:dyDescent="0.3">
      <c r="A325" s="12"/>
      <c r="B325" s="3" t="str">
        <f>IF('Base de données'!B268="","",'Base de données'!B268)</f>
        <v/>
      </c>
      <c r="C325" s="3" t="str">
        <f>IF('Base de données'!C268="","",'Base de données'!C268)</f>
        <v/>
      </c>
      <c r="D325" s="3" t="str">
        <f>IF('Base de données'!D268="","",'Base de données'!D268)</f>
        <v/>
      </c>
      <c r="E325" s="3" t="str">
        <f>IF('Base de données'!E268="","",'Base de données'!E268)</f>
        <v/>
      </c>
      <c r="F325" s="3" t="str">
        <f>IF('Base de données'!F268="","",'Base de données'!F268)</f>
        <v/>
      </c>
      <c r="G325" s="3" t="str">
        <f>IF('Base de données'!G268="","",'Base de données'!G268)</f>
        <v/>
      </c>
      <c r="H325" s="3" t="str">
        <f>IF('Base de données'!H268="","",'Base de données'!H268)</f>
        <v/>
      </c>
      <c r="I325" s="3" t="str">
        <f>IF('Base de données'!I268="","",'Base de données'!I268)</f>
        <v/>
      </c>
      <c r="J325" s="3" t="str">
        <f>IF('Base de données'!J268="","",'Base de données'!J268)</f>
        <v/>
      </c>
      <c r="K325" s="3" t="str">
        <f>IF('Base de données'!K268="","",'Base de données'!K268)</f>
        <v/>
      </c>
      <c r="L325" s="64" t="str">
        <f>IF('Base de données'!L268="","",'Base de données'!L268)</f>
        <v/>
      </c>
      <c r="M325" s="64" t="str">
        <f>IF('Base de données'!M268="","",'Base de données'!M268)</f>
        <v/>
      </c>
      <c r="N325" s="64" t="str">
        <f>IF('Base de données'!N268="","",'Base de données'!N268)</f>
        <v/>
      </c>
      <c r="O325" s="10" t="str">
        <f>IF('Base de données'!O268="","",'Base de données'!O268)</f>
        <v/>
      </c>
      <c r="P325" s="10" t="str">
        <f>IF('Base de données'!P268="","",'Base de données'!P268)</f>
        <v/>
      </c>
      <c r="Q325" s="10" t="str">
        <f>IF('Base de données'!Q268="","",'Base de données'!Q268)</f>
        <v/>
      </c>
      <c r="BQ325"/>
      <c r="BR325"/>
      <c r="BS325"/>
      <c r="BT325"/>
      <c r="BU325"/>
      <c r="BV325"/>
      <c r="BW325"/>
      <c r="BX325"/>
      <c r="BY325"/>
      <c r="BZ325"/>
      <c r="CA325"/>
      <c r="CB325"/>
      <c r="CC325"/>
      <c r="CD325"/>
      <c r="CE325"/>
      <c r="CF325"/>
    </row>
    <row r="326" spans="1:84" hidden="1" x14ac:dyDescent="0.3">
      <c r="A326" s="12"/>
      <c r="B326" s="3" t="str">
        <f>IF('Base de données'!B269="","",'Base de données'!B269)</f>
        <v/>
      </c>
      <c r="C326" s="3" t="str">
        <f>IF('Base de données'!C269="","",'Base de données'!C269)</f>
        <v/>
      </c>
      <c r="D326" s="3" t="str">
        <f>IF('Base de données'!D269="","",'Base de données'!D269)</f>
        <v/>
      </c>
      <c r="E326" s="3" t="str">
        <f>IF('Base de données'!E269="","",'Base de données'!E269)</f>
        <v/>
      </c>
      <c r="F326" s="3" t="str">
        <f>IF('Base de données'!F269="","",'Base de données'!F269)</f>
        <v/>
      </c>
      <c r="G326" s="3" t="str">
        <f>IF('Base de données'!G269="","",'Base de données'!G269)</f>
        <v/>
      </c>
      <c r="H326" s="3" t="str">
        <f>IF('Base de données'!H269="","",'Base de données'!H269)</f>
        <v/>
      </c>
      <c r="I326" s="3" t="str">
        <f>IF('Base de données'!I269="","",'Base de données'!I269)</f>
        <v/>
      </c>
      <c r="J326" s="3" t="str">
        <f>IF('Base de données'!J269="","",'Base de données'!J269)</f>
        <v/>
      </c>
      <c r="K326" s="3" t="str">
        <f>IF('Base de données'!K269="","",'Base de données'!K269)</f>
        <v/>
      </c>
      <c r="L326" s="64" t="str">
        <f>IF('Base de données'!L269="","",'Base de données'!L269)</f>
        <v/>
      </c>
      <c r="M326" s="64" t="str">
        <f>IF('Base de données'!M269="","",'Base de données'!M269)</f>
        <v/>
      </c>
      <c r="N326" s="64" t="str">
        <f>IF('Base de données'!N269="","",'Base de données'!N269)</f>
        <v/>
      </c>
      <c r="O326" s="10" t="str">
        <f>IF('Base de données'!O269="","",'Base de données'!O269)</f>
        <v/>
      </c>
      <c r="P326" s="10" t="str">
        <f>IF('Base de données'!P269="","",'Base de données'!P269)</f>
        <v/>
      </c>
      <c r="Q326" s="10" t="str">
        <f>IF('Base de données'!Q269="","",'Base de données'!Q269)</f>
        <v/>
      </c>
      <c r="BQ326"/>
      <c r="BR326"/>
      <c r="BS326"/>
      <c r="BT326"/>
      <c r="BU326"/>
      <c r="BV326"/>
      <c r="BW326"/>
      <c r="BX326"/>
      <c r="BY326"/>
      <c r="BZ326"/>
      <c r="CA326"/>
      <c r="CB326"/>
      <c r="CC326"/>
      <c r="CD326"/>
      <c r="CE326"/>
      <c r="CF326"/>
    </row>
    <row r="327" spans="1:84" hidden="1" x14ac:dyDescent="0.3">
      <c r="A327" s="12"/>
      <c r="B327" s="3" t="str">
        <f>IF('Base de données'!B270="","",'Base de données'!B270)</f>
        <v/>
      </c>
      <c r="C327" s="3" t="str">
        <f>IF('Base de données'!C270="","",'Base de données'!C270)</f>
        <v/>
      </c>
      <c r="D327" s="3" t="str">
        <f>IF('Base de données'!D270="","",'Base de données'!D270)</f>
        <v/>
      </c>
      <c r="E327" s="3" t="str">
        <f>IF('Base de données'!E270="","",'Base de données'!E270)</f>
        <v/>
      </c>
      <c r="F327" s="3" t="str">
        <f>IF('Base de données'!F270="","",'Base de données'!F270)</f>
        <v/>
      </c>
      <c r="G327" s="3" t="str">
        <f>IF('Base de données'!G270="","",'Base de données'!G270)</f>
        <v/>
      </c>
      <c r="H327" s="3" t="str">
        <f>IF('Base de données'!H270="","",'Base de données'!H270)</f>
        <v/>
      </c>
      <c r="I327" s="3" t="str">
        <f>IF('Base de données'!I270="","",'Base de données'!I270)</f>
        <v/>
      </c>
      <c r="J327" s="3" t="str">
        <f>IF('Base de données'!J270="","",'Base de données'!J270)</f>
        <v/>
      </c>
      <c r="K327" s="3" t="str">
        <f>IF('Base de données'!K270="","",'Base de données'!K270)</f>
        <v/>
      </c>
      <c r="L327" s="64" t="str">
        <f>IF('Base de données'!L270="","",'Base de données'!L270)</f>
        <v/>
      </c>
      <c r="M327" s="64" t="str">
        <f>IF('Base de données'!M270="","",'Base de données'!M270)</f>
        <v/>
      </c>
      <c r="N327" s="64" t="str">
        <f>IF('Base de données'!N270="","",'Base de données'!N270)</f>
        <v/>
      </c>
      <c r="O327" s="10" t="str">
        <f>IF('Base de données'!O270="","",'Base de données'!O270)</f>
        <v/>
      </c>
      <c r="P327" s="10" t="str">
        <f>IF('Base de données'!P270="","",'Base de données'!P270)</f>
        <v/>
      </c>
      <c r="Q327" s="10" t="str">
        <f>IF('Base de données'!Q270="","",'Base de données'!Q270)</f>
        <v/>
      </c>
      <c r="BQ327"/>
      <c r="BR327"/>
      <c r="BS327"/>
      <c r="BT327"/>
      <c r="BU327"/>
      <c r="BV327"/>
      <c r="BW327"/>
      <c r="BX327"/>
      <c r="BY327"/>
      <c r="BZ327"/>
      <c r="CA327"/>
      <c r="CB327"/>
      <c r="CC327"/>
      <c r="CD327"/>
      <c r="CE327"/>
      <c r="CF327"/>
    </row>
    <row r="328" spans="1:84" hidden="1" x14ac:dyDescent="0.3">
      <c r="A328" s="12"/>
      <c r="B328" s="3" t="str">
        <f>IF('Base de données'!B271="","",'Base de données'!B271)</f>
        <v/>
      </c>
      <c r="C328" s="3" t="str">
        <f>IF('Base de données'!C271="","",'Base de données'!C271)</f>
        <v/>
      </c>
      <c r="D328" s="3" t="str">
        <f>IF('Base de données'!D271="","",'Base de données'!D271)</f>
        <v/>
      </c>
      <c r="E328" s="3" t="str">
        <f>IF('Base de données'!E271="","",'Base de données'!E271)</f>
        <v/>
      </c>
      <c r="F328" s="3" t="str">
        <f>IF('Base de données'!F271="","",'Base de données'!F271)</f>
        <v/>
      </c>
      <c r="G328" s="3" t="str">
        <f>IF('Base de données'!G271="","",'Base de données'!G271)</f>
        <v/>
      </c>
      <c r="H328" s="3" t="str">
        <f>IF('Base de données'!H271="","",'Base de données'!H271)</f>
        <v/>
      </c>
      <c r="I328" s="3" t="str">
        <f>IF('Base de données'!I271="","",'Base de données'!I271)</f>
        <v/>
      </c>
      <c r="J328" s="3" t="str">
        <f>IF('Base de données'!J271="","",'Base de données'!J271)</f>
        <v/>
      </c>
      <c r="K328" s="3" t="str">
        <f>IF('Base de données'!K271="","",'Base de données'!K271)</f>
        <v/>
      </c>
      <c r="L328" s="64" t="str">
        <f>IF('Base de données'!L271="","",'Base de données'!L271)</f>
        <v/>
      </c>
      <c r="M328" s="64" t="str">
        <f>IF('Base de données'!M271="","",'Base de données'!M271)</f>
        <v/>
      </c>
      <c r="N328" s="64" t="str">
        <f>IF('Base de données'!N271="","",'Base de données'!N271)</f>
        <v/>
      </c>
      <c r="O328" s="10" t="str">
        <f>IF('Base de données'!O271="","",'Base de données'!O271)</f>
        <v/>
      </c>
      <c r="P328" s="10" t="str">
        <f>IF('Base de données'!P271="","",'Base de données'!P271)</f>
        <v/>
      </c>
      <c r="Q328" s="10" t="str">
        <f>IF('Base de données'!Q271="","",'Base de données'!Q271)</f>
        <v/>
      </c>
      <c r="BQ328"/>
      <c r="BR328"/>
      <c r="BS328"/>
      <c r="BT328"/>
      <c r="BU328"/>
      <c r="BV328"/>
      <c r="BW328"/>
      <c r="BX328"/>
      <c r="BY328"/>
      <c r="BZ328"/>
      <c r="CA328"/>
      <c r="CB328"/>
      <c r="CC328"/>
      <c r="CD328"/>
      <c r="CE328"/>
      <c r="CF328"/>
    </row>
    <row r="329" spans="1:84" hidden="1" x14ac:dyDescent="0.3">
      <c r="A329" s="12"/>
      <c r="B329" s="3" t="str">
        <f>IF('Base de données'!B272="","",'Base de données'!B272)</f>
        <v/>
      </c>
      <c r="C329" s="3" t="str">
        <f>IF('Base de données'!C272="","",'Base de données'!C272)</f>
        <v/>
      </c>
      <c r="D329" s="3" t="str">
        <f>IF('Base de données'!D272="","",'Base de données'!D272)</f>
        <v/>
      </c>
      <c r="E329" s="3" t="str">
        <f>IF('Base de données'!E272="","",'Base de données'!E272)</f>
        <v/>
      </c>
      <c r="F329" s="3" t="str">
        <f>IF('Base de données'!F272="","",'Base de données'!F272)</f>
        <v/>
      </c>
      <c r="G329" s="3" t="str">
        <f>IF('Base de données'!G272="","",'Base de données'!G272)</f>
        <v/>
      </c>
      <c r="H329" s="3" t="str">
        <f>IF('Base de données'!H272="","",'Base de données'!H272)</f>
        <v/>
      </c>
      <c r="I329" s="3" t="str">
        <f>IF('Base de données'!I272="","",'Base de données'!I272)</f>
        <v/>
      </c>
      <c r="J329" s="3" t="str">
        <f>IF('Base de données'!J272="","",'Base de données'!J272)</f>
        <v/>
      </c>
      <c r="K329" s="3" t="str">
        <f>IF('Base de données'!K272="","",'Base de données'!K272)</f>
        <v/>
      </c>
      <c r="L329" s="64" t="str">
        <f>IF('Base de données'!L272="","",'Base de données'!L272)</f>
        <v/>
      </c>
      <c r="M329" s="64" t="str">
        <f>IF('Base de données'!M272="","",'Base de données'!M272)</f>
        <v/>
      </c>
      <c r="N329" s="64" t="str">
        <f>IF('Base de données'!N272="","",'Base de données'!N272)</f>
        <v/>
      </c>
      <c r="O329" s="10" t="str">
        <f>IF('Base de données'!O272="","",'Base de données'!O272)</f>
        <v/>
      </c>
      <c r="P329" s="10" t="str">
        <f>IF('Base de données'!P272="","",'Base de données'!P272)</f>
        <v/>
      </c>
      <c r="Q329" s="10" t="str">
        <f>IF('Base de données'!Q272="","",'Base de données'!Q272)</f>
        <v/>
      </c>
      <c r="BQ329"/>
      <c r="BR329"/>
      <c r="BS329"/>
      <c r="BT329"/>
      <c r="BU329"/>
      <c r="BV329"/>
      <c r="BW329"/>
      <c r="BX329"/>
      <c r="BY329"/>
      <c r="BZ329"/>
      <c r="CA329"/>
      <c r="CB329"/>
      <c r="CC329"/>
      <c r="CD329"/>
      <c r="CE329"/>
      <c r="CF329"/>
    </row>
    <row r="330" spans="1:84" hidden="1" x14ac:dyDescent="0.3">
      <c r="A330" s="12"/>
      <c r="B330" s="3" t="str">
        <f>IF('Base de données'!B273="","",'Base de données'!B273)</f>
        <v/>
      </c>
      <c r="C330" s="3" t="str">
        <f>IF('Base de données'!C273="","",'Base de données'!C273)</f>
        <v/>
      </c>
      <c r="D330" s="3" t="str">
        <f>IF('Base de données'!D273="","",'Base de données'!D273)</f>
        <v/>
      </c>
      <c r="E330" s="3" t="str">
        <f>IF('Base de données'!E273="","",'Base de données'!E273)</f>
        <v/>
      </c>
      <c r="F330" s="3" t="str">
        <f>IF('Base de données'!F273="","",'Base de données'!F273)</f>
        <v/>
      </c>
      <c r="G330" s="3" t="str">
        <f>IF('Base de données'!G273="","",'Base de données'!G273)</f>
        <v/>
      </c>
      <c r="H330" s="3" t="str">
        <f>IF('Base de données'!H273="","",'Base de données'!H273)</f>
        <v/>
      </c>
      <c r="I330" s="3" t="str">
        <f>IF('Base de données'!I273="","",'Base de données'!I273)</f>
        <v/>
      </c>
      <c r="J330" s="3" t="str">
        <f>IF('Base de données'!J273="","",'Base de données'!J273)</f>
        <v/>
      </c>
      <c r="K330" s="3" t="str">
        <f>IF('Base de données'!K273="","",'Base de données'!K273)</f>
        <v/>
      </c>
      <c r="L330" s="64" t="str">
        <f>IF('Base de données'!L273="","",'Base de données'!L273)</f>
        <v/>
      </c>
      <c r="M330" s="64" t="str">
        <f>IF('Base de données'!M273="","",'Base de données'!M273)</f>
        <v/>
      </c>
      <c r="N330" s="64" t="str">
        <f>IF('Base de données'!N273="","",'Base de données'!N273)</f>
        <v/>
      </c>
      <c r="O330" s="10" t="str">
        <f>IF('Base de données'!O273="","",'Base de données'!O273)</f>
        <v/>
      </c>
      <c r="P330" s="10" t="str">
        <f>IF('Base de données'!P273="","",'Base de données'!P273)</f>
        <v/>
      </c>
      <c r="Q330" s="10" t="str">
        <f>IF('Base de données'!Q273="","",'Base de données'!Q273)</f>
        <v/>
      </c>
      <c r="BQ330"/>
      <c r="BR330"/>
      <c r="BS330"/>
      <c r="BT330"/>
      <c r="BU330"/>
      <c r="BV330"/>
      <c r="BW330"/>
      <c r="BX330"/>
      <c r="BY330"/>
      <c r="BZ330"/>
      <c r="CA330"/>
      <c r="CB330"/>
      <c r="CC330"/>
      <c r="CD330"/>
      <c r="CE330"/>
      <c r="CF330"/>
    </row>
    <row r="331" spans="1:84" hidden="1" x14ac:dyDescent="0.3">
      <c r="A331" s="12"/>
      <c r="B331" s="3" t="str">
        <f>IF('Base de données'!B274="","",'Base de données'!B274)</f>
        <v/>
      </c>
      <c r="C331" s="3" t="str">
        <f>IF('Base de données'!C274="","",'Base de données'!C274)</f>
        <v/>
      </c>
      <c r="D331" s="3" t="str">
        <f>IF('Base de données'!D274="","",'Base de données'!D274)</f>
        <v/>
      </c>
      <c r="E331" s="3" t="str">
        <f>IF('Base de données'!E274="","",'Base de données'!E274)</f>
        <v/>
      </c>
      <c r="F331" s="3" t="str">
        <f>IF('Base de données'!F274="","",'Base de données'!F274)</f>
        <v/>
      </c>
      <c r="G331" s="3" t="str">
        <f>IF('Base de données'!G274="","",'Base de données'!G274)</f>
        <v/>
      </c>
      <c r="H331" s="3" t="str">
        <f>IF('Base de données'!H274="","",'Base de données'!H274)</f>
        <v/>
      </c>
      <c r="I331" s="3" t="str">
        <f>IF('Base de données'!I274="","",'Base de données'!I274)</f>
        <v/>
      </c>
      <c r="J331" s="3" t="str">
        <f>IF('Base de données'!J274="","",'Base de données'!J274)</f>
        <v/>
      </c>
      <c r="K331" s="3" t="str">
        <f>IF('Base de données'!K274="","",'Base de données'!K274)</f>
        <v/>
      </c>
      <c r="L331" s="64" t="str">
        <f>IF('Base de données'!L274="","",'Base de données'!L274)</f>
        <v/>
      </c>
      <c r="M331" s="64" t="str">
        <f>IF('Base de données'!M274="","",'Base de données'!M274)</f>
        <v/>
      </c>
      <c r="N331" s="64" t="str">
        <f>IF('Base de données'!N274="","",'Base de données'!N274)</f>
        <v/>
      </c>
      <c r="O331" s="10" t="str">
        <f>IF('Base de données'!O274="","",'Base de données'!O274)</f>
        <v/>
      </c>
      <c r="P331" s="10" t="str">
        <f>IF('Base de données'!P274="","",'Base de données'!P274)</f>
        <v/>
      </c>
      <c r="Q331" s="10" t="str">
        <f>IF('Base de données'!Q274="","",'Base de données'!Q274)</f>
        <v/>
      </c>
      <c r="BQ331"/>
      <c r="BR331"/>
      <c r="BS331"/>
      <c r="BT331"/>
      <c r="BU331"/>
      <c r="BV331"/>
      <c r="BW331"/>
      <c r="BX331"/>
      <c r="BY331"/>
      <c r="BZ331"/>
      <c r="CA331"/>
      <c r="CB331"/>
      <c r="CC331"/>
      <c r="CD331"/>
      <c r="CE331"/>
      <c r="CF331"/>
    </row>
    <row r="332" spans="1:84" hidden="1" x14ac:dyDescent="0.3">
      <c r="A332" s="12"/>
      <c r="B332" s="3" t="str">
        <f>IF('Base de données'!B275="","",'Base de données'!B275)</f>
        <v/>
      </c>
      <c r="C332" s="3" t="str">
        <f>IF('Base de données'!C275="","",'Base de données'!C275)</f>
        <v/>
      </c>
      <c r="D332" s="3" t="str">
        <f>IF('Base de données'!D275="","",'Base de données'!D275)</f>
        <v/>
      </c>
      <c r="E332" s="3" t="str">
        <f>IF('Base de données'!E275="","",'Base de données'!E275)</f>
        <v/>
      </c>
      <c r="F332" s="3" t="str">
        <f>IF('Base de données'!F275="","",'Base de données'!F275)</f>
        <v/>
      </c>
      <c r="G332" s="3" t="str">
        <f>IF('Base de données'!G275="","",'Base de données'!G275)</f>
        <v/>
      </c>
      <c r="H332" s="3" t="str">
        <f>IF('Base de données'!H275="","",'Base de données'!H275)</f>
        <v/>
      </c>
      <c r="I332" s="3" t="str">
        <f>IF('Base de données'!I275="","",'Base de données'!I275)</f>
        <v/>
      </c>
      <c r="J332" s="3" t="str">
        <f>IF('Base de données'!J275="","",'Base de données'!J275)</f>
        <v/>
      </c>
      <c r="K332" s="3" t="str">
        <f>IF('Base de données'!K275="","",'Base de données'!K275)</f>
        <v/>
      </c>
      <c r="L332" s="64" t="str">
        <f>IF('Base de données'!L275="","",'Base de données'!L275)</f>
        <v/>
      </c>
      <c r="M332" s="64" t="str">
        <f>IF('Base de données'!M275="","",'Base de données'!M275)</f>
        <v/>
      </c>
      <c r="N332" s="64" t="str">
        <f>IF('Base de données'!N275="","",'Base de données'!N275)</f>
        <v/>
      </c>
      <c r="O332" s="10" t="str">
        <f>IF('Base de données'!O275="","",'Base de données'!O275)</f>
        <v/>
      </c>
      <c r="P332" s="10" t="str">
        <f>IF('Base de données'!P275="","",'Base de données'!P275)</f>
        <v/>
      </c>
      <c r="Q332" s="10" t="str">
        <f>IF('Base de données'!Q275="","",'Base de données'!Q275)</f>
        <v/>
      </c>
      <c r="BQ332"/>
      <c r="BR332"/>
      <c r="BS332"/>
      <c r="BT332"/>
      <c r="BU332"/>
      <c r="BV332"/>
      <c r="BW332"/>
      <c r="BX332"/>
      <c r="BY332"/>
      <c r="BZ332"/>
      <c r="CA332"/>
      <c r="CB332"/>
      <c r="CC332"/>
      <c r="CD332"/>
      <c r="CE332"/>
      <c r="CF332"/>
    </row>
    <row r="333" spans="1:84" hidden="1" x14ac:dyDescent="0.3">
      <c r="A333" s="12"/>
      <c r="B333" s="3" t="str">
        <f>IF('Base de données'!B276="","",'Base de données'!B276)</f>
        <v/>
      </c>
      <c r="C333" s="3" t="str">
        <f>IF('Base de données'!C276="","",'Base de données'!C276)</f>
        <v/>
      </c>
      <c r="D333" s="3" t="str">
        <f>IF('Base de données'!D276="","",'Base de données'!D276)</f>
        <v/>
      </c>
      <c r="E333" s="3" t="str">
        <f>IF('Base de données'!E276="","",'Base de données'!E276)</f>
        <v/>
      </c>
      <c r="F333" s="3" t="str">
        <f>IF('Base de données'!F276="","",'Base de données'!F276)</f>
        <v/>
      </c>
      <c r="G333" s="3" t="str">
        <f>IF('Base de données'!G276="","",'Base de données'!G276)</f>
        <v/>
      </c>
      <c r="H333" s="3" t="str">
        <f>IF('Base de données'!H276="","",'Base de données'!H276)</f>
        <v/>
      </c>
      <c r="I333" s="3" t="str">
        <f>IF('Base de données'!I276="","",'Base de données'!I276)</f>
        <v/>
      </c>
      <c r="J333" s="3" t="str">
        <f>IF('Base de données'!J276="","",'Base de données'!J276)</f>
        <v/>
      </c>
      <c r="K333" s="3" t="str">
        <f>IF('Base de données'!K276="","",'Base de données'!K276)</f>
        <v/>
      </c>
      <c r="L333" s="64" t="str">
        <f>IF('Base de données'!L276="","",'Base de données'!L276)</f>
        <v/>
      </c>
      <c r="M333" s="64" t="str">
        <f>IF('Base de données'!M276="","",'Base de données'!M276)</f>
        <v/>
      </c>
      <c r="N333" s="64" t="str">
        <f>IF('Base de données'!N276="","",'Base de données'!N276)</f>
        <v/>
      </c>
      <c r="O333" s="10" t="str">
        <f>IF('Base de données'!O276="","",'Base de données'!O276)</f>
        <v/>
      </c>
      <c r="P333" s="10" t="str">
        <f>IF('Base de données'!P276="","",'Base de données'!P276)</f>
        <v/>
      </c>
      <c r="Q333" s="10" t="str">
        <f>IF('Base de données'!Q276="","",'Base de données'!Q276)</f>
        <v/>
      </c>
      <c r="BQ333"/>
      <c r="BR333"/>
      <c r="BS333"/>
      <c r="BT333"/>
      <c r="BU333"/>
      <c r="BV333"/>
      <c r="BW333"/>
      <c r="BX333"/>
      <c r="BY333"/>
      <c r="BZ333"/>
      <c r="CA333"/>
      <c r="CB333"/>
      <c r="CC333"/>
      <c r="CD333"/>
      <c r="CE333"/>
      <c r="CF333"/>
    </row>
    <row r="334" spans="1:84" hidden="1" x14ac:dyDescent="0.3">
      <c r="A334" s="12"/>
      <c r="B334" s="3" t="str">
        <f>IF('Base de données'!B277="","",'Base de données'!B277)</f>
        <v/>
      </c>
      <c r="C334" s="3" t="str">
        <f>IF('Base de données'!C277="","",'Base de données'!C277)</f>
        <v/>
      </c>
      <c r="D334" s="3" t="str">
        <f>IF('Base de données'!D277="","",'Base de données'!D277)</f>
        <v/>
      </c>
      <c r="E334" s="3" t="str">
        <f>IF('Base de données'!E277="","",'Base de données'!E277)</f>
        <v/>
      </c>
      <c r="F334" s="3" t="str">
        <f>IF('Base de données'!F277="","",'Base de données'!F277)</f>
        <v/>
      </c>
      <c r="G334" s="3" t="str">
        <f>IF('Base de données'!G277="","",'Base de données'!G277)</f>
        <v/>
      </c>
      <c r="H334" s="3" t="str">
        <f>IF('Base de données'!H277="","",'Base de données'!H277)</f>
        <v/>
      </c>
      <c r="I334" s="3" t="str">
        <f>IF('Base de données'!I277="","",'Base de données'!I277)</f>
        <v/>
      </c>
      <c r="J334" s="3" t="str">
        <f>IF('Base de données'!J277="","",'Base de données'!J277)</f>
        <v/>
      </c>
      <c r="K334" s="3" t="str">
        <f>IF('Base de données'!K277="","",'Base de données'!K277)</f>
        <v/>
      </c>
      <c r="L334" s="64" t="str">
        <f>IF('Base de données'!L277="","",'Base de données'!L277)</f>
        <v/>
      </c>
      <c r="M334" s="64" t="str">
        <f>IF('Base de données'!M277="","",'Base de données'!M277)</f>
        <v/>
      </c>
      <c r="N334" s="64" t="str">
        <f>IF('Base de données'!N277="","",'Base de données'!N277)</f>
        <v/>
      </c>
      <c r="O334" s="10" t="str">
        <f>IF('Base de données'!O277="","",'Base de données'!O277)</f>
        <v/>
      </c>
      <c r="P334" s="10" t="str">
        <f>IF('Base de données'!P277="","",'Base de données'!P277)</f>
        <v/>
      </c>
      <c r="Q334" s="10" t="str">
        <f>IF('Base de données'!Q277="","",'Base de données'!Q277)</f>
        <v/>
      </c>
      <c r="BQ334"/>
      <c r="BR334"/>
      <c r="BS334"/>
      <c r="BT334"/>
      <c r="BU334"/>
      <c r="BV334"/>
      <c r="BW334"/>
      <c r="BX334"/>
      <c r="BY334"/>
      <c r="BZ334"/>
      <c r="CA334"/>
      <c r="CB334"/>
      <c r="CC334"/>
      <c r="CD334"/>
      <c r="CE334"/>
      <c r="CF334"/>
    </row>
    <row r="335" spans="1:84" hidden="1" x14ac:dyDescent="0.3">
      <c r="A335" s="12"/>
      <c r="B335" s="3" t="str">
        <f>IF('Base de données'!B278="","",'Base de données'!B278)</f>
        <v/>
      </c>
      <c r="C335" s="3" t="str">
        <f>IF('Base de données'!C278="","",'Base de données'!C278)</f>
        <v/>
      </c>
      <c r="D335" s="3" t="str">
        <f>IF('Base de données'!D278="","",'Base de données'!D278)</f>
        <v/>
      </c>
      <c r="E335" s="3" t="str">
        <f>IF('Base de données'!E278="","",'Base de données'!E278)</f>
        <v/>
      </c>
      <c r="F335" s="3" t="str">
        <f>IF('Base de données'!F278="","",'Base de données'!F278)</f>
        <v/>
      </c>
      <c r="G335" s="3" t="str">
        <f>IF('Base de données'!G278="","",'Base de données'!G278)</f>
        <v/>
      </c>
      <c r="H335" s="3" t="str">
        <f>IF('Base de données'!H278="","",'Base de données'!H278)</f>
        <v/>
      </c>
      <c r="I335" s="3" t="str">
        <f>IF('Base de données'!I278="","",'Base de données'!I278)</f>
        <v/>
      </c>
      <c r="J335" s="3" t="str">
        <f>IF('Base de données'!J278="","",'Base de données'!J278)</f>
        <v/>
      </c>
      <c r="K335" s="3" t="str">
        <f>IF('Base de données'!K278="","",'Base de données'!K278)</f>
        <v/>
      </c>
      <c r="L335" s="64" t="str">
        <f>IF('Base de données'!L278="","",'Base de données'!L278)</f>
        <v/>
      </c>
      <c r="M335" s="64" t="str">
        <f>IF('Base de données'!M278="","",'Base de données'!M278)</f>
        <v/>
      </c>
      <c r="N335" s="64" t="str">
        <f>IF('Base de données'!N278="","",'Base de données'!N278)</f>
        <v/>
      </c>
      <c r="O335" s="10" t="str">
        <f>IF('Base de données'!O278="","",'Base de données'!O278)</f>
        <v/>
      </c>
      <c r="P335" s="10" t="str">
        <f>IF('Base de données'!P278="","",'Base de données'!P278)</f>
        <v/>
      </c>
      <c r="Q335" s="10" t="str">
        <f>IF('Base de données'!Q278="","",'Base de données'!Q278)</f>
        <v/>
      </c>
      <c r="BQ335"/>
      <c r="BR335"/>
      <c r="BS335"/>
      <c r="BT335"/>
      <c r="BU335"/>
      <c r="BV335"/>
      <c r="BW335"/>
      <c r="BX335"/>
      <c r="BY335"/>
      <c r="BZ335"/>
      <c r="CA335"/>
      <c r="CB335"/>
      <c r="CC335"/>
      <c r="CD335"/>
      <c r="CE335"/>
      <c r="CF335"/>
    </row>
    <row r="336" spans="1:84" hidden="1" x14ac:dyDescent="0.3">
      <c r="A336" s="12"/>
      <c r="B336" s="3" t="str">
        <f>IF('Base de données'!B279="","",'Base de données'!B279)</f>
        <v/>
      </c>
      <c r="C336" s="3" t="str">
        <f>IF('Base de données'!C279="","",'Base de données'!C279)</f>
        <v/>
      </c>
      <c r="D336" s="3" t="str">
        <f>IF('Base de données'!D279="","",'Base de données'!D279)</f>
        <v/>
      </c>
      <c r="E336" s="3" t="str">
        <f>IF('Base de données'!E279="","",'Base de données'!E279)</f>
        <v/>
      </c>
      <c r="F336" s="3" t="str">
        <f>IF('Base de données'!F279="","",'Base de données'!F279)</f>
        <v/>
      </c>
      <c r="G336" s="3" t="str">
        <f>IF('Base de données'!G279="","",'Base de données'!G279)</f>
        <v/>
      </c>
      <c r="H336" s="3" t="str">
        <f>IF('Base de données'!H279="","",'Base de données'!H279)</f>
        <v/>
      </c>
      <c r="I336" s="3" t="str">
        <f>IF('Base de données'!I279="","",'Base de données'!I279)</f>
        <v/>
      </c>
      <c r="J336" s="3" t="str">
        <f>IF('Base de données'!J279="","",'Base de données'!J279)</f>
        <v/>
      </c>
      <c r="K336" s="3" t="str">
        <f>IF('Base de données'!K279="","",'Base de données'!K279)</f>
        <v/>
      </c>
      <c r="L336" s="64" t="str">
        <f>IF('Base de données'!L279="","",'Base de données'!L279)</f>
        <v/>
      </c>
      <c r="M336" s="64" t="str">
        <f>IF('Base de données'!M279="","",'Base de données'!M279)</f>
        <v/>
      </c>
      <c r="N336" s="64" t="str">
        <f>IF('Base de données'!N279="","",'Base de données'!N279)</f>
        <v/>
      </c>
      <c r="O336" s="10" t="str">
        <f>IF('Base de données'!O279="","",'Base de données'!O279)</f>
        <v/>
      </c>
      <c r="P336" s="10" t="str">
        <f>IF('Base de données'!P279="","",'Base de données'!P279)</f>
        <v/>
      </c>
      <c r="Q336" s="10" t="str">
        <f>IF('Base de données'!Q279="","",'Base de données'!Q279)</f>
        <v/>
      </c>
      <c r="BQ336"/>
      <c r="BR336"/>
      <c r="BS336"/>
      <c r="BT336"/>
      <c r="BU336"/>
      <c r="BV336"/>
      <c r="BW336"/>
      <c r="BX336"/>
      <c r="BY336"/>
      <c r="BZ336"/>
      <c r="CA336"/>
      <c r="CB336"/>
      <c r="CC336"/>
      <c r="CD336"/>
      <c r="CE336"/>
      <c r="CF336"/>
    </row>
    <row r="337" spans="1:84" hidden="1" x14ac:dyDescent="0.3">
      <c r="A337" s="12"/>
      <c r="B337" s="3" t="str">
        <f>IF('Base de données'!B280="","",'Base de données'!B280)</f>
        <v/>
      </c>
      <c r="C337" s="3" t="str">
        <f>IF('Base de données'!C280="","",'Base de données'!C280)</f>
        <v/>
      </c>
      <c r="D337" s="3" t="str">
        <f>IF('Base de données'!D280="","",'Base de données'!D280)</f>
        <v/>
      </c>
      <c r="E337" s="3" t="str">
        <f>IF('Base de données'!E280="","",'Base de données'!E280)</f>
        <v/>
      </c>
      <c r="F337" s="3" t="str">
        <f>IF('Base de données'!F280="","",'Base de données'!F280)</f>
        <v/>
      </c>
      <c r="G337" s="3" t="str">
        <f>IF('Base de données'!G280="","",'Base de données'!G280)</f>
        <v/>
      </c>
      <c r="H337" s="3" t="str">
        <f>IF('Base de données'!H280="","",'Base de données'!H280)</f>
        <v/>
      </c>
      <c r="I337" s="3" t="str">
        <f>IF('Base de données'!I280="","",'Base de données'!I280)</f>
        <v/>
      </c>
      <c r="J337" s="3" t="str">
        <f>IF('Base de données'!J280="","",'Base de données'!J280)</f>
        <v/>
      </c>
      <c r="K337" s="3" t="str">
        <f>IF('Base de données'!K280="","",'Base de données'!K280)</f>
        <v/>
      </c>
      <c r="L337" s="64" t="str">
        <f>IF('Base de données'!L280="","",'Base de données'!L280)</f>
        <v/>
      </c>
      <c r="M337" s="64" t="str">
        <f>IF('Base de données'!M280="","",'Base de données'!M280)</f>
        <v/>
      </c>
      <c r="N337" s="64" t="str">
        <f>IF('Base de données'!N280="","",'Base de données'!N280)</f>
        <v/>
      </c>
      <c r="O337" s="10" t="str">
        <f>IF('Base de données'!O280="","",'Base de données'!O280)</f>
        <v/>
      </c>
      <c r="P337" s="10" t="str">
        <f>IF('Base de données'!P280="","",'Base de données'!P280)</f>
        <v/>
      </c>
      <c r="Q337" s="10" t="str">
        <f>IF('Base de données'!Q280="","",'Base de données'!Q280)</f>
        <v/>
      </c>
      <c r="BQ337"/>
      <c r="BR337"/>
      <c r="BS337"/>
      <c r="BT337"/>
      <c r="BU337"/>
      <c r="BV337"/>
      <c r="BW337"/>
      <c r="BX337"/>
      <c r="BY337"/>
      <c r="BZ337"/>
      <c r="CA337"/>
      <c r="CB337"/>
      <c r="CC337"/>
      <c r="CD337"/>
      <c r="CE337"/>
      <c r="CF337"/>
    </row>
    <row r="338" spans="1:84" hidden="1" x14ac:dyDescent="0.3">
      <c r="A338" s="12"/>
      <c r="B338" s="3" t="str">
        <f>IF('Base de données'!B281="","",'Base de données'!B281)</f>
        <v/>
      </c>
      <c r="C338" s="3" t="str">
        <f>IF('Base de données'!C281="","",'Base de données'!C281)</f>
        <v/>
      </c>
      <c r="D338" s="3" t="str">
        <f>IF('Base de données'!D281="","",'Base de données'!D281)</f>
        <v/>
      </c>
      <c r="E338" s="3" t="str">
        <f>IF('Base de données'!E281="","",'Base de données'!E281)</f>
        <v/>
      </c>
      <c r="F338" s="3" t="str">
        <f>IF('Base de données'!F281="","",'Base de données'!F281)</f>
        <v/>
      </c>
      <c r="G338" s="3" t="str">
        <f>IF('Base de données'!G281="","",'Base de données'!G281)</f>
        <v/>
      </c>
      <c r="H338" s="3" t="str">
        <f>IF('Base de données'!H281="","",'Base de données'!H281)</f>
        <v/>
      </c>
      <c r="I338" s="3" t="str">
        <f>IF('Base de données'!I281="","",'Base de données'!I281)</f>
        <v/>
      </c>
      <c r="J338" s="3" t="str">
        <f>IF('Base de données'!J281="","",'Base de données'!J281)</f>
        <v/>
      </c>
      <c r="K338" s="3" t="str">
        <f>IF('Base de données'!K281="","",'Base de données'!K281)</f>
        <v/>
      </c>
      <c r="L338" s="64" t="str">
        <f>IF('Base de données'!L281="","",'Base de données'!L281)</f>
        <v/>
      </c>
      <c r="M338" s="64" t="str">
        <f>IF('Base de données'!M281="","",'Base de données'!M281)</f>
        <v/>
      </c>
      <c r="N338" s="64" t="str">
        <f>IF('Base de données'!N281="","",'Base de données'!N281)</f>
        <v/>
      </c>
      <c r="O338" s="10" t="str">
        <f>IF('Base de données'!O281="","",'Base de données'!O281)</f>
        <v/>
      </c>
      <c r="P338" s="10" t="str">
        <f>IF('Base de données'!P281="","",'Base de données'!P281)</f>
        <v/>
      </c>
      <c r="Q338" s="10" t="str">
        <f>IF('Base de données'!Q281="","",'Base de données'!Q281)</f>
        <v/>
      </c>
      <c r="BQ338"/>
      <c r="BR338"/>
      <c r="BS338"/>
      <c r="BT338"/>
      <c r="BU338"/>
      <c r="BV338"/>
      <c r="BW338"/>
      <c r="BX338"/>
      <c r="BY338"/>
      <c r="BZ338"/>
      <c r="CA338"/>
      <c r="CB338"/>
      <c r="CC338"/>
      <c r="CD338"/>
      <c r="CE338"/>
      <c r="CF338"/>
    </row>
    <row r="339" spans="1:84" hidden="1" x14ac:dyDescent="0.3">
      <c r="A339" s="12"/>
      <c r="B339" s="3" t="str">
        <f>IF('Base de données'!B282="","",'Base de données'!B282)</f>
        <v/>
      </c>
      <c r="C339" s="3" t="str">
        <f>IF('Base de données'!C282="","",'Base de données'!C282)</f>
        <v/>
      </c>
      <c r="D339" s="3" t="str">
        <f>IF('Base de données'!D282="","",'Base de données'!D282)</f>
        <v/>
      </c>
      <c r="E339" s="3" t="str">
        <f>IF('Base de données'!E282="","",'Base de données'!E282)</f>
        <v/>
      </c>
      <c r="F339" s="3" t="str">
        <f>IF('Base de données'!F282="","",'Base de données'!F282)</f>
        <v/>
      </c>
      <c r="G339" s="3" t="str">
        <f>IF('Base de données'!G282="","",'Base de données'!G282)</f>
        <v/>
      </c>
      <c r="H339" s="3" t="str">
        <f>IF('Base de données'!H282="","",'Base de données'!H282)</f>
        <v/>
      </c>
      <c r="I339" s="3" t="str">
        <f>IF('Base de données'!I282="","",'Base de données'!I282)</f>
        <v/>
      </c>
      <c r="J339" s="3" t="str">
        <f>IF('Base de données'!J282="","",'Base de données'!J282)</f>
        <v/>
      </c>
      <c r="K339" s="3" t="str">
        <f>IF('Base de données'!K282="","",'Base de données'!K282)</f>
        <v/>
      </c>
      <c r="L339" s="64" t="str">
        <f>IF('Base de données'!L282="","",'Base de données'!L282)</f>
        <v/>
      </c>
      <c r="M339" s="64" t="str">
        <f>IF('Base de données'!M282="","",'Base de données'!M282)</f>
        <v/>
      </c>
      <c r="N339" s="64" t="str">
        <f>IF('Base de données'!N282="","",'Base de données'!N282)</f>
        <v/>
      </c>
      <c r="O339" s="10" t="str">
        <f>IF('Base de données'!O282="","",'Base de données'!O282)</f>
        <v/>
      </c>
      <c r="P339" s="10" t="str">
        <f>IF('Base de données'!P282="","",'Base de données'!P282)</f>
        <v/>
      </c>
      <c r="Q339" s="10" t="str">
        <f>IF('Base de données'!Q282="","",'Base de données'!Q282)</f>
        <v/>
      </c>
      <c r="BQ339"/>
      <c r="BR339"/>
      <c r="BS339"/>
      <c r="BT339"/>
      <c r="BU339"/>
      <c r="BV339"/>
      <c r="BW339"/>
      <c r="BX339"/>
      <c r="BY339"/>
      <c r="BZ339"/>
      <c r="CA339"/>
      <c r="CB339"/>
      <c r="CC339"/>
      <c r="CD339"/>
      <c r="CE339"/>
      <c r="CF339"/>
    </row>
    <row r="340" spans="1:84" hidden="1" x14ac:dyDescent="0.3">
      <c r="A340" s="12"/>
      <c r="B340" s="3" t="str">
        <f>IF('Base de données'!B283="","",'Base de données'!B283)</f>
        <v/>
      </c>
      <c r="C340" s="3" t="str">
        <f>IF('Base de données'!C283="","",'Base de données'!C283)</f>
        <v/>
      </c>
      <c r="D340" s="3" t="str">
        <f>IF('Base de données'!D283="","",'Base de données'!D283)</f>
        <v/>
      </c>
      <c r="E340" s="3" t="str">
        <f>IF('Base de données'!E283="","",'Base de données'!E283)</f>
        <v/>
      </c>
      <c r="F340" s="3" t="str">
        <f>IF('Base de données'!F283="","",'Base de données'!F283)</f>
        <v/>
      </c>
      <c r="G340" s="3" t="str">
        <f>IF('Base de données'!G283="","",'Base de données'!G283)</f>
        <v/>
      </c>
      <c r="H340" s="3" t="str">
        <f>IF('Base de données'!H283="","",'Base de données'!H283)</f>
        <v/>
      </c>
      <c r="I340" s="3" t="str">
        <f>IF('Base de données'!I283="","",'Base de données'!I283)</f>
        <v/>
      </c>
      <c r="J340" s="3" t="str">
        <f>IF('Base de données'!J283="","",'Base de données'!J283)</f>
        <v/>
      </c>
      <c r="K340" s="3" t="str">
        <f>IF('Base de données'!K283="","",'Base de données'!K283)</f>
        <v/>
      </c>
      <c r="L340" s="64" t="str">
        <f>IF('Base de données'!L283="","",'Base de données'!L283)</f>
        <v/>
      </c>
      <c r="M340" s="64" t="str">
        <f>IF('Base de données'!M283="","",'Base de données'!M283)</f>
        <v/>
      </c>
      <c r="N340" s="64" t="str">
        <f>IF('Base de données'!N283="","",'Base de données'!N283)</f>
        <v/>
      </c>
      <c r="O340" s="10" t="str">
        <f>IF('Base de données'!O283="","",'Base de données'!O283)</f>
        <v/>
      </c>
      <c r="P340" s="10" t="str">
        <f>IF('Base de données'!P283="","",'Base de données'!P283)</f>
        <v/>
      </c>
      <c r="Q340" s="10" t="str">
        <f>IF('Base de données'!Q283="","",'Base de données'!Q283)</f>
        <v/>
      </c>
      <c r="BQ340"/>
      <c r="BR340"/>
      <c r="BS340"/>
      <c r="BT340"/>
      <c r="BU340"/>
      <c r="BV340"/>
      <c r="BW340"/>
      <c r="BX340"/>
      <c r="BY340"/>
      <c r="BZ340"/>
      <c r="CA340"/>
      <c r="CB340"/>
      <c r="CC340"/>
      <c r="CD340"/>
      <c r="CE340"/>
      <c r="CF340"/>
    </row>
    <row r="341" spans="1:84" hidden="1" x14ac:dyDescent="0.3">
      <c r="A341" s="12"/>
      <c r="B341" s="3" t="str">
        <f>IF('Base de données'!B284="","",'Base de données'!B284)</f>
        <v/>
      </c>
      <c r="C341" s="3" t="str">
        <f>IF('Base de données'!C284="","",'Base de données'!C284)</f>
        <v/>
      </c>
      <c r="D341" s="3" t="str">
        <f>IF('Base de données'!D284="","",'Base de données'!D284)</f>
        <v/>
      </c>
      <c r="E341" s="3" t="str">
        <f>IF('Base de données'!E284="","",'Base de données'!E284)</f>
        <v/>
      </c>
      <c r="F341" s="3" t="str">
        <f>IF('Base de données'!F284="","",'Base de données'!F284)</f>
        <v/>
      </c>
      <c r="G341" s="3" t="str">
        <f>IF('Base de données'!G284="","",'Base de données'!G284)</f>
        <v/>
      </c>
      <c r="H341" s="3" t="str">
        <f>IF('Base de données'!H284="","",'Base de données'!H284)</f>
        <v/>
      </c>
      <c r="I341" s="3" t="str">
        <f>IF('Base de données'!I284="","",'Base de données'!I284)</f>
        <v/>
      </c>
      <c r="J341" s="3" t="str">
        <f>IF('Base de données'!J284="","",'Base de données'!J284)</f>
        <v/>
      </c>
      <c r="K341" s="3" t="str">
        <f>IF('Base de données'!K284="","",'Base de données'!K284)</f>
        <v/>
      </c>
      <c r="L341" s="64" t="str">
        <f>IF('Base de données'!L284="","",'Base de données'!L284)</f>
        <v/>
      </c>
      <c r="M341" s="64" t="str">
        <f>IF('Base de données'!M284="","",'Base de données'!M284)</f>
        <v/>
      </c>
      <c r="N341" s="64" t="str">
        <f>IF('Base de données'!N284="","",'Base de données'!N284)</f>
        <v/>
      </c>
      <c r="O341" s="10" t="str">
        <f>IF('Base de données'!O284="","",'Base de données'!O284)</f>
        <v/>
      </c>
      <c r="P341" s="10" t="str">
        <f>IF('Base de données'!P284="","",'Base de données'!P284)</f>
        <v/>
      </c>
      <c r="Q341" s="10" t="str">
        <f>IF('Base de données'!Q284="","",'Base de données'!Q284)</f>
        <v/>
      </c>
      <c r="BQ341"/>
      <c r="BR341"/>
      <c r="BS341"/>
      <c r="BT341"/>
      <c r="BU341"/>
      <c r="BV341"/>
      <c r="BW341"/>
      <c r="BX341"/>
      <c r="BY341"/>
      <c r="BZ341"/>
      <c r="CA341"/>
      <c r="CB341"/>
      <c r="CC341"/>
      <c r="CD341"/>
      <c r="CE341"/>
      <c r="CF341"/>
    </row>
    <row r="342" spans="1:84" hidden="1" x14ac:dyDescent="0.3">
      <c r="A342" s="12"/>
      <c r="B342" s="3" t="str">
        <f>IF('Base de données'!B285="","",'Base de données'!B285)</f>
        <v/>
      </c>
      <c r="C342" s="3" t="str">
        <f>IF('Base de données'!C285="","",'Base de données'!C285)</f>
        <v/>
      </c>
      <c r="D342" s="3" t="str">
        <f>IF('Base de données'!D285="","",'Base de données'!D285)</f>
        <v/>
      </c>
      <c r="E342" s="3" t="str">
        <f>IF('Base de données'!E285="","",'Base de données'!E285)</f>
        <v/>
      </c>
      <c r="F342" s="3" t="str">
        <f>IF('Base de données'!F285="","",'Base de données'!F285)</f>
        <v/>
      </c>
      <c r="G342" s="3" t="str">
        <f>IF('Base de données'!G285="","",'Base de données'!G285)</f>
        <v/>
      </c>
      <c r="H342" s="3" t="str">
        <f>IF('Base de données'!H285="","",'Base de données'!H285)</f>
        <v/>
      </c>
      <c r="I342" s="3" t="str">
        <f>IF('Base de données'!I285="","",'Base de données'!I285)</f>
        <v/>
      </c>
      <c r="J342" s="3" t="str">
        <f>IF('Base de données'!J285="","",'Base de données'!J285)</f>
        <v/>
      </c>
      <c r="K342" s="3" t="str">
        <f>IF('Base de données'!K285="","",'Base de données'!K285)</f>
        <v/>
      </c>
      <c r="L342" s="64" t="str">
        <f>IF('Base de données'!L285="","",'Base de données'!L285)</f>
        <v/>
      </c>
      <c r="M342" s="64" t="str">
        <f>IF('Base de données'!M285="","",'Base de données'!M285)</f>
        <v/>
      </c>
      <c r="N342" s="64" t="str">
        <f>IF('Base de données'!N285="","",'Base de données'!N285)</f>
        <v/>
      </c>
      <c r="O342" s="10" t="str">
        <f>IF('Base de données'!O285="","",'Base de données'!O285)</f>
        <v/>
      </c>
      <c r="P342" s="10" t="str">
        <f>IF('Base de données'!P285="","",'Base de données'!P285)</f>
        <v/>
      </c>
      <c r="Q342" s="10" t="str">
        <f>IF('Base de données'!Q285="","",'Base de données'!Q285)</f>
        <v/>
      </c>
      <c r="BQ342"/>
      <c r="BR342"/>
      <c r="BS342"/>
      <c r="BT342"/>
      <c r="BU342"/>
      <c r="BV342"/>
      <c r="BW342"/>
      <c r="BX342"/>
      <c r="BY342"/>
      <c r="BZ342"/>
      <c r="CA342"/>
      <c r="CB342"/>
      <c r="CC342"/>
      <c r="CD342"/>
      <c r="CE342"/>
      <c r="CF342"/>
    </row>
    <row r="343" spans="1:84" hidden="1" x14ac:dyDescent="0.3">
      <c r="A343" s="12"/>
      <c r="B343" s="3" t="str">
        <f>IF('Base de données'!B286="","",'Base de données'!B286)</f>
        <v/>
      </c>
      <c r="C343" s="3" t="str">
        <f>IF('Base de données'!C286="","",'Base de données'!C286)</f>
        <v/>
      </c>
      <c r="D343" s="3" t="str">
        <f>IF('Base de données'!D286="","",'Base de données'!D286)</f>
        <v/>
      </c>
      <c r="E343" s="3" t="str">
        <f>IF('Base de données'!E286="","",'Base de données'!E286)</f>
        <v/>
      </c>
      <c r="F343" s="3" t="str">
        <f>IF('Base de données'!F286="","",'Base de données'!F286)</f>
        <v/>
      </c>
      <c r="G343" s="3" t="str">
        <f>IF('Base de données'!G286="","",'Base de données'!G286)</f>
        <v/>
      </c>
      <c r="H343" s="3" t="str">
        <f>IF('Base de données'!H286="","",'Base de données'!H286)</f>
        <v/>
      </c>
      <c r="I343" s="3" t="str">
        <f>IF('Base de données'!I286="","",'Base de données'!I286)</f>
        <v/>
      </c>
      <c r="J343" s="3" t="str">
        <f>IF('Base de données'!J286="","",'Base de données'!J286)</f>
        <v/>
      </c>
      <c r="K343" s="3" t="str">
        <f>IF('Base de données'!K286="","",'Base de données'!K286)</f>
        <v/>
      </c>
      <c r="L343" s="64" t="str">
        <f>IF('Base de données'!L286="","",'Base de données'!L286)</f>
        <v/>
      </c>
      <c r="M343" s="64" t="str">
        <f>IF('Base de données'!M286="","",'Base de données'!M286)</f>
        <v/>
      </c>
      <c r="N343" s="64" t="str">
        <f>IF('Base de données'!N286="","",'Base de données'!N286)</f>
        <v/>
      </c>
      <c r="O343" s="10" t="str">
        <f>IF('Base de données'!O286="","",'Base de données'!O286)</f>
        <v/>
      </c>
      <c r="P343" s="10" t="str">
        <f>IF('Base de données'!P286="","",'Base de données'!P286)</f>
        <v/>
      </c>
      <c r="Q343" s="10" t="str">
        <f>IF('Base de données'!Q286="","",'Base de données'!Q286)</f>
        <v/>
      </c>
      <c r="BQ343"/>
      <c r="BR343"/>
      <c r="BS343"/>
      <c r="BT343"/>
      <c r="BU343"/>
      <c r="BV343"/>
      <c r="BW343"/>
      <c r="BX343"/>
      <c r="BY343"/>
      <c r="BZ343"/>
      <c r="CA343"/>
      <c r="CB343"/>
      <c r="CC343"/>
      <c r="CD343"/>
      <c r="CE343"/>
      <c r="CF343"/>
    </row>
    <row r="344" spans="1:84" hidden="1" x14ac:dyDescent="0.3">
      <c r="A344" s="12"/>
      <c r="B344" s="3" t="str">
        <f>IF('Base de données'!B287="","",'Base de données'!B287)</f>
        <v/>
      </c>
      <c r="C344" s="3" t="str">
        <f>IF('Base de données'!C287="","",'Base de données'!C287)</f>
        <v/>
      </c>
      <c r="D344" s="3" t="str">
        <f>IF('Base de données'!D287="","",'Base de données'!D287)</f>
        <v/>
      </c>
      <c r="E344" s="3" t="str">
        <f>IF('Base de données'!E287="","",'Base de données'!E287)</f>
        <v/>
      </c>
      <c r="F344" s="3" t="str">
        <f>IF('Base de données'!F287="","",'Base de données'!F287)</f>
        <v/>
      </c>
      <c r="G344" s="3" t="str">
        <f>IF('Base de données'!G287="","",'Base de données'!G287)</f>
        <v/>
      </c>
      <c r="H344" s="3" t="str">
        <f>IF('Base de données'!H287="","",'Base de données'!H287)</f>
        <v/>
      </c>
      <c r="I344" s="3" t="str">
        <f>IF('Base de données'!I287="","",'Base de données'!I287)</f>
        <v/>
      </c>
      <c r="J344" s="3" t="str">
        <f>IF('Base de données'!J287="","",'Base de données'!J287)</f>
        <v/>
      </c>
      <c r="K344" s="3" t="str">
        <f>IF('Base de données'!K287="","",'Base de données'!K287)</f>
        <v/>
      </c>
      <c r="L344" s="64" t="str">
        <f>IF('Base de données'!L287="","",'Base de données'!L287)</f>
        <v/>
      </c>
      <c r="M344" s="64" t="str">
        <f>IF('Base de données'!M287="","",'Base de données'!M287)</f>
        <v/>
      </c>
      <c r="N344" s="64" t="str">
        <f>IF('Base de données'!N287="","",'Base de données'!N287)</f>
        <v/>
      </c>
      <c r="O344" s="10" t="str">
        <f>IF('Base de données'!O287="","",'Base de données'!O287)</f>
        <v/>
      </c>
      <c r="P344" s="10" t="str">
        <f>IF('Base de données'!P287="","",'Base de données'!P287)</f>
        <v/>
      </c>
      <c r="Q344" s="10" t="str">
        <f>IF('Base de données'!Q287="","",'Base de données'!Q287)</f>
        <v/>
      </c>
      <c r="BQ344"/>
      <c r="BR344"/>
      <c r="BS344"/>
      <c r="BT344"/>
      <c r="BU344"/>
      <c r="BV344"/>
      <c r="BW344"/>
      <c r="BX344"/>
      <c r="BY344"/>
      <c r="BZ344"/>
      <c r="CA344"/>
      <c r="CB344"/>
      <c r="CC344"/>
      <c r="CD344"/>
      <c r="CE344"/>
      <c r="CF344"/>
    </row>
    <row r="345" spans="1:84" hidden="1" x14ac:dyDescent="0.3">
      <c r="A345" s="12"/>
      <c r="B345" s="3" t="str">
        <f>IF('Base de données'!B288="","",'Base de données'!B288)</f>
        <v/>
      </c>
      <c r="C345" s="3" t="str">
        <f>IF('Base de données'!C288="","",'Base de données'!C288)</f>
        <v/>
      </c>
      <c r="D345" s="3" t="str">
        <f>IF('Base de données'!D288="","",'Base de données'!D288)</f>
        <v/>
      </c>
      <c r="E345" s="3" t="str">
        <f>IF('Base de données'!E288="","",'Base de données'!E288)</f>
        <v/>
      </c>
      <c r="F345" s="3" t="str">
        <f>IF('Base de données'!F288="","",'Base de données'!F288)</f>
        <v/>
      </c>
      <c r="G345" s="3" t="str">
        <f>IF('Base de données'!G288="","",'Base de données'!G288)</f>
        <v/>
      </c>
      <c r="H345" s="3" t="str">
        <f>IF('Base de données'!H288="","",'Base de données'!H288)</f>
        <v/>
      </c>
      <c r="I345" s="3" t="str">
        <f>IF('Base de données'!I288="","",'Base de données'!I288)</f>
        <v/>
      </c>
      <c r="J345" s="3" t="str">
        <f>IF('Base de données'!J288="","",'Base de données'!J288)</f>
        <v/>
      </c>
      <c r="K345" s="3" t="str">
        <f>IF('Base de données'!K288="","",'Base de données'!K288)</f>
        <v/>
      </c>
      <c r="L345" s="64" t="str">
        <f>IF('Base de données'!L288="","",'Base de données'!L288)</f>
        <v/>
      </c>
      <c r="M345" s="64" t="str">
        <f>IF('Base de données'!M288="","",'Base de données'!M288)</f>
        <v/>
      </c>
      <c r="N345" s="64" t="str">
        <f>IF('Base de données'!N288="","",'Base de données'!N288)</f>
        <v/>
      </c>
      <c r="O345" s="10" t="str">
        <f>IF('Base de données'!O288="","",'Base de données'!O288)</f>
        <v/>
      </c>
      <c r="P345" s="10" t="str">
        <f>IF('Base de données'!P288="","",'Base de données'!P288)</f>
        <v/>
      </c>
      <c r="Q345" s="10" t="str">
        <f>IF('Base de données'!Q288="","",'Base de données'!Q288)</f>
        <v/>
      </c>
      <c r="BQ345"/>
      <c r="BR345"/>
      <c r="BS345"/>
      <c r="BT345"/>
      <c r="BU345"/>
      <c r="BV345"/>
      <c r="BW345"/>
      <c r="BX345"/>
      <c r="BY345"/>
      <c r="BZ345"/>
      <c r="CA345"/>
      <c r="CB345"/>
      <c r="CC345"/>
      <c r="CD345"/>
      <c r="CE345"/>
      <c r="CF345"/>
    </row>
    <row r="346" spans="1:84" hidden="1" x14ac:dyDescent="0.3">
      <c r="A346" s="12"/>
      <c r="B346" s="3" t="str">
        <f>IF('Base de données'!B289="","",'Base de données'!B289)</f>
        <v/>
      </c>
      <c r="C346" s="3" t="str">
        <f>IF('Base de données'!C289="","",'Base de données'!C289)</f>
        <v/>
      </c>
      <c r="D346" s="3" t="str">
        <f>IF('Base de données'!D289="","",'Base de données'!D289)</f>
        <v/>
      </c>
      <c r="E346" s="3" t="str">
        <f>IF('Base de données'!E289="","",'Base de données'!E289)</f>
        <v/>
      </c>
      <c r="F346" s="3" t="str">
        <f>IF('Base de données'!F289="","",'Base de données'!F289)</f>
        <v/>
      </c>
      <c r="G346" s="3" t="str">
        <f>IF('Base de données'!G289="","",'Base de données'!G289)</f>
        <v/>
      </c>
      <c r="H346" s="3" t="str">
        <f>IF('Base de données'!H289="","",'Base de données'!H289)</f>
        <v/>
      </c>
      <c r="I346" s="3" t="str">
        <f>IF('Base de données'!I289="","",'Base de données'!I289)</f>
        <v/>
      </c>
      <c r="J346" s="3" t="str">
        <f>IF('Base de données'!J289="","",'Base de données'!J289)</f>
        <v/>
      </c>
      <c r="K346" s="3" t="str">
        <f>IF('Base de données'!K289="","",'Base de données'!K289)</f>
        <v/>
      </c>
      <c r="L346" s="64" t="str">
        <f>IF('Base de données'!L289="","",'Base de données'!L289)</f>
        <v/>
      </c>
      <c r="M346" s="64" t="str">
        <f>IF('Base de données'!M289="","",'Base de données'!M289)</f>
        <v/>
      </c>
      <c r="N346" s="64" t="str">
        <f>IF('Base de données'!N289="","",'Base de données'!N289)</f>
        <v/>
      </c>
      <c r="O346" s="10" t="str">
        <f>IF('Base de données'!O289="","",'Base de données'!O289)</f>
        <v/>
      </c>
      <c r="P346" s="10" t="str">
        <f>IF('Base de données'!P289="","",'Base de données'!P289)</f>
        <v/>
      </c>
      <c r="Q346" s="10" t="str">
        <f>IF('Base de données'!Q289="","",'Base de données'!Q289)</f>
        <v/>
      </c>
      <c r="BQ346"/>
      <c r="BR346"/>
      <c r="BS346"/>
      <c r="BT346"/>
      <c r="BU346"/>
      <c r="BV346"/>
      <c r="BW346"/>
      <c r="BX346"/>
      <c r="BY346"/>
      <c r="BZ346"/>
      <c r="CA346"/>
      <c r="CB346"/>
      <c r="CC346"/>
      <c r="CD346"/>
      <c r="CE346"/>
      <c r="CF346"/>
    </row>
    <row r="347" spans="1:84" hidden="1" x14ac:dyDescent="0.3">
      <c r="A347" s="12"/>
      <c r="B347" s="3" t="str">
        <f>IF('Base de données'!B290="","",'Base de données'!B290)</f>
        <v/>
      </c>
      <c r="C347" s="3" t="str">
        <f>IF('Base de données'!C290="","",'Base de données'!C290)</f>
        <v/>
      </c>
      <c r="D347" s="3" t="str">
        <f>IF('Base de données'!D290="","",'Base de données'!D290)</f>
        <v/>
      </c>
      <c r="E347" s="3" t="str">
        <f>IF('Base de données'!E290="","",'Base de données'!E290)</f>
        <v/>
      </c>
      <c r="F347" s="3" t="str">
        <f>IF('Base de données'!F290="","",'Base de données'!F290)</f>
        <v/>
      </c>
      <c r="G347" s="3" t="str">
        <f>IF('Base de données'!G290="","",'Base de données'!G290)</f>
        <v/>
      </c>
      <c r="H347" s="3" t="str">
        <f>IF('Base de données'!H290="","",'Base de données'!H290)</f>
        <v/>
      </c>
      <c r="I347" s="3" t="str">
        <f>IF('Base de données'!I290="","",'Base de données'!I290)</f>
        <v/>
      </c>
      <c r="J347" s="3" t="str">
        <f>IF('Base de données'!J290="","",'Base de données'!J290)</f>
        <v/>
      </c>
      <c r="K347" s="3" t="str">
        <f>IF('Base de données'!K290="","",'Base de données'!K290)</f>
        <v/>
      </c>
      <c r="L347" s="64" t="str">
        <f>IF('Base de données'!L290="","",'Base de données'!L290)</f>
        <v/>
      </c>
      <c r="M347" s="64" t="str">
        <f>IF('Base de données'!M290="","",'Base de données'!M290)</f>
        <v/>
      </c>
      <c r="N347" s="64" t="str">
        <f>IF('Base de données'!N290="","",'Base de données'!N290)</f>
        <v/>
      </c>
      <c r="O347" s="10" t="str">
        <f>IF('Base de données'!O290="","",'Base de données'!O290)</f>
        <v/>
      </c>
      <c r="P347" s="10" t="str">
        <f>IF('Base de données'!P290="","",'Base de données'!P290)</f>
        <v/>
      </c>
      <c r="Q347" s="10" t="str">
        <f>IF('Base de données'!Q290="","",'Base de données'!Q290)</f>
        <v/>
      </c>
      <c r="BQ347"/>
      <c r="BR347"/>
      <c r="BS347"/>
      <c r="BT347"/>
      <c r="BU347"/>
      <c r="BV347"/>
      <c r="BW347"/>
      <c r="BX347"/>
      <c r="BY347"/>
      <c r="BZ347"/>
      <c r="CA347"/>
      <c r="CB347"/>
      <c r="CC347"/>
      <c r="CD347"/>
      <c r="CE347"/>
      <c r="CF347"/>
    </row>
    <row r="348" spans="1:84" hidden="1" x14ac:dyDescent="0.3">
      <c r="A348" s="12"/>
      <c r="B348" s="3" t="str">
        <f>IF('Base de données'!B291="","",'Base de données'!B291)</f>
        <v/>
      </c>
      <c r="C348" s="3" t="str">
        <f>IF('Base de données'!C291="","",'Base de données'!C291)</f>
        <v/>
      </c>
      <c r="D348" s="3" t="str">
        <f>IF('Base de données'!D291="","",'Base de données'!D291)</f>
        <v/>
      </c>
      <c r="E348" s="3" t="str">
        <f>IF('Base de données'!E291="","",'Base de données'!E291)</f>
        <v/>
      </c>
      <c r="F348" s="3" t="str">
        <f>IF('Base de données'!F291="","",'Base de données'!F291)</f>
        <v/>
      </c>
      <c r="G348" s="3" t="str">
        <f>IF('Base de données'!G291="","",'Base de données'!G291)</f>
        <v/>
      </c>
      <c r="H348" s="3" t="str">
        <f>IF('Base de données'!H291="","",'Base de données'!H291)</f>
        <v/>
      </c>
      <c r="I348" s="3" t="str">
        <f>IF('Base de données'!I291="","",'Base de données'!I291)</f>
        <v/>
      </c>
      <c r="J348" s="3" t="str">
        <f>IF('Base de données'!J291="","",'Base de données'!J291)</f>
        <v/>
      </c>
      <c r="K348" s="3" t="str">
        <f>IF('Base de données'!K291="","",'Base de données'!K291)</f>
        <v/>
      </c>
      <c r="L348" s="64" t="str">
        <f>IF('Base de données'!L291="","",'Base de données'!L291)</f>
        <v/>
      </c>
      <c r="M348" s="64" t="str">
        <f>IF('Base de données'!M291="","",'Base de données'!M291)</f>
        <v/>
      </c>
      <c r="N348" s="64" t="str">
        <f>IF('Base de données'!N291="","",'Base de données'!N291)</f>
        <v/>
      </c>
      <c r="O348" s="10" t="str">
        <f>IF('Base de données'!O291="","",'Base de données'!O291)</f>
        <v/>
      </c>
      <c r="P348" s="10" t="str">
        <f>IF('Base de données'!P291="","",'Base de données'!P291)</f>
        <v/>
      </c>
      <c r="Q348" s="10" t="str">
        <f>IF('Base de données'!Q291="","",'Base de données'!Q291)</f>
        <v/>
      </c>
      <c r="BQ348"/>
      <c r="BR348"/>
      <c r="BS348"/>
      <c r="BT348"/>
      <c r="BU348"/>
      <c r="BV348"/>
      <c r="BW348"/>
      <c r="BX348"/>
      <c r="BY348"/>
      <c r="BZ348"/>
      <c r="CA348"/>
      <c r="CB348"/>
      <c r="CC348"/>
      <c r="CD348"/>
      <c r="CE348"/>
      <c r="CF348"/>
    </row>
    <row r="349" spans="1:84" hidden="1" x14ac:dyDescent="0.3">
      <c r="A349" s="12"/>
      <c r="B349" s="3" t="str">
        <f>IF('Base de données'!B292="","",'Base de données'!B292)</f>
        <v/>
      </c>
      <c r="C349" s="3" t="str">
        <f>IF('Base de données'!C292="","",'Base de données'!C292)</f>
        <v/>
      </c>
      <c r="D349" s="3" t="str">
        <f>IF('Base de données'!D292="","",'Base de données'!D292)</f>
        <v/>
      </c>
      <c r="E349" s="3" t="str">
        <f>IF('Base de données'!E292="","",'Base de données'!E292)</f>
        <v/>
      </c>
      <c r="F349" s="3" t="str">
        <f>IF('Base de données'!F292="","",'Base de données'!F292)</f>
        <v/>
      </c>
      <c r="G349" s="3" t="str">
        <f>IF('Base de données'!G292="","",'Base de données'!G292)</f>
        <v/>
      </c>
      <c r="H349" s="3" t="str">
        <f>IF('Base de données'!H292="","",'Base de données'!H292)</f>
        <v/>
      </c>
      <c r="I349" s="3" t="str">
        <f>IF('Base de données'!I292="","",'Base de données'!I292)</f>
        <v/>
      </c>
      <c r="J349" s="3" t="str">
        <f>IF('Base de données'!J292="","",'Base de données'!J292)</f>
        <v/>
      </c>
      <c r="K349" s="3" t="str">
        <f>IF('Base de données'!K292="","",'Base de données'!K292)</f>
        <v/>
      </c>
      <c r="L349" s="64" t="str">
        <f>IF('Base de données'!L292="","",'Base de données'!L292)</f>
        <v/>
      </c>
      <c r="M349" s="64" t="str">
        <f>IF('Base de données'!M292="","",'Base de données'!M292)</f>
        <v/>
      </c>
      <c r="N349" s="64" t="str">
        <f>IF('Base de données'!N292="","",'Base de données'!N292)</f>
        <v/>
      </c>
      <c r="O349" s="10" t="str">
        <f>IF('Base de données'!O292="","",'Base de données'!O292)</f>
        <v/>
      </c>
      <c r="P349" s="10" t="str">
        <f>IF('Base de données'!P292="","",'Base de données'!P292)</f>
        <v/>
      </c>
      <c r="Q349" s="10" t="str">
        <f>IF('Base de données'!Q292="","",'Base de données'!Q292)</f>
        <v/>
      </c>
      <c r="BQ349"/>
      <c r="BR349"/>
      <c r="BS349"/>
      <c r="BT349"/>
      <c r="BU349"/>
      <c r="BV349"/>
      <c r="BW349"/>
      <c r="BX349"/>
      <c r="BY349"/>
      <c r="BZ349"/>
      <c r="CA349"/>
      <c r="CB349"/>
      <c r="CC349"/>
      <c r="CD349"/>
      <c r="CE349"/>
      <c r="CF349"/>
    </row>
    <row r="350" spans="1:84" hidden="1" x14ac:dyDescent="0.3">
      <c r="A350" s="12"/>
      <c r="B350" s="3" t="str">
        <f>IF('Base de données'!B293="","",'Base de données'!B293)</f>
        <v/>
      </c>
      <c r="C350" s="3" t="str">
        <f>IF('Base de données'!C293="","",'Base de données'!C293)</f>
        <v/>
      </c>
      <c r="D350" s="3" t="str">
        <f>IF('Base de données'!D293="","",'Base de données'!D293)</f>
        <v/>
      </c>
      <c r="E350" s="3" t="str">
        <f>IF('Base de données'!E293="","",'Base de données'!E293)</f>
        <v/>
      </c>
      <c r="F350" s="3" t="str">
        <f>IF('Base de données'!F293="","",'Base de données'!F293)</f>
        <v/>
      </c>
      <c r="G350" s="3" t="str">
        <f>IF('Base de données'!G293="","",'Base de données'!G293)</f>
        <v/>
      </c>
      <c r="H350" s="3" t="str">
        <f>IF('Base de données'!H293="","",'Base de données'!H293)</f>
        <v/>
      </c>
      <c r="I350" s="3" t="str">
        <f>IF('Base de données'!I293="","",'Base de données'!I293)</f>
        <v/>
      </c>
      <c r="J350" s="3" t="str">
        <f>IF('Base de données'!J293="","",'Base de données'!J293)</f>
        <v/>
      </c>
      <c r="K350" s="3" t="str">
        <f>IF('Base de données'!K293="","",'Base de données'!K293)</f>
        <v/>
      </c>
      <c r="L350" s="64" t="str">
        <f>IF('Base de données'!L293="","",'Base de données'!L293)</f>
        <v/>
      </c>
      <c r="M350" s="64" t="str">
        <f>IF('Base de données'!M293="","",'Base de données'!M293)</f>
        <v/>
      </c>
      <c r="N350" s="64" t="str">
        <f>IF('Base de données'!N293="","",'Base de données'!N293)</f>
        <v/>
      </c>
      <c r="O350" s="10" t="str">
        <f>IF('Base de données'!O293="","",'Base de données'!O293)</f>
        <v/>
      </c>
      <c r="P350" s="10" t="str">
        <f>IF('Base de données'!P293="","",'Base de données'!P293)</f>
        <v/>
      </c>
      <c r="Q350" s="10" t="str">
        <f>IF('Base de données'!Q293="","",'Base de données'!Q293)</f>
        <v/>
      </c>
      <c r="BQ350"/>
      <c r="BR350"/>
      <c r="BS350"/>
      <c r="BT350"/>
      <c r="BU350"/>
      <c r="BV350"/>
      <c r="BW350"/>
      <c r="BX350"/>
      <c r="BY350"/>
      <c r="BZ350"/>
      <c r="CA350"/>
      <c r="CB350"/>
      <c r="CC350"/>
      <c r="CD350"/>
      <c r="CE350"/>
      <c r="CF350"/>
    </row>
    <row r="351" spans="1:84" hidden="1" x14ac:dyDescent="0.3">
      <c r="A351" s="12"/>
      <c r="B351" s="3" t="str">
        <f>IF('Base de données'!B294="","",'Base de données'!B294)</f>
        <v/>
      </c>
      <c r="C351" s="3" t="str">
        <f>IF('Base de données'!C294="","",'Base de données'!C294)</f>
        <v/>
      </c>
      <c r="D351" s="3" t="str">
        <f>IF('Base de données'!D294="","",'Base de données'!D294)</f>
        <v/>
      </c>
      <c r="E351" s="3" t="str">
        <f>IF('Base de données'!E294="","",'Base de données'!E294)</f>
        <v/>
      </c>
      <c r="F351" s="3" t="str">
        <f>IF('Base de données'!F294="","",'Base de données'!F294)</f>
        <v/>
      </c>
      <c r="G351" s="3" t="str">
        <f>IF('Base de données'!G294="","",'Base de données'!G294)</f>
        <v/>
      </c>
      <c r="H351" s="3" t="str">
        <f>IF('Base de données'!H294="","",'Base de données'!H294)</f>
        <v/>
      </c>
      <c r="I351" s="3" t="str">
        <f>IF('Base de données'!I294="","",'Base de données'!I294)</f>
        <v/>
      </c>
      <c r="J351" s="3" t="str">
        <f>IF('Base de données'!J294="","",'Base de données'!J294)</f>
        <v/>
      </c>
      <c r="K351" s="3" t="str">
        <f>IF('Base de données'!K294="","",'Base de données'!K294)</f>
        <v/>
      </c>
      <c r="L351" s="64" t="str">
        <f>IF('Base de données'!L294="","",'Base de données'!L294)</f>
        <v/>
      </c>
      <c r="M351" s="64" t="str">
        <f>IF('Base de données'!M294="","",'Base de données'!M294)</f>
        <v/>
      </c>
      <c r="N351" s="64" t="str">
        <f>IF('Base de données'!N294="","",'Base de données'!N294)</f>
        <v/>
      </c>
      <c r="O351" s="10" t="str">
        <f>IF('Base de données'!O294="","",'Base de données'!O294)</f>
        <v/>
      </c>
      <c r="P351" s="10" t="str">
        <f>IF('Base de données'!P294="","",'Base de données'!P294)</f>
        <v/>
      </c>
      <c r="Q351" s="10" t="str">
        <f>IF('Base de données'!Q294="","",'Base de données'!Q294)</f>
        <v/>
      </c>
      <c r="BQ351"/>
      <c r="BR351"/>
      <c r="BS351"/>
      <c r="BT351"/>
      <c r="BU351"/>
      <c r="BV351"/>
      <c r="BW351"/>
      <c r="BX351"/>
      <c r="BY351"/>
      <c r="BZ351"/>
      <c r="CA351"/>
      <c r="CB351"/>
      <c r="CC351"/>
      <c r="CD351"/>
      <c r="CE351"/>
      <c r="CF351"/>
    </row>
    <row r="352" spans="1:84" hidden="1" x14ac:dyDescent="0.3">
      <c r="A352" s="12"/>
      <c r="B352" s="3" t="str">
        <f>IF('Base de données'!B295="","",'Base de données'!B295)</f>
        <v/>
      </c>
      <c r="C352" s="3" t="str">
        <f>IF('Base de données'!C295="","",'Base de données'!C295)</f>
        <v/>
      </c>
      <c r="D352" s="3" t="str">
        <f>IF('Base de données'!D295="","",'Base de données'!D295)</f>
        <v/>
      </c>
      <c r="E352" s="3" t="str">
        <f>IF('Base de données'!E295="","",'Base de données'!E295)</f>
        <v/>
      </c>
      <c r="F352" s="3" t="str">
        <f>IF('Base de données'!F295="","",'Base de données'!F295)</f>
        <v/>
      </c>
      <c r="G352" s="3" t="str">
        <f>IF('Base de données'!G295="","",'Base de données'!G295)</f>
        <v/>
      </c>
      <c r="H352" s="3" t="str">
        <f>IF('Base de données'!H295="","",'Base de données'!H295)</f>
        <v/>
      </c>
      <c r="I352" s="3" t="str">
        <f>IF('Base de données'!I295="","",'Base de données'!I295)</f>
        <v/>
      </c>
      <c r="J352" s="3" t="str">
        <f>IF('Base de données'!J295="","",'Base de données'!J295)</f>
        <v/>
      </c>
      <c r="K352" s="3" t="str">
        <f>IF('Base de données'!K295="","",'Base de données'!K295)</f>
        <v/>
      </c>
      <c r="L352" s="64" t="str">
        <f>IF('Base de données'!L295="","",'Base de données'!L295)</f>
        <v/>
      </c>
      <c r="M352" s="64" t="str">
        <f>IF('Base de données'!M295="","",'Base de données'!M295)</f>
        <v/>
      </c>
      <c r="N352" s="64" t="str">
        <f>IF('Base de données'!N295="","",'Base de données'!N295)</f>
        <v/>
      </c>
      <c r="O352" s="10" t="str">
        <f>IF('Base de données'!O295="","",'Base de données'!O295)</f>
        <v/>
      </c>
      <c r="P352" s="10" t="str">
        <f>IF('Base de données'!P295="","",'Base de données'!P295)</f>
        <v/>
      </c>
      <c r="Q352" s="10" t="str">
        <f>IF('Base de données'!Q295="","",'Base de données'!Q295)</f>
        <v/>
      </c>
      <c r="BQ352"/>
      <c r="BR352"/>
      <c r="BS352"/>
      <c r="BT352"/>
      <c r="BU352"/>
      <c r="BV352"/>
      <c r="BW352"/>
      <c r="BX352"/>
      <c r="BY352"/>
      <c r="BZ352"/>
      <c r="CA352"/>
      <c r="CB352"/>
      <c r="CC352"/>
      <c r="CD352"/>
      <c r="CE352"/>
      <c r="CF352"/>
    </row>
    <row r="353" spans="1:84" hidden="1" x14ac:dyDescent="0.3">
      <c r="A353" s="12"/>
      <c r="B353" s="3" t="str">
        <f>IF('Base de données'!B296="","",'Base de données'!B296)</f>
        <v/>
      </c>
      <c r="C353" s="3" t="str">
        <f>IF('Base de données'!C296="","",'Base de données'!C296)</f>
        <v/>
      </c>
      <c r="D353" s="3" t="str">
        <f>IF('Base de données'!D296="","",'Base de données'!D296)</f>
        <v/>
      </c>
      <c r="E353" s="3" t="str">
        <f>IF('Base de données'!E296="","",'Base de données'!E296)</f>
        <v/>
      </c>
      <c r="F353" s="3" t="str">
        <f>IF('Base de données'!F296="","",'Base de données'!F296)</f>
        <v/>
      </c>
      <c r="G353" s="3" t="str">
        <f>IF('Base de données'!G296="","",'Base de données'!G296)</f>
        <v/>
      </c>
      <c r="H353" s="3" t="str">
        <f>IF('Base de données'!H296="","",'Base de données'!H296)</f>
        <v/>
      </c>
      <c r="I353" s="3" t="str">
        <f>IF('Base de données'!I296="","",'Base de données'!I296)</f>
        <v/>
      </c>
      <c r="J353" s="3" t="str">
        <f>IF('Base de données'!J296="","",'Base de données'!J296)</f>
        <v/>
      </c>
      <c r="K353" s="3" t="str">
        <f>IF('Base de données'!K296="","",'Base de données'!K296)</f>
        <v/>
      </c>
      <c r="L353" s="64" t="str">
        <f>IF('Base de données'!L296="","",'Base de données'!L296)</f>
        <v/>
      </c>
      <c r="M353" s="64" t="str">
        <f>IF('Base de données'!M296="","",'Base de données'!M296)</f>
        <v/>
      </c>
      <c r="N353" s="64" t="str">
        <f>IF('Base de données'!N296="","",'Base de données'!N296)</f>
        <v/>
      </c>
      <c r="O353" s="10" t="str">
        <f>IF('Base de données'!O296="","",'Base de données'!O296)</f>
        <v/>
      </c>
      <c r="P353" s="10" t="str">
        <f>IF('Base de données'!P296="","",'Base de données'!P296)</f>
        <v/>
      </c>
      <c r="Q353" s="10" t="str">
        <f>IF('Base de données'!Q296="","",'Base de données'!Q296)</f>
        <v/>
      </c>
      <c r="BQ353"/>
      <c r="BR353"/>
      <c r="BS353"/>
      <c r="BT353"/>
      <c r="BU353"/>
      <c r="BV353"/>
      <c r="BW353"/>
      <c r="BX353"/>
      <c r="BY353"/>
      <c r="BZ353"/>
      <c r="CA353"/>
      <c r="CB353"/>
      <c r="CC353"/>
      <c r="CD353"/>
      <c r="CE353"/>
      <c r="CF353"/>
    </row>
    <row r="354" spans="1:84" hidden="1" x14ac:dyDescent="0.3">
      <c r="A354" s="12"/>
      <c r="B354" s="3" t="str">
        <f>IF('Base de données'!B297="","",'Base de données'!B297)</f>
        <v/>
      </c>
      <c r="C354" s="3" t="str">
        <f>IF('Base de données'!C297="","",'Base de données'!C297)</f>
        <v/>
      </c>
      <c r="D354" s="3" t="str">
        <f>IF('Base de données'!D297="","",'Base de données'!D297)</f>
        <v/>
      </c>
      <c r="E354" s="3" t="str">
        <f>IF('Base de données'!E297="","",'Base de données'!E297)</f>
        <v/>
      </c>
      <c r="F354" s="3" t="str">
        <f>IF('Base de données'!F297="","",'Base de données'!F297)</f>
        <v/>
      </c>
      <c r="G354" s="3" t="str">
        <f>IF('Base de données'!G297="","",'Base de données'!G297)</f>
        <v/>
      </c>
      <c r="H354" s="3" t="str">
        <f>IF('Base de données'!H297="","",'Base de données'!H297)</f>
        <v/>
      </c>
      <c r="I354" s="3" t="str">
        <f>IF('Base de données'!I297="","",'Base de données'!I297)</f>
        <v/>
      </c>
      <c r="J354" s="3" t="str">
        <f>IF('Base de données'!J297="","",'Base de données'!J297)</f>
        <v/>
      </c>
      <c r="K354" s="3" t="str">
        <f>IF('Base de données'!K297="","",'Base de données'!K297)</f>
        <v/>
      </c>
      <c r="L354" s="64" t="str">
        <f>IF('Base de données'!L297="","",'Base de données'!L297)</f>
        <v/>
      </c>
      <c r="M354" s="64" t="str">
        <f>IF('Base de données'!M297="","",'Base de données'!M297)</f>
        <v/>
      </c>
      <c r="N354" s="64" t="str">
        <f>IF('Base de données'!N297="","",'Base de données'!N297)</f>
        <v/>
      </c>
      <c r="O354" s="10" t="str">
        <f>IF('Base de données'!O297="","",'Base de données'!O297)</f>
        <v/>
      </c>
      <c r="P354" s="10" t="str">
        <f>IF('Base de données'!P297="","",'Base de données'!P297)</f>
        <v/>
      </c>
      <c r="Q354" s="10" t="str">
        <f>IF('Base de données'!Q297="","",'Base de données'!Q297)</f>
        <v/>
      </c>
      <c r="BQ354"/>
      <c r="BR354"/>
      <c r="BS354"/>
      <c r="BT354"/>
      <c r="BU354"/>
      <c r="BV354"/>
      <c r="BW354"/>
      <c r="BX354"/>
      <c r="BY354"/>
      <c r="BZ354"/>
      <c r="CA354"/>
      <c r="CB354"/>
      <c r="CC354"/>
      <c r="CD354"/>
      <c r="CE354"/>
      <c r="CF354"/>
    </row>
    <row r="355" spans="1:84" hidden="1" x14ac:dyDescent="0.3">
      <c r="A355" s="12"/>
      <c r="B355" s="3" t="str">
        <f>IF('Base de données'!B298="","",'Base de données'!B298)</f>
        <v/>
      </c>
      <c r="C355" s="3" t="str">
        <f>IF('Base de données'!C298="","",'Base de données'!C298)</f>
        <v/>
      </c>
      <c r="D355" s="3" t="str">
        <f>IF('Base de données'!D298="","",'Base de données'!D298)</f>
        <v/>
      </c>
      <c r="E355" s="3" t="str">
        <f>IF('Base de données'!E298="","",'Base de données'!E298)</f>
        <v/>
      </c>
      <c r="F355" s="3" t="str">
        <f>IF('Base de données'!F298="","",'Base de données'!F298)</f>
        <v/>
      </c>
      <c r="G355" s="3" t="str">
        <f>IF('Base de données'!G298="","",'Base de données'!G298)</f>
        <v/>
      </c>
      <c r="H355" s="3" t="str">
        <f>IF('Base de données'!H298="","",'Base de données'!H298)</f>
        <v/>
      </c>
      <c r="I355" s="3" t="str">
        <f>IF('Base de données'!I298="","",'Base de données'!I298)</f>
        <v/>
      </c>
      <c r="J355" s="3" t="str">
        <f>IF('Base de données'!J298="","",'Base de données'!J298)</f>
        <v/>
      </c>
      <c r="K355" s="3" t="str">
        <f>IF('Base de données'!K298="","",'Base de données'!K298)</f>
        <v/>
      </c>
      <c r="L355" s="64" t="str">
        <f>IF('Base de données'!L298="","",'Base de données'!L298)</f>
        <v/>
      </c>
      <c r="M355" s="64" t="str">
        <f>IF('Base de données'!M298="","",'Base de données'!M298)</f>
        <v/>
      </c>
      <c r="N355" s="64" t="str">
        <f>IF('Base de données'!N298="","",'Base de données'!N298)</f>
        <v/>
      </c>
      <c r="O355" s="10" t="str">
        <f>IF('Base de données'!O298="","",'Base de données'!O298)</f>
        <v/>
      </c>
      <c r="P355" s="10" t="str">
        <f>IF('Base de données'!P298="","",'Base de données'!P298)</f>
        <v/>
      </c>
      <c r="Q355" s="10" t="str">
        <f>IF('Base de données'!Q298="","",'Base de données'!Q298)</f>
        <v/>
      </c>
      <c r="BQ355"/>
      <c r="BR355"/>
      <c r="BS355"/>
      <c r="BT355"/>
      <c r="BU355"/>
      <c r="BV355"/>
      <c r="BW355"/>
      <c r="BX355"/>
      <c r="BY355"/>
      <c r="BZ355"/>
      <c r="CA355"/>
      <c r="CB355"/>
      <c r="CC355"/>
      <c r="CD355"/>
      <c r="CE355"/>
      <c r="CF355"/>
    </row>
    <row r="356" spans="1:84" hidden="1" x14ac:dyDescent="0.3">
      <c r="A356" s="12"/>
      <c r="B356" s="3" t="str">
        <f>IF('Base de données'!B299="","",'Base de données'!B299)</f>
        <v/>
      </c>
      <c r="C356" s="3" t="str">
        <f>IF('Base de données'!C299="","",'Base de données'!C299)</f>
        <v/>
      </c>
      <c r="D356" s="3" t="str">
        <f>IF('Base de données'!D299="","",'Base de données'!D299)</f>
        <v/>
      </c>
      <c r="E356" s="3" t="str">
        <f>IF('Base de données'!E299="","",'Base de données'!E299)</f>
        <v/>
      </c>
      <c r="F356" s="3" t="str">
        <f>IF('Base de données'!F299="","",'Base de données'!F299)</f>
        <v/>
      </c>
      <c r="G356" s="3" t="str">
        <f>IF('Base de données'!G299="","",'Base de données'!G299)</f>
        <v/>
      </c>
      <c r="H356" s="3" t="str">
        <f>IF('Base de données'!H299="","",'Base de données'!H299)</f>
        <v/>
      </c>
      <c r="I356" s="3" t="str">
        <f>IF('Base de données'!I299="","",'Base de données'!I299)</f>
        <v/>
      </c>
      <c r="J356" s="3" t="str">
        <f>IF('Base de données'!J299="","",'Base de données'!J299)</f>
        <v/>
      </c>
      <c r="K356" s="3" t="str">
        <f>IF('Base de données'!K299="","",'Base de données'!K299)</f>
        <v/>
      </c>
      <c r="L356" s="64" t="str">
        <f>IF('Base de données'!L299="","",'Base de données'!L299)</f>
        <v/>
      </c>
      <c r="M356" s="64" t="str">
        <f>IF('Base de données'!M299="","",'Base de données'!M299)</f>
        <v/>
      </c>
      <c r="N356" s="64" t="str">
        <f>IF('Base de données'!N299="","",'Base de données'!N299)</f>
        <v/>
      </c>
      <c r="O356" s="10" t="str">
        <f>IF('Base de données'!O299="","",'Base de données'!O299)</f>
        <v/>
      </c>
      <c r="P356" s="10" t="str">
        <f>IF('Base de données'!P299="","",'Base de données'!P299)</f>
        <v/>
      </c>
      <c r="Q356" s="10" t="str">
        <f>IF('Base de données'!Q299="","",'Base de données'!Q299)</f>
        <v/>
      </c>
      <c r="BQ356"/>
      <c r="BR356"/>
      <c r="BS356"/>
      <c r="BT356"/>
      <c r="BU356"/>
      <c r="BV356"/>
      <c r="BW356"/>
      <c r="BX356"/>
      <c r="BY356"/>
      <c r="BZ356"/>
      <c r="CA356"/>
      <c r="CB356"/>
      <c r="CC356"/>
      <c r="CD356"/>
      <c r="CE356"/>
      <c r="CF356"/>
    </row>
    <row r="357" spans="1:84" hidden="1" x14ac:dyDescent="0.3">
      <c r="A357" s="12"/>
      <c r="B357" s="3" t="str">
        <f>IF('Base de données'!B300="","",'Base de données'!B300)</f>
        <v/>
      </c>
      <c r="C357" s="3" t="str">
        <f>IF('Base de données'!C300="","",'Base de données'!C300)</f>
        <v/>
      </c>
      <c r="D357" s="3" t="str">
        <f>IF('Base de données'!D300="","",'Base de données'!D300)</f>
        <v/>
      </c>
      <c r="E357" s="3" t="str">
        <f>IF('Base de données'!E300="","",'Base de données'!E300)</f>
        <v/>
      </c>
      <c r="F357" s="3" t="str">
        <f>IF('Base de données'!F300="","",'Base de données'!F300)</f>
        <v/>
      </c>
      <c r="G357" s="3" t="str">
        <f>IF('Base de données'!G300="","",'Base de données'!G300)</f>
        <v/>
      </c>
      <c r="H357" s="3" t="str">
        <f>IF('Base de données'!H300="","",'Base de données'!H300)</f>
        <v/>
      </c>
      <c r="I357" s="3" t="str">
        <f>IF('Base de données'!I300="","",'Base de données'!I300)</f>
        <v/>
      </c>
      <c r="J357" s="3" t="str">
        <f>IF('Base de données'!J300="","",'Base de données'!J300)</f>
        <v/>
      </c>
      <c r="K357" s="3" t="str">
        <f>IF('Base de données'!K300="","",'Base de données'!K300)</f>
        <v/>
      </c>
      <c r="L357" s="64" t="str">
        <f>IF('Base de données'!L300="","",'Base de données'!L300)</f>
        <v/>
      </c>
      <c r="M357" s="64" t="str">
        <f>IF('Base de données'!M300="","",'Base de données'!M300)</f>
        <v/>
      </c>
      <c r="N357" s="64" t="str">
        <f>IF('Base de données'!N300="","",'Base de données'!N300)</f>
        <v/>
      </c>
      <c r="O357" s="10" t="str">
        <f>IF('Base de données'!O300="","",'Base de données'!O300)</f>
        <v/>
      </c>
      <c r="P357" s="10" t="str">
        <f>IF('Base de données'!P300="","",'Base de données'!P300)</f>
        <v/>
      </c>
      <c r="Q357" s="10" t="str">
        <f>IF('Base de données'!Q300="","",'Base de données'!Q300)</f>
        <v/>
      </c>
      <c r="BQ357"/>
      <c r="BR357"/>
      <c r="BS357"/>
      <c r="BT357"/>
      <c r="BU357"/>
      <c r="BV357"/>
      <c r="BW357"/>
      <c r="BX357"/>
      <c r="BY357"/>
      <c r="BZ357"/>
      <c r="CA357"/>
      <c r="CB357"/>
      <c r="CC357"/>
      <c r="CD357"/>
      <c r="CE357"/>
      <c r="CF357"/>
    </row>
    <row r="358" spans="1:84" hidden="1" x14ac:dyDescent="0.3">
      <c r="A358" s="12"/>
      <c r="B358" s="3" t="str">
        <f>IF('Base de données'!B301="","",'Base de données'!B301)</f>
        <v/>
      </c>
      <c r="C358" s="3" t="str">
        <f>IF('Base de données'!C301="","",'Base de données'!C301)</f>
        <v/>
      </c>
      <c r="D358" s="3" t="str">
        <f>IF('Base de données'!D301="","",'Base de données'!D301)</f>
        <v/>
      </c>
      <c r="E358" s="3" t="str">
        <f>IF('Base de données'!E301="","",'Base de données'!E301)</f>
        <v/>
      </c>
      <c r="F358" s="3" t="str">
        <f>IF('Base de données'!F301="","",'Base de données'!F301)</f>
        <v/>
      </c>
      <c r="G358" s="3" t="str">
        <f>IF('Base de données'!G301="","",'Base de données'!G301)</f>
        <v/>
      </c>
      <c r="H358" s="3" t="str">
        <f>IF('Base de données'!H301="","",'Base de données'!H301)</f>
        <v/>
      </c>
      <c r="I358" s="3" t="str">
        <f>IF('Base de données'!I301="","",'Base de données'!I301)</f>
        <v/>
      </c>
      <c r="J358" s="3" t="str">
        <f>IF('Base de données'!J301="","",'Base de données'!J301)</f>
        <v/>
      </c>
      <c r="K358" s="3" t="str">
        <f>IF('Base de données'!K301="","",'Base de données'!K301)</f>
        <v/>
      </c>
      <c r="L358" s="64" t="str">
        <f>IF('Base de données'!L301="","",'Base de données'!L301)</f>
        <v/>
      </c>
      <c r="M358" s="64" t="str">
        <f>IF('Base de données'!M301="","",'Base de données'!M301)</f>
        <v/>
      </c>
      <c r="N358" s="64" t="str">
        <f>IF('Base de données'!N301="","",'Base de données'!N301)</f>
        <v/>
      </c>
      <c r="O358" s="10" t="str">
        <f>IF('Base de données'!O301="","",'Base de données'!O301)</f>
        <v/>
      </c>
      <c r="P358" s="10" t="str">
        <f>IF('Base de données'!P301="","",'Base de données'!P301)</f>
        <v/>
      </c>
      <c r="Q358" s="10" t="str">
        <f>IF('Base de données'!Q301="","",'Base de données'!Q301)</f>
        <v/>
      </c>
      <c r="BQ358"/>
      <c r="BR358"/>
      <c r="BS358"/>
      <c r="BT358"/>
      <c r="BU358"/>
      <c r="BV358"/>
      <c r="BW358"/>
      <c r="BX358"/>
      <c r="BY358"/>
      <c r="BZ358"/>
      <c r="CA358"/>
      <c r="CB358"/>
      <c r="CC358"/>
      <c r="CD358"/>
      <c r="CE358"/>
      <c r="CF358"/>
    </row>
    <row r="359" spans="1:84" hidden="1" x14ac:dyDescent="0.3">
      <c r="A359" s="12"/>
      <c r="B359" s="3" t="str">
        <f>IF('Base de données'!B302="","",'Base de données'!B302)</f>
        <v/>
      </c>
      <c r="C359" s="3" t="str">
        <f>IF('Base de données'!C302="","",'Base de données'!C302)</f>
        <v/>
      </c>
      <c r="D359" s="3" t="str">
        <f>IF('Base de données'!D302="","",'Base de données'!D302)</f>
        <v/>
      </c>
      <c r="E359" s="3" t="str">
        <f>IF('Base de données'!E302="","",'Base de données'!E302)</f>
        <v/>
      </c>
      <c r="F359" s="3" t="str">
        <f>IF('Base de données'!F302="","",'Base de données'!F302)</f>
        <v/>
      </c>
      <c r="G359" s="3" t="str">
        <f>IF('Base de données'!G302="","",'Base de données'!G302)</f>
        <v/>
      </c>
      <c r="H359" s="3" t="str">
        <f>IF('Base de données'!H302="","",'Base de données'!H302)</f>
        <v/>
      </c>
      <c r="I359" s="3" t="str">
        <f>IF('Base de données'!I302="","",'Base de données'!I302)</f>
        <v/>
      </c>
      <c r="J359" s="3" t="str">
        <f>IF('Base de données'!J302="","",'Base de données'!J302)</f>
        <v/>
      </c>
      <c r="K359" s="3" t="str">
        <f>IF('Base de données'!K302="","",'Base de données'!K302)</f>
        <v/>
      </c>
      <c r="L359" s="64" t="str">
        <f>IF('Base de données'!L302="","",'Base de données'!L302)</f>
        <v/>
      </c>
      <c r="M359" s="64" t="str">
        <f>IF('Base de données'!M302="","",'Base de données'!M302)</f>
        <v/>
      </c>
      <c r="N359" s="64" t="str">
        <f>IF('Base de données'!N302="","",'Base de données'!N302)</f>
        <v/>
      </c>
      <c r="O359" s="10" t="str">
        <f>IF('Base de données'!O302="","",'Base de données'!O302)</f>
        <v/>
      </c>
      <c r="P359" s="10" t="str">
        <f>IF('Base de données'!P302="","",'Base de données'!P302)</f>
        <v/>
      </c>
      <c r="Q359" s="10" t="str">
        <f>IF('Base de données'!Q302="","",'Base de données'!Q302)</f>
        <v/>
      </c>
      <c r="BQ359"/>
      <c r="BR359"/>
      <c r="BS359"/>
      <c r="BT359"/>
      <c r="BU359"/>
      <c r="BV359"/>
      <c r="BW359"/>
      <c r="BX359"/>
      <c r="BY359"/>
      <c r="BZ359"/>
      <c r="CA359"/>
      <c r="CB359"/>
      <c r="CC359"/>
      <c r="CD359"/>
      <c r="CE359"/>
      <c r="CF359"/>
    </row>
    <row r="360" spans="1:84" hidden="1" x14ac:dyDescent="0.3">
      <c r="A360" s="12"/>
      <c r="B360" s="3" t="str">
        <f>IF('Base de données'!B303="","",'Base de données'!B303)</f>
        <v/>
      </c>
      <c r="C360" s="3" t="str">
        <f>IF('Base de données'!C303="","",'Base de données'!C303)</f>
        <v/>
      </c>
      <c r="D360" s="3" t="str">
        <f>IF('Base de données'!D303="","",'Base de données'!D303)</f>
        <v/>
      </c>
      <c r="E360" s="3" t="str">
        <f>IF('Base de données'!E303="","",'Base de données'!E303)</f>
        <v/>
      </c>
      <c r="F360" s="3" t="str">
        <f>IF('Base de données'!F303="","",'Base de données'!F303)</f>
        <v/>
      </c>
      <c r="G360" s="3" t="str">
        <f>IF('Base de données'!G303="","",'Base de données'!G303)</f>
        <v/>
      </c>
      <c r="H360" s="3" t="str">
        <f>IF('Base de données'!H303="","",'Base de données'!H303)</f>
        <v/>
      </c>
      <c r="I360" s="3" t="str">
        <f>IF('Base de données'!I303="","",'Base de données'!I303)</f>
        <v/>
      </c>
      <c r="J360" s="3" t="str">
        <f>IF('Base de données'!J303="","",'Base de données'!J303)</f>
        <v/>
      </c>
      <c r="K360" s="3" t="str">
        <f>IF('Base de données'!K303="","",'Base de données'!K303)</f>
        <v/>
      </c>
      <c r="L360" s="64" t="str">
        <f>IF('Base de données'!L303="","",'Base de données'!L303)</f>
        <v/>
      </c>
      <c r="M360" s="64" t="str">
        <f>IF('Base de données'!M303="","",'Base de données'!M303)</f>
        <v/>
      </c>
      <c r="N360" s="64" t="str">
        <f>IF('Base de données'!N303="","",'Base de données'!N303)</f>
        <v/>
      </c>
      <c r="O360" s="10" t="str">
        <f>IF('Base de données'!O303="","",'Base de données'!O303)</f>
        <v/>
      </c>
      <c r="P360" s="10" t="str">
        <f>IF('Base de données'!P303="","",'Base de données'!P303)</f>
        <v/>
      </c>
      <c r="Q360" s="10" t="str">
        <f>IF('Base de données'!Q303="","",'Base de données'!Q303)</f>
        <v/>
      </c>
      <c r="BQ360"/>
      <c r="BR360"/>
      <c r="BS360"/>
      <c r="BT360"/>
      <c r="BU360"/>
      <c r="BV360"/>
      <c r="BW360"/>
      <c r="BX360"/>
      <c r="BY360"/>
      <c r="BZ360"/>
      <c r="CA360"/>
      <c r="CB360"/>
      <c r="CC360"/>
      <c r="CD360"/>
      <c r="CE360"/>
      <c r="CF360"/>
    </row>
    <row r="361" spans="1:84" hidden="1" x14ac:dyDescent="0.3">
      <c r="A361" s="12"/>
      <c r="B361" s="10" t="str">
        <f>IF('Base de données'!B304="","",'Base de données'!B304)</f>
        <v/>
      </c>
      <c r="C361" s="10" t="str">
        <f>IF('Base de données'!C304="","",'Base de données'!C304)</f>
        <v/>
      </c>
      <c r="D361" s="10" t="str">
        <f>IF('Base de données'!D304="","",'Base de données'!D304)</f>
        <v/>
      </c>
      <c r="E361" s="10" t="str">
        <f>IF('Base de données'!E304="","",'Base de données'!E304)</f>
        <v/>
      </c>
      <c r="F361" s="10" t="str">
        <f>IF('Base de données'!F304="","",'Base de données'!F304)</f>
        <v/>
      </c>
      <c r="G361" s="10" t="str">
        <f>IF('Base de données'!G304="","",'Base de données'!G304)</f>
        <v/>
      </c>
      <c r="H361" s="10" t="str">
        <f>IF('Base de données'!H304="","",'Base de données'!H304)</f>
        <v/>
      </c>
      <c r="I361" s="10" t="str">
        <f>IF('Base de données'!I304="","",'Base de données'!I304)</f>
        <v/>
      </c>
      <c r="J361" s="10" t="str">
        <f>IF('Base de données'!J304="","",'Base de données'!J304)</f>
        <v/>
      </c>
      <c r="K361" s="10" t="str">
        <f>IF('Base de données'!K304="","",'Base de données'!K304)</f>
        <v/>
      </c>
      <c r="L361" s="64" t="str">
        <f>IF('Base de données'!L304="","",'Base de données'!L304)</f>
        <v/>
      </c>
      <c r="M361" s="64" t="str">
        <f>IF('Base de données'!M304="","",'Base de données'!M304)</f>
        <v/>
      </c>
      <c r="N361" s="64" t="str">
        <f>IF('Base de données'!N304="","",'Base de données'!N304)</f>
        <v/>
      </c>
      <c r="O361" s="10" t="str">
        <f>IF('Base de données'!O304="","",'Base de données'!O304)</f>
        <v/>
      </c>
      <c r="P361" s="10" t="str">
        <f>IF('Base de données'!P304="","",'Base de données'!P304)</f>
        <v/>
      </c>
      <c r="Q361" s="10" t="str">
        <f>IF('Base de données'!Q304="","",'Base de données'!Q304)</f>
        <v/>
      </c>
      <c r="BQ361"/>
      <c r="BR361"/>
      <c r="BS361"/>
      <c r="BT361"/>
      <c r="BU361"/>
      <c r="BV361"/>
      <c r="BW361"/>
      <c r="BX361"/>
      <c r="BY361"/>
      <c r="BZ361"/>
      <c r="CA361"/>
      <c r="CB361"/>
      <c r="CC361"/>
      <c r="CD361"/>
      <c r="CE361"/>
      <c r="CF361"/>
    </row>
    <row r="362" spans="1:84" hidden="1" x14ac:dyDescent="0.3">
      <c r="A362" s="12"/>
      <c r="B362" s="10" t="str">
        <f>IF('Base de données'!B305="","",'Base de données'!B305)</f>
        <v/>
      </c>
      <c r="C362" s="10" t="str">
        <f>IF('Base de données'!C305="","",'Base de données'!C305)</f>
        <v/>
      </c>
      <c r="D362" s="10" t="str">
        <f>IF('Base de données'!D305="","",'Base de données'!D305)</f>
        <v/>
      </c>
      <c r="E362" s="10" t="str">
        <f>IF('Base de données'!E305="","",'Base de données'!E305)</f>
        <v/>
      </c>
      <c r="F362" s="10" t="str">
        <f>IF('Base de données'!F305="","",'Base de données'!F305)</f>
        <v/>
      </c>
      <c r="G362" s="10" t="str">
        <f>IF('Base de données'!G305="","",'Base de données'!G305)</f>
        <v/>
      </c>
      <c r="H362" s="10" t="str">
        <f>IF('Base de données'!H305="","",'Base de données'!H305)</f>
        <v/>
      </c>
      <c r="I362" s="10" t="str">
        <f>IF('Base de données'!I305="","",'Base de données'!I305)</f>
        <v/>
      </c>
      <c r="J362" s="10" t="str">
        <f>IF('Base de données'!J305="","",'Base de données'!J305)</f>
        <v/>
      </c>
      <c r="K362" s="10" t="str">
        <f>IF('Base de données'!K305="","",'Base de données'!K305)</f>
        <v/>
      </c>
      <c r="L362" s="64" t="str">
        <f>IF('Base de données'!L305="","",'Base de données'!L305)</f>
        <v/>
      </c>
      <c r="M362" s="64" t="str">
        <f>IF('Base de données'!M305="","",'Base de données'!M305)</f>
        <v/>
      </c>
      <c r="N362" s="64" t="str">
        <f>IF('Base de données'!N305="","",'Base de données'!N305)</f>
        <v/>
      </c>
      <c r="O362" s="10" t="str">
        <f>IF('Base de données'!O305="","",'Base de données'!O305)</f>
        <v/>
      </c>
      <c r="P362" s="10" t="str">
        <f>IF('Base de données'!P305="","",'Base de données'!P305)</f>
        <v/>
      </c>
      <c r="Q362" s="10" t="str">
        <f>IF('Base de données'!Q305="","",'Base de données'!Q305)</f>
        <v/>
      </c>
      <c r="BQ362"/>
      <c r="BR362"/>
      <c r="BS362"/>
      <c r="BT362"/>
      <c r="BU362"/>
      <c r="BV362"/>
      <c r="BW362"/>
      <c r="BX362"/>
      <c r="BY362"/>
      <c r="BZ362"/>
      <c r="CA362"/>
      <c r="CB362"/>
      <c r="CC362"/>
      <c r="CD362"/>
      <c r="CE362"/>
      <c r="CF362"/>
    </row>
    <row r="363" spans="1:84" hidden="1" x14ac:dyDescent="0.3">
      <c r="A363" s="12"/>
      <c r="B363" s="10" t="str">
        <f>IF('Base de données'!B306="","",'Base de données'!B306)</f>
        <v/>
      </c>
      <c r="C363" s="10" t="str">
        <f>IF('Base de données'!C306="","",'Base de données'!C306)</f>
        <v/>
      </c>
      <c r="D363" s="10" t="str">
        <f>IF('Base de données'!D306="","",'Base de données'!D306)</f>
        <v/>
      </c>
      <c r="E363" s="10" t="str">
        <f>IF('Base de données'!E306="","",'Base de données'!E306)</f>
        <v/>
      </c>
      <c r="F363" s="10" t="str">
        <f>IF('Base de données'!F306="","",'Base de données'!F306)</f>
        <v/>
      </c>
      <c r="G363" s="10" t="str">
        <f>IF('Base de données'!G306="","",'Base de données'!G306)</f>
        <v/>
      </c>
      <c r="H363" s="10" t="str">
        <f>IF('Base de données'!H306="","",'Base de données'!H306)</f>
        <v/>
      </c>
      <c r="I363" s="10" t="str">
        <f>IF('Base de données'!I306="","",'Base de données'!I306)</f>
        <v/>
      </c>
      <c r="J363" s="10" t="str">
        <f>IF('Base de données'!J306="","",'Base de données'!J306)</f>
        <v/>
      </c>
      <c r="K363" s="10" t="str">
        <f>IF('Base de données'!K306="","",'Base de données'!K306)</f>
        <v/>
      </c>
      <c r="L363" s="64" t="str">
        <f>IF('Base de données'!L306="","",'Base de données'!L306)</f>
        <v/>
      </c>
      <c r="M363" s="64" t="str">
        <f>IF('Base de données'!M306="","",'Base de données'!M306)</f>
        <v/>
      </c>
      <c r="N363" s="64" t="str">
        <f>IF('Base de données'!N306="","",'Base de données'!N306)</f>
        <v/>
      </c>
      <c r="O363" s="10" t="str">
        <f>IF('Base de données'!O306="","",'Base de données'!O306)</f>
        <v/>
      </c>
      <c r="P363" s="10" t="str">
        <f>IF('Base de données'!P306="","",'Base de données'!P306)</f>
        <v/>
      </c>
      <c r="Q363" s="10" t="str">
        <f>IF('Base de données'!Q306="","",'Base de données'!Q306)</f>
        <v/>
      </c>
      <c r="BQ363"/>
      <c r="BR363"/>
      <c r="BS363"/>
      <c r="BT363"/>
      <c r="BU363"/>
      <c r="BV363"/>
      <c r="BW363"/>
      <c r="BX363"/>
      <c r="BY363"/>
      <c r="BZ363"/>
      <c r="CA363"/>
      <c r="CB363"/>
      <c r="CC363"/>
      <c r="CD363"/>
      <c r="CE363"/>
      <c r="CF363"/>
    </row>
    <row r="364" spans="1:84" hidden="1" x14ac:dyDescent="0.3">
      <c r="A364" s="12"/>
      <c r="B364" s="10" t="str">
        <f>IF('Base de données'!B307="","",'Base de données'!B307)</f>
        <v/>
      </c>
      <c r="C364" s="10" t="str">
        <f>IF('Base de données'!C307="","",'Base de données'!C307)</f>
        <v/>
      </c>
      <c r="D364" s="10" t="str">
        <f>IF('Base de données'!D307="","",'Base de données'!D307)</f>
        <v/>
      </c>
      <c r="E364" s="10" t="str">
        <f>IF('Base de données'!E307="","",'Base de données'!E307)</f>
        <v/>
      </c>
      <c r="F364" s="10" t="str">
        <f>IF('Base de données'!F307="","",'Base de données'!F307)</f>
        <v/>
      </c>
      <c r="G364" s="10" t="str">
        <f>IF('Base de données'!G307="","",'Base de données'!G307)</f>
        <v/>
      </c>
      <c r="H364" s="10" t="str">
        <f>IF('Base de données'!H307="","",'Base de données'!H307)</f>
        <v/>
      </c>
      <c r="I364" s="10" t="str">
        <f>IF('Base de données'!I307="","",'Base de données'!I307)</f>
        <v/>
      </c>
      <c r="J364" s="10" t="str">
        <f>IF('Base de données'!J307="","",'Base de données'!J307)</f>
        <v/>
      </c>
      <c r="K364" s="10" t="str">
        <f>IF('Base de données'!K307="","",'Base de données'!K307)</f>
        <v/>
      </c>
      <c r="L364" s="64" t="str">
        <f>IF('Base de données'!L307="","",'Base de données'!L307)</f>
        <v/>
      </c>
      <c r="M364" s="64" t="str">
        <f>IF('Base de données'!M307="","",'Base de données'!M307)</f>
        <v/>
      </c>
      <c r="N364" s="64" t="str">
        <f>IF('Base de données'!N307="","",'Base de données'!N307)</f>
        <v/>
      </c>
      <c r="O364" s="10" t="str">
        <f>IF('Base de données'!O307="","",'Base de données'!O307)</f>
        <v/>
      </c>
      <c r="P364" s="10" t="str">
        <f>IF('Base de données'!P307="","",'Base de données'!P307)</f>
        <v/>
      </c>
      <c r="Q364" s="10" t="str">
        <f>IF('Base de données'!Q307="","",'Base de données'!Q307)</f>
        <v/>
      </c>
      <c r="BQ364"/>
      <c r="BR364"/>
      <c r="BS364"/>
      <c r="BT364"/>
      <c r="BU364"/>
      <c r="BV364"/>
      <c r="BW364"/>
      <c r="BX364"/>
      <c r="BY364"/>
      <c r="BZ364"/>
      <c r="CA364"/>
      <c r="CB364"/>
      <c r="CC364"/>
      <c r="CD364"/>
      <c r="CE364"/>
      <c r="CF364"/>
    </row>
    <row r="365" spans="1:84" hidden="1" x14ac:dyDescent="0.3">
      <c r="A365" s="12"/>
      <c r="B365" s="10" t="str">
        <f>IF('Base de données'!B308="","",'Base de données'!B308)</f>
        <v/>
      </c>
      <c r="C365" s="10" t="str">
        <f>IF('Base de données'!C308="","",'Base de données'!C308)</f>
        <v/>
      </c>
      <c r="D365" s="10" t="str">
        <f>IF('Base de données'!D308="","",'Base de données'!D308)</f>
        <v/>
      </c>
      <c r="E365" s="10" t="str">
        <f>IF('Base de données'!E308="","",'Base de données'!E308)</f>
        <v/>
      </c>
      <c r="F365" s="10" t="str">
        <f>IF('Base de données'!F308="","",'Base de données'!F308)</f>
        <v/>
      </c>
      <c r="G365" s="10" t="str">
        <f>IF('Base de données'!G308="","",'Base de données'!G308)</f>
        <v/>
      </c>
      <c r="H365" s="10" t="str">
        <f>IF('Base de données'!H308="","",'Base de données'!H308)</f>
        <v/>
      </c>
      <c r="I365" s="10" t="str">
        <f>IF('Base de données'!I308="","",'Base de données'!I308)</f>
        <v/>
      </c>
      <c r="J365" s="10" t="str">
        <f>IF('Base de données'!J308="","",'Base de données'!J308)</f>
        <v/>
      </c>
      <c r="K365" s="10" t="str">
        <f>IF('Base de données'!K308="","",'Base de données'!K308)</f>
        <v/>
      </c>
      <c r="L365" s="64" t="str">
        <f>IF('Base de données'!L308="","",'Base de données'!L308)</f>
        <v/>
      </c>
      <c r="M365" s="64" t="str">
        <f>IF('Base de données'!M308="","",'Base de données'!M308)</f>
        <v/>
      </c>
      <c r="N365" s="64" t="str">
        <f>IF('Base de données'!N308="","",'Base de données'!N308)</f>
        <v/>
      </c>
      <c r="O365" s="10" t="str">
        <f>IF('Base de données'!O308="","",'Base de données'!O308)</f>
        <v/>
      </c>
      <c r="P365" s="10" t="str">
        <f>IF('Base de données'!P308="","",'Base de données'!P308)</f>
        <v/>
      </c>
      <c r="Q365" s="10" t="str">
        <f>IF('Base de données'!Q308="","",'Base de données'!Q308)</f>
        <v/>
      </c>
      <c r="BQ365"/>
      <c r="BR365"/>
      <c r="BS365"/>
      <c r="BT365"/>
      <c r="BU365"/>
      <c r="BV365"/>
      <c r="BW365"/>
      <c r="BX365"/>
      <c r="BY365"/>
      <c r="BZ365"/>
      <c r="CA365"/>
      <c r="CB365"/>
      <c r="CC365"/>
      <c r="CD365"/>
      <c r="CE365"/>
      <c r="CF365"/>
    </row>
    <row r="366" spans="1:84" hidden="1" x14ac:dyDescent="0.3">
      <c r="A366" s="12"/>
      <c r="B366" s="10" t="str">
        <f>IF('Base de données'!B309="","",'Base de données'!B309)</f>
        <v/>
      </c>
      <c r="C366" s="10" t="str">
        <f>IF('Base de données'!C309="","",'Base de données'!C309)</f>
        <v/>
      </c>
      <c r="D366" s="10" t="str">
        <f>IF('Base de données'!D309="","",'Base de données'!D309)</f>
        <v/>
      </c>
      <c r="E366" s="10" t="str">
        <f>IF('Base de données'!E309="","",'Base de données'!E309)</f>
        <v/>
      </c>
      <c r="F366" s="10" t="str">
        <f>IF('Base de données'!F309="","",'Base de données'!F309)</f>
        <v/>
      </c>
      <c r="G366" s="10" t="str">
        <f>IF('Base de données'!G309="","",'Base de données'!G309)</f>
        <v/>
      </c>
      <c r="H366" s="10" t="str">
        <f>IF('Base de données'!H309="","",'Base de données'!H309)</f>
        <v/>
      </c>
      <c r="I366" s="10" t="str">
        <f>IF('Base de données'!I309="","",'Base de données'!I309)</f>
        <v/>
      </c>
      <c r="J366" s="10" t="str">
        <f>IF('Base de données'!J309="","",'Base de données'!J309)</f>
        <v/>
      </c>
      <c r="K366" s="10" t="str">
        <f>IF('Base de données'!K309="","",'Base de données'!K309)</f>
        <v/>
      </c>
      <c r="L366" s="64" t="str">
        <f>IF('Base de données'!L309="","",'Base de données'!L309)</f>
        <v/>
      </c>
      <c r="M366" s="64" t="str">
        <f>IF('Base de données'!M309="","",'Base de données'!M309)</f>
        <v/>
      </c>
      <c r="N366" s="64" t="str">
        <f>IF('Base de données'!N309="","",'Base de données'!N309)</f>
        <v/>
      </c>
      <c r="O366" s="10" t="str">
        <f>IF('Base de données'!O309="","",'Base de données'!O309)</f>
        <v/>
      </c>
      <c r="P366" s="10" t="str">
        <f>IF('Base de données'!P309="","",'Base de données'!P309)</f>
        <v/>
      </c>
      <c r="Q366" s="10" t="str">
        <f>IF('Base de données'!Q309="","",'Base de données'!Q309)</f>
        <v/>
      </c>
      <c r="BQ366"/>
      <c r="BR366"/>
      <c r="BS366"/>
      <c r="BT366"/>
      <c r="BU366"/>
      <c r="BV366"/>
      <c r="BW366"/>
      <c r="BX366"/>
      <c r="BY366"/>
      <c r="BZ366"/>
      <c r="CA366"/>
      <c r="CB366"/>
      <c r="CC366"/>
      <c r="CD366"/>
      <c r="CE366"/>
      <c r="CF366"/>
    </row>
    <row r="367" spans="1:84" hidden="1" x14ac:dyDescent="0.3">
      <c r="A367" s="12"/>
      <c r="B367" s="10" t="str">
        <f>IF('Base de données'!B310="","",'Base de données'!B310)</f>
        <v/>
      </c>
      <c r="C367" s="10" t="str">
        <f>IF('Base de données'!C310="","",'Base de données'!C310)</f>
        <v/>
      </c>
      <c r="D367" s="10" t="str">
        <f>IF('Base de données'!D310="","",'Base de données'!D310)</f>
        <v/>
      </c>
      <c r="E367" s="10" t="str">
        <f>IF('Base de données'!E310="","",'Base de données'!E310)</f>
        <v/>
      </c>
      <c r="F367" s="10" t="str">
        <f>IF('Base de données'!F310="","",'Base de données'!F310)</f>
        <v/>
      </c>
      <c r="G367" s="10" t="str">
        <f>IF('Base de données'!G310="","",'Base de données'!G310)</f>
        <v/>
      </c>
      <c r="H367" s="10" t="str">
        <f>IF('Base de données'!H310="","",'Base de données'!H310)</f>
        <v/>
      </c>
      <c r="I367" s="10" t="str">
        <f>IF('Base de données'!I310="","",'Base de données'!I310)</f>
        <v/>
      </c>
      <c r="J367" s="10" t="str">
        <f>IF('Base de données'!J310="","",'Base de données'!J310)</f>
        <v/>
      </c>
      <c r="K367" s="10" t="str">
        <f>IF('Base de données'!K310="","",'Base de données'!K310)</f>
        <v/>
      </c>
      <c r="L367" s="64" t="str">
        <f>IF('Base de données'!L310="","",'Base de données'!L310)</f>
        <v/>
      </c>
      <c r="M367" s="64" t="str">
        <f>IF('Base de données'!M310="","",'Base de données'!M310)</f>
        <v/>
      </c>
      <c r="N367" s="64" t="str">
        <f>IF('Base de données'!N310="","",'Base de données'!N310)</f>
        <v/>
      </c>
      <c r="O367" s="10" t="str">
        <f>IF('Base de données'!O310="","",'Base de données'!O310)</f>
        <v/>
      </c>
      <c r="P367" s="10" t="str">
        <f>IF('Base de données'!P310="","",'Base de données'!P310)</f>
        <v/>
      </c>
      <c r="Q367" s="10" t="str">
        <f>IF('Base de données'!Q310="","",'Base de données'!Q310)</f>
        <v/>
      </c>
      <c r="BQ367"/>
      <c r="BR367"/>
      <c r="BS367"/>
      <c r="BT367"/>
      <c r="BU367"/>
      <c r="BV367"/>
      <c r="BW367"/>
      <c r="BX367"/>
      <c r="BY367"/>
      <c r="BZ367"/>
      <c r="CA367"/>
      <c r="CB367"/>
      <c r="CC367"/>
      <c r="CD367"/>
      <c r="CE367"/>
      <c r="CF367"/>
    </row>
    <row r="368" spans="1:84" hidden="1" x14ac:dyDescent="0.3">
      <c r="A368" s="12"/>
      <c r="B368" s="10" t="str">
        <f>IF('Base de données'!B311="","",'Base de données'!B311)</f>
        <v/>
      </c>
      <c r="C368" s="10" t="str">
        <f>IF('Base de données'!C311="","",'Base de données'!C311)</f>
        <v/>
      </c>
      <c r="D368" s="10" t="str">
        <f>IF('Base de données'!D311="","",'Base de données'!D311)</f>
        <v/>
      </c>
      <c r="E368" s="10" t="str">
        <f>IF('Base de données'!E311="","",'Base de données'!E311)</f>
        <v/>
      </c>
      <c r="F368" s="10" t="str">
        <f>IF('Base de données'!F311="","",'Base de données'!F311)</f>
        <v/>
      </c>
      <c r="G368" s="10" t="str">
        <f>IF('Base de données'!G311="","",'Base de données'!G311)</f>
        <v/>
      </c>
      <c r="H368" s="10" t="str">
        <f>IF('Base de données'!H311="","",'Base de données'!H311)</f>
        <v/>
      </c>
      <c r="I368" s="10" t="str">
        <f>IF('Base de données'!I311="","",'Base de données'!I311)</f>
        <v/>
      </c>
      <c r="J368" s="10" t="str">
        <f>IF('Base de données'!J311="","",'Base de données'!J311)</f>
        <v/>
      </c>
      <c r="K368" s="10" t="str">
        <f>IF('Base de données'!K311="","",'Base de données'!K311)</f>
        <v/>
      </c>
      <c r="L368" s="64" t="str">
        <f>IF('Base de données'!L311="","",'Base de données'!L311)</f>
        <v/>
      </c>
      <c r="M368" s="64" t="str">
        <f>IF('Base de données'!M311="","",'Base de données'!M311)</f>
        <v/>
      </c>
      <c r="N368" s="64" t="str">
        <f>IF('Base de données'!N311="","",'Base de données'!N311)</f>
        <v/>
      </c>
      <c r="O368" s="10" t="str">
        <f>IF('Base de données'!O311="","",'Base de données'!O311)</f>
        <v/>
      </c>
      <c r="P368" s="10" t="str">
        <f>IF('Base de données'!P311="","",'Base de données'!P311)</f>
        <v/>
      </c>
      <c r="Q368" s="10" t="str">
        <f>IF('Base de données'!Q311="","",'Base de données'!Q311)</f>
        <v/>
      </c>
      <c r="BQ368"/>
      <c r="BR368"/>
      <c r="BS368"/>
      <c r="BT368"/>
      <c r="BU368"/>
      <c r="BV368"/>
      <c r="BW368"/>
      <c r="BX368"/>
      <c r="BY368"/>
      <c r="BZ368"/>
      <c r="CA368"/>
      <c r="CB368"/>
      <c r="CC368"/>
      <c r="CD368"/>
      <c r="CE368"/>
      <c r="CF368"/>
    </row>
    <row r="369" spans="1:84" hidden="1" x14ac:dyDescent="0.3">
      <c r="A369" s="12"/>
      <c r="B369" s="10" t="str">
        <f>IF('Base de données'!B312="","",'Base de données'!B312)</f>
        <v/>
      </c>
      <c r="C369" s="10" t="str">
        <f>IF('Base de données'!C312="","",'Base de données'!C312)</f>
        <v/>
      </c>
      <c r="D369" s="10" t="str">
        <f>IF('Base de données'!D312="","",'Base de données'!D312)</f>
        <v/>
      </c>
      <c r="E369" s="10" t="str">
        <f>IF('Base de données'!E312="","",'Base de données'!E312)</f>
        <v/>
      </c>
      <c r="F369" s="10" t="str">
        <f>IF('Base de données'!F312="","",'Base de données'!F312)</f>
        <v/>
      </c>
      <c r="G369" s="10" t="str">
        <f>IF('Base de données'!G312="","",'Base de données'!G312)</f>
        <v/>
      </c>
      <c r="H369" s="10" t="str">
        <f>IF('Base de données'!H312="","",'Base de données'!H312)</f>
        <v/>
      </c>
      <c r="I369" s="10" t="str">
        <f>IF('Base de données'!I312="","",'Base de données'!I312)</f>
        <v/>
      </c>
      <c r="J369" s="10" t="str">
        <f>IF('Base de données'!J312="","",'Base de données'!J312)</f>
        <v/>
      </c>
      <c r="K369" s="10" t="str">
        <f>IF('Base de données'!K312="","",'Base de données'!K312)</f>
        <v/>
      </c>
      <c r="L369" s="64" t="str">
        <f>IF('Base de données'!L312="","",'Base de données'!L312)</f>
        <v/>
      </c>
      <c r="M369" s="64" t="str">
        <f>IF('Base de données'!M312="","",'Base de données'!M312)</f>
        <v/>
      </c>
      <c r="N369" s="64" t="str">
        <f>IF('Base de données'!N312="","",'Base de données'!N312)</f>
        <v/>
      </c>
      <c r="O369" s="10" t="str">
        <f>IF('Base de données'!O312="","",'Base de données'!O312)</f>
        <v/>
      </c>
      <c r="P369" s="10" t="str">
        <f>IF('Base de données'!P312="","",'Base de données'!P312)</f>
        <v/>
      </c>
      <c r="Q369" s="10" t="str">
        <f>IF('Base de données'!Q312="","",'Base de données'!Q312)</f>
        <v/>
      </c>
      <c r="BQ369"/>
      <c r="BR369"/>
      <c r="BS369"/>
      <c r="BT369"/>
      <c r="BU369"/>
      <c r="BV369"/>
      <c r="BW369"/>
      <c r="BX369"/>
      <c r="BY369"/>
      <c r="BZ369"/>
      <c r="CA369"/>
      <c r="CB369"/>
      <c r="CC369"/>
      <c r="CD369"/>
      <c r="CE369"/>
      <c r="CF369"/>
    </row>
    <row r="370" spans="1:84" hidden="1" x14ac:dyDescent="0.3">
      <c r="A370" s="12"/>
      <c r="B370" s="10" t="str">
        <f>IF('Base de données'!B313="","",'Base de données'!B313)</f>
        <v/>
      </c>
      <c r="C370" s="10" t="str">
        <f>IF('Base de données'!C313="","",'Base de données'!C313)</f>
        <v/>
      </c>
      <c r="D370" s="10" t="str">
        <f>IF('Base de données'!D313="","",'Base de données'!D313)</f>
        <v/>
      </c>
      <c r="E370" s="10" t="str">
        <f>IF('Base de données'!E313="","",'Base de données'!E313)</f>
        <v/>
      </c>
      <c r="F370" s="10" t="str">
        <f>IF('Base de données'!F313="","",'Base de données'!F313)</f>
        <v/>
      </c>
      <c r="G370" s="10" t="str">
        <f>IF('Base de données'!G313="","",'Base de données'!G313)</f>
        <v/>
      </c>
      <c r="H370" s="10" t="str">
        <f>IF('Base de données'!H313="","",'Base de données'!H313)</f>
        <v/>
      </c>
      <c r="I370" s="10" t="str">
        <f>IF('Base de données'!I313="","",'Base de données'!I313)</f>
        <v/>
      </c>
      <c r="J370" s="10" t="str">
        <f>IF('Base de données'!J313="","",'Base de données'!J313)</f>
        <v/>
      </c>
      <c r="K370" s="10" t="str">
        <f>IF('Base de données'!K313="","",'Base de données'!K313)</f>
        <v/>
      </c>
      <c r="L370" s="64" t="str">
        <f>IF('Base de données'!L313="","",'Base de données'!L313)</f>
        <v/>
      </c>
      <c r="M370" s="64" t="str">
        <f>IF('Base de données'!M313="","",'Base de données'!M313)</f>
        <v/>
      </c>
      <c r="N370" s="64" t="str">
        <f>IF('Base de données'!N313="","",'Base de données'!N313)</f>
        <v/>
      </c>
      <c r="O370" s="10" t="str">
        <f>IF('Base de données'!O313="","",'Base de données'!O313)</f>
        <v/>
      </c>
      <c r="P370" s="10" t="str">
        <f>IF('Base de données'!P313="","",'Base de données'!P313)</f>
        <v/>
      </c>
      <c r="Q370" s="10" t="str">
        <f>IF('Base de données'!Q313="","",'Base de données'!Q313)</f>
        <v/>
      </c>
      <c r="BQ370"/>
      <c r="BR370"/>
      <c r="BS370"/>
      <c r="BT370"/>
      <c r="BU370"/>
      <c r="BV370"/>
      <c r="BW370"/>
      <c r="BX370"/>
      <c r="BY370"/>
      <c r="BZ370"/>
      <c r="CA370"/>
      <c r="CB370"/>
      <c r="CC370"/>
      <c r="CD370"/>
      <c r="CE370"/>
      <c r="CF370"/>
    </row>
    <row r="371" spans="1:84" hidden="1" x14ac:dyDescent="0.3">
      <c r="A371" s="12"/>
      <c r="B371" s="10" t="str">
        <f>IF('Base de données'!B314="","",'Base de données'!B314)</f>
        <v/>
      </c>
      <c r="C371" s="10" t="str">
        <f>IF('Base de données'!C314="","",'Base de données'!C314)</f>
        <v/>
      </c>
      <c r="D371" s="10" t="str">
        <f>IF('Base de données'!D314="","",'Base de données'!D314)</f>
        <v/>
      </c>
      <c r="E371" s="10" t="str">
        <f>IF('Base de données'!E314="","",'Base de données'!E314)</f>
        <v/>
      </c>
      <c r="F371" s="10" t="str">
        <f>IF('Base de données'!F314="","",'Base de données'!F314)</f>
        <v/>
      </c>
      <c r="G371" s="10" t="str">
        <f>IF('Base de données'!G314="","",'Base de données'!G314)</f>
        <v/>
      </c>
      <c r="H371" s="10" t="str">
        <f>IF('Base de données'!H314="","",'Base de données'!H314)</f>
        <v/>
      </c>
      <c r="I371" s="10" t="str">
        <f>IF('Base de données'!I314="","",'Base de données'!I314)</f>
        <v/>
      </c>
      <c r="J371" s="10" t="str">
        <f>IF('Base de données'!J314="","",'Base de données'!J314)</f>
        <v/>
      </c>
      <c r="K371" s="10" t="str">
        <f>IF('Base de données'!K314="","",'Base de données'!K314)</f>
        <v/>
      </c>
      <c r="L371" s="64" t="str">
        <f>IF('Base de données'!L314="","",'Base de données'!L314)</f>
        <v/>
      </c>
      <c r="M371" s="64" t="str">
        <f>IF('Base de données'!M314="","",'Base de données'!M314)</f>
        <v/>
      </c>
      <c r="N371" s="64" t="str">
        <f>IF('Base de données'!N314="","",'Base de données'!N314)</f>
        <v/>
      </c>
      <c r="O371" s="10" t="str">
        <f>IF('Base de données'!O314="","",'Base de données'!O314)</f>
        <v/>
      </c>
      <c r="P371" s="10" t="str">
        <f>IF('Base de données'!P314="","",'Base de données'!P314)</f>
        <v/>
      </c>
      <c r="Q371" s="10" t="str">
        <f>IF('Base de données'!Q314="","",'Base de données'!Q314)</f>
        <v/>
      </c>
      <c r="BQ371"/>
      <c r="BR371"/>
      <c r="BS371"/>
      <c r="BT371"/>
      <c r="BU371"/>
      <c r="BV371"/>
      <c r="BW371"/>
      <c r="BX371"/>
      <c r="BY371"/>
      <c r="BZ371"/>
      <c r="CA371"/>
      <c r="CB371"/>
      <c r="CC371"/>
      <c r="CD371"/>
      <c r="CE371"/>
      <c r="CF371"/>
    </row>
    <row r="372" spans="1:84" hidden="1" x14ac:dyDescent="0.3">
      <c r="A372" s="12"/>
      <c r="B372" s="10" t="str">
        <f>IF('Base de données'!B315="","",'Base de données'!B315)</f>
        <v/>
      </c>
      <c r="C372" s="10" t="str">
        <f>IF('Base de données'!C315="","",'Base de données'!C315)</f>
        <v/>
      </c>
      <c r="D372" s="10" t="str">
        <f>IF('Base de données'!D315="","",'Base de données'!D315)</f>
        <v/>
      </c>
      <c r="E372" s="10" t="str">
        <f>IF('Base de données'!E315="","",'Base de données'!E315)</f>
        <v/>
      </c>
      <c r="F372" s="10" t="str">
        <f>IF('Base de données'!F315="","",'Base de données'!F315)</f>
        <v/>
      </c>
      <c r="G372" s="10" t="str">
        <f>IF('Base de données'!G315="","",'Base de données'!G315)</f>
        <v/>
      </c>
      <c r="H372" s="10" t="str">
        <f>IF('Base de données'!H315="","",'Base de données'!H315)</f>
        <v/>
      </c>
      <c r="I372" s="10" t="str">
        <f>IF('Base de données'!I315="","",'Base de données'!I315)</f>
        <v/>
      </c>
      <c r="J372" s="10" t="str">
        <f>IF('Base de données'!J315="","",'Base de données'!J315)</f>
        <v/>
      </c>
      <c r="K372" s="10" t="str">
        <f>IF('Base de données'!K315="","",'Base de données'!K315)</f>
        <v/>
      </c>
      <c r="L372" s="64" t="str">
        <f>IF('Base de données'!L315="","",'Base de données'!L315)</f>
        <v/>
      </c>
      <c r="M372" s="64" t="str">
        <f>IF('Base de données'!M315="","",'Base de données'!M315)</f>
        <v/>
      </c>
      <c r="N372" s="64" t="str">
        <f>IF('Base de données'!N315="","",'Base de données'!N315)</f>
        <v/>
      </c>
      <c r="O372" s="10" t="str">
        <f>IF('Base de données'!O315="","",'Base de données'!O315)</f>
        <v/>
      </c>
      <c r="P372" s="10" t="str">
        <f>IF('Base de données'!P315="","",'Base de données'!P315)</f>
        <v/>
      </c>
      <c r="Q372" s="10" t="str">
        <f>IF('Base de données'!Q315="","",'Base de données'!Q315)</f>
        <v/>
      </c>
      <c r="BQ372"/>
      <c r="BR372"/>
      <c r="BS372"/>
      <c r="BT372"/>
      <c r="BU372"/>
      <c r="BV372"/>
      <c r="BW372"/>
      <c r="BX372"/>
      <c r="BY372"/>
      <c r="BZ372"/>
      <c r="CA372"/>
      <c r="CB372"/>
      <c r="CC372"/>
      <c r="CD372"/>
      <c r="CE372"/>
      <c r="CF372"/>
    </row>
    <row r="373" spans="1:84" hidden="1" x14ac:dyDescent="0.3">
      <c r="A373" s="12"/>
      <c r="B373" s="10" t="str">
        <f>IF('Base de données'!B316="","",'Base de données'!B316)</f>
        <v/>
      </c>
      <c r="C373" s="10" t="str">
        <f>IF('Base de données'!C316="","",'Base de données'!C316)</f>
        <v/>
      </c>
      <c r="D373" s="10" t="str">
        <f>IF('Base de données'!D316="","",'Base de données'!D316)</f>
        <v/>
      </c>
      <c r="E373" s="10" t="str">
        <f>IF('Base de données'!E316="","",'Base de données'!E316)</f>
        <v/>
      </c>
      <c r="F373" s="10" t="str">
        <f>IF('Base de données'!F316="","",'Base de données'!F316)</f>
        <v/>
      </c>
      <c r="G373" s="10" t="str">
        <f>IF('Base de données'!G316="","",'Base de données'!G316)</f>
        <v/>
      </c>
      <c r="H373" s="10" t="str">
        <f>IF('Base de données'!H316="","",'Base de données'!H316)</f>
        <v/>
      </c>
      <c r="I373" s="10" t="str">
        <f>IF('Base de données'!I316="","",'Base de données'!I316)</f>
        <v/>
      </c>
      <c r="J373" s="10" t="str">
        <f>IF('Base de données'!J316="","",'Base de données'!J316)</f>
        <v/>
      </c>
      <c r="K373" s="10" t="str">
        <f>IF('Base de données'!K316="","",'Base de données'!K316)</f>
        <v/>
      </c>
      <c r="L373" s="64" t="str">
        <f>IF('Base de données'!L316="","",'Base de données'!L316)</f>
        <v/>
      </c>
      <c r="M373" s="64" t="str">
        <f>IF('Base de données'!M316="","",'Base de données'!M316)</f>
        <v/>
      </c>
      <c r="N373" s="64" t="str">
        <f>IF('Base de données'!N316="","",'Base de données'!N316)</f>
        <v/>
      </c>
      <c r="O373" s="10" t="str">
        <f>IF('Base de données'!O316="","",'Base de données'!O316)</f>
        <v/>
      </c>
      <c r="P373" s="10" t="str">
        <f>IF('Base de données'!P316="","",'Base de données'!P316)</f>
        <v/>
      </c>
      <c r="Q373" s="10" t="str">
        <f>IF('Base de données'!Q316="","",'Base de données'!Q316)</f>
        <v/>
      </c>
      <c r="BQ373"/>
      <c r="BR373"/>
      <c r="BS373"/>
      <c r="BT373"/>
      <c r="BU373"/>
      <c r="BV373"/>
      <c r="BW373"/>
      <c r="BX373"/>
      <c r="BY373"/>
      <c r="BZ373"/>
      <c r="CA373"/>
      <c r="CB373"/>
      <c r="CC373"/>
      <c r="CD373"/>
      <c r="CE373"/>
      <c r="CF373"/>
    </row>
    <row r="374" spans="1:84" hidden="1" x14ac:dyDescent="0.3">
      <c r="A374" s="12"/>
      <c r="B374" s="10" t="str">
        <f>IF('Base de données'!B317="","",'Base de données'!B317)</f>
        <v/>
      </c>
      <c r="C374" s="10" t="str">
        <f>IF('Base de données'!C317="","",'Base de données'!C317)</f>
        <v/>
      </c>
      <c r="D374" s="10" t="str">
        <f>IF('Base de données'!D317="","",'Base de données'!D317)</f>
        <v/>
      </c>
      <c r="E374" s="10" t="str">
        <f>IF('Base de données'!E317="","",'Base de données'!E317)</f>
        <v/>
      </c>
      <c r="F374" s="10" t="str">
        <f>IF('Base de données'!F317="","",'Base de données'!F317)</f>
        <v/>
      </c>
      <c r="G374" s="10" t="str">
        <f>IF('Base de données'!G317="","",'Base de données'!G317)</f>
        <v/>
      </c>
      <c r="H374" s="10" t="str">
        <f>IF('Base de données'!H317="","",'Base de données'!H317)</f>
        <v/>
      </c>
      <c r="I374" s="10" t="str">
        <f>IF('Base de données'!I317="","",'Base de données'!I317)</f>
        <v/>
      </c>
      <c r="J374" s="10" t="str">
        <f>IF('Base de données'!J317="","",'Base de données'!J317)</f>
        <v/>
      </c>
      <c r="K374" s="10" t="str">
        <f>IF('Base de données'!K317="","",'Base de données'!K317)</f>
        <v/>
      </c>
      <c r="L374" s="64" t="str">
        <f>IF('Base de données'!L317="","",'Base de données'!L317)</f>
        <v/>
      </c>
      <c r="M374" s="64" t="str">
        <f>IF('Base de données'!M317="","",'Base de données'!M317)</f>
        <v/>
      </c>
      <c r="N374" s="64" t="str">
        <f>IF('Base de données'!N317="","",'Base de données'!N317)</f>
        <v/>
      </c>
      <c r="O374" s="10" t="str">
        <f>IF('Base de données'!O317="","",'Base de données'!O317)</f>
        <v/>
      </c>
      <c r="P374" s="10" t="str">
        <f>IF('Base de données'!P317="","",'Base de données'!P317)</f>
        <v/>
      </c>
      <c r="Q374" s="10" t="str">
        <f>IF('Base de données'!Q317="","",'Base de données'!Q317)</f>
        <v/>
      </c>
      <c r="BQ374"/>
      <c r="BR374"/>
      <c r="BS374"/>
      <c r="BT374"/>
      <c r="BU374"/>
      <c r="BV374"/>
      <c r="BW374"/>
      <c r="BX374"/>
      <c r="BY374"/>
      <c r="BZ374"/>
      <c r="CA374"/>
      <c r="CB374"/>
      <c r="CC374"/>
      <c r="CD374"/>
      <c r="CE374"/>
      <c r="CF374"/>
    </row>
    <row r="375" spans="1:84" hidden="1" x14ac:dyDescent="0.3">
      <c r="A375" s="12"/>
      <c r="B375" s="10" t="str">
        <f>IF('Base de données'!B318="","",'Base de données'!B318)</f>
        <v/>
      </c>
      <c r="C375" s="10" t="str">
        <f>IF('Base de données'!C318="","",'Base de données'!C318)</f>
        <v/>
      </c>
      <c r="D375" s="10" t="str">
        <f>IF('Base de données'!D318="","",'Base de données'!D318)</f>
        <v/>
      </c>
      <c r="E375" s="10" t="str">
        <f>IF('Base de données'!E318="","",'Base de données'!E318)</f>
        <v/>
      </c>
      <c r="F375" s="10" t="str">
        <f>IF('Base de données'!F318="","",'Base de données'!F318)</f>
        <v/>
      </c>
      <c r="G375" s="10" t="str">
        <f>IF('Base de données'!G318="","",'Base de données'!G318)</f>
        <v/>
      </c>
      <c r="H375" s="10" t="str">
        <f>IF('Base de données'!H318="","",'Base de données'!H318)</f>
        <v/>
      </c>
      <c r="I375" s="10" t="str">
        <f>IF('Base de données'!I318="","",'Base de données'!I318)</f>
        <v/>
      </c>
      <c r="J375" s="10" t="str">
        <f>IF('Base de données'!J318="","",'Base de données'!J318)</f>
        <v/>
      </c>
      <c r="K375" s="10" t="str">
        <f>IF('Base de données'!K318="","",'Base de données'!K318)</f>
        <v/>
      </c>
      <c r="L375" s="64" t="str">
        <f>IF('Base de données'!L318="","",'Base de données'!L318)</f>
        <v/>
      </c>
      <c r="M375" s="64" t="str">
        <f>IF('Base de données'!M318="","",'Base de données'!M318)</f>
        <v/>
      </c>
      <c r="N375" s="64" t="str">
        <f>IF('Base de données'!N318="","",'Base de données'!N318)</f>
        <v/>
      </c>
      <c r="O375" s="10" t="str">
        <f>IF('Base de données'!O318="","",'Base de données'!O318)</f>
        <v/>
      </c>
      <c r="P375" s="10" t="str">
        <f>IF('Base de données'!P318="","",'Base de données'!P318)</f>
        <v/>
      </c>
      <c r="Q375" s="10" t="str">
        <f>IF('Base de données'!Q318="","",'Base de données'!Q318)</f>
        <v/>
      </c>
      <c r="BQ375"/>
      <c r="BR375"/>
      <c r="BS375"/>
      <c r="BT375"/>
      <c r="BU375"/>
      <c r="BV375"/>
      <c r="BW375"/>
      <c r="BX375"/>
      <c r="BY375"/>
      <c r="BZ375"/>
      <c r="CA375"/>
      <c r="CB375"/>
      <c r="CC375"/>
      <c r="CD375"/>
      <c r="CE375"/>
      <c r="CF375"/>
    </row>
    <row r="376" spans="1:84" hidden="1" x14ac:dyDescent="0.3">
      <c r="A376" s="12"/>
      <c r="B376" s="10" t="str">
        <f>IF('Base de données'!B319="","",'Base de données'!B319)</f>
        <v/>
      </c>
      <c r="C376" s="10" t="str">
        <f>IF('Base de données'!C319="","",'Base de données'!C319)</f>
        <v/>
      </c>
      <c r="D376" s="10" t="str">
        <f>IF('Base de données'!D319="","",'Base de données'!D319)</f>
        <v/>
      </c>
      <c r="E376" s="10" t="str">
        <f>IF('Base de données'!E319="","",'Base de données'!E319)</f>
        <v/>
      </c>
      <c r="F376" s="10" t="str">
        <f>IF('Base de données'!F319="","",'Base de données'!F319)</f>
        <v/>
      </c>
      <c r="G376" s="10" t="str">
        <f>IF('Base de données'!G319="","",'Base de données'!G319)</f>
        <v/>
      </c>
      <c r="H376" s="10" t="str">
        <f>IF('Base de données'!H319="","",'Base de données'!H319)</f>
        <v/>
      </c>
      <c r="I376" s="10" t="str">
        <f>IF('Base de données'!I319="","",'Base de données'!I319)</f>
        <v/>
      </c>
      <c r="J376" s="10" t="str">
        <f>IF('Base de données'!J319="","",'Base de données'!J319)</f>
        <v/>
      </c>
      <c r="K376" s="10" t="str">
        <f>IF('Base de données'!K319="","",'Base de données'!K319)</f>
        <v/>
      </c>
      <c r="L376" s="64" t="str">
        <f>IF('Base de données'!L319="","",'Base de données'!L319)</f>
        <v/>
      </c>
      <c r="M376" s="64" t="str">
        <f>IF('Base de données'!M319="","",'Base de données'!M319)</f>
        <v/>
      </c>
      <c r="N376" s="64" t="str">
        <f>IF('Base de données'!N319="","",'Base de données'!N319)</f>
        <v/>
      </c>
      <c r="O376" s="10" t="str">
        <f>IF('Base de données'!O319="","",'Base de données'!O319)</f>
        <v/>
      </c>
      <c r="P376" s="10" t="str">
        <f>IF('Base de données'!P319="","",'Base de données'!P319)</f>
        <v/>
      </c>
      <c r="Q376" s="10" t="str">
        <f>IF('Base de données'!Q319="","",'Base de données'!Q319)</f>
        <v/>
      </c>
      <c r="BQ376"/>
      <c r="BR376"/>
      <c r="BS376"/>
      <c r="BT376"/>
      <c r="BU376"/>
      <c r="BV376"/>
      <c r="BW376"/>
      <c r="BX376"/>
      <c r="BY376"/>
      <c r="BZ376"/>
      <c r="CA376"/>
      <c r="CB376"/>
      <c r="CC376"/>
      <c r="CD376"/>
      <c r="CE376"/>
      <c r="CF376"/>
    </row>
    <row r="377" spans="1:84" hidden="1" x14ac:dyDescent="0.3">
      <c r="A377" s="12"/>
      <c r="B377" s="10" t="str">
        <f>IF('Base de données'!B320="","",'Base de données'!B320)</f>
        <v/>
      </c>
      <c r="C377" s="10" t="str">
        <f>IF('Base de données'!C320="","",'Base de données'!C320)</f>
        <v/>
      </c>
      <c r="D377" s="10" t="str">
        <f>IF('Base de données'!D320="","",'Base de données'!D320)</f>
        <v/>
      </c>
      <c r="E377" s="10" t="str">
        <f>IF('Base de données'!E320="","",'Base de données'!E320)</f>
        <v/>
      </c>
      <c r="F377" s="10" t="str">
        <f>IF('Base de données'!F320="","",'Base de données'!F320)</f>
        <v/>
      </c>
      <c r="G377" s="10" t="str">
        <f>IF('Base de données'!G320="","",'Base de données'!G320)</f>
        <v/>
      </c>
      <c r="H377" s="10" t="str">
        <f>IF('Base de données'!H320="","",'Base de données'!H320)</f>
        <v/>
      </c>
      <c r="I377" s="10" t="str">
        <f>IF('Base de données'!I320="","",'Base de données'!I320)</f>
        <v/>
      </c>
      <c r="J377" s="10" t="str">
        <f>IF('Base de données'!J320="","",'Base de données'!J320)</f>
        <v/>
      </c>
      <c r="K377" s="10" t="str">
        <f>IF('Base de données'!K320="","",'Base de données'!K320)</f>
        <v/>
      </c>
      <c r="L377" s="64" t="str">
        <f>IF('Base de données'!L320="","",'Base de données'!L320)</f>
        <v/>
      </c>
      <c r="M377" s="64" t="str">
        <f>IF('Base de données'!M320="","",'Base de données'!M320)</f>
        <v/>
      </c>
      <c r="N377" s="64" t="str">
        <f>IF('Base de données'!N320="","",'Base de données'!N320)</f>
        <v/>
      </c>
      <c r="O377" s="10" t="str">
        <f>IF('Base de données'!O320="","",'Base de données'!O320)</f>
        <v/>
      </c>
      <c r="P377" s="10" t="str">
        <f>IF('Base de données'!P320="","",'Base de données'!P320)</f>
        <v/>
      </c>
      <c r="Q377" s="10" t="str">
        <f>IF('Base de données'!Q320="","",'Base de données'!Q320)</f>
        <v/>
      </c>
      <c r="BQ377"/>
      <c r="BR377"/>
      <c r="BS377"/>
      <c r="BT377"/>
      <c r="BU377"/>
      <c r="BV377"/>
      <c r="BW377"/>
      <c r="BX377"/>
      <c r="BY377"/>
      <c r="BZ377"/>
      <c r="CA377"/>
      <c r="CB377"/>
      <c r="CC377"/>
      <c r="CD377"/>
      <c r="CE377"/>
      <c r="CF377"/>
    </row>
    <row r="378" spans="1:84" hidden="1" x14ac:dyDescent="0.3">
      <c r="A378" s="12"/>
      <c r="B378" s="10" t="str">
        <f>IF('Base de données'!B321="","",'Base de données'!B321)</f>
        <v/>
      </c>
      <c r="C378" s="10" t="str">
        <f>IF('Base de données'!C321="","",'Base de données'!C321)</f>
        <v/>
      </c>
      <c r="D378" s="10" t="str">
        <f>IF('Base de données'!D321="","",'Base de données'!D321)</f>
        <v/>
      </c>
      <c r="E378" s="10" t="str">
        <f>IF('Base de données'!E321="","",'Base de données'!E321)</f>
        <v/>
      </c>
      <c r="F378" s="10" t="str">
        <f>IF('Base de données'!F321="","",'Base de données'!F321)</f>
        <v/>
      </c>
      <c r="G378" s="10" t="str">
        <f>IF('Base de données'!G321="","",'Base de données'!G321)</f>
        <v/>
      </c>
      <c r="H378" s="10" t="str">
        <f>IF('Base de données'!H321="","",'Base de données'!H321)</f>
        <v/>
      </c>
      <c r="I378" s="10" t="str">
        <f>IF('Base de données'!I321="","",'Base de données'!I321)</f>
        <v/>
      </c>
      <c r="J378" s="10" t="str">
        <f>IF('Base de données'!J321="","",'Base de données'!J321)</f>
        <v/>
      </c>
      <c r="K378" s="10" t="str">
        <f>IF('Base de données'!K321="","",'Base de données'!K321)</f>
        <v/>
      </c>
      <c r="L378" s="64" t="str">
        <f>IF('Base de données'!L321="","",'Base de données'!L321)</f>
        <v/>
      </c>
      <c r="M378" s="64" t="str">
        <f>IF('Base de données'!M321="","",'Base de données'!M321)</f>
        <v/>
      </c>
      <c r="N378" s="64" t="str">
        <f>IF('Base de données'!N321="","",'Base de données'!N321)</f>
        <v/>
      </c>
      <c r="O378" s="10" t="str">
        <f>IF('Base de données'!O321="","",'Base de données'!O321)</f>
        <v/>
      </c>
      <c r="P378" s="10" t="str">
        <f>IF('Base de données'!P321="","",'Base de données'!P321)</f>
        <v/>
      </c>
      <c r="Q378" s="10" t="str">
        <f>IF('Base de données'!Q321="","",'Base de données'!Q321)</f>
        <v/>
      </c>
      <c r="BQ378"/>
      <c r="BR378"/>
      <c r="BS378"/>
      <c r="BT378"/>
      <c r="BU378"/>
      <c r="BV378"/>
      <c r="BW378"/>
      <c r="BX378"/>
      <c r="BY378"/>
      <c r="BZ378"/>
      <c r="CA378"/>
      <c r="CB378"/>
      <c r="CC378"/>
      <c r="CD378"/>
      <c r="CE378"/>
      <c r="CF378"/>
    </row>
    <row r="379" spans="1:84" hidden="1" x14ac:dyDescent="0.3">
      <c r="A379" s="12"/>
      <c r="B379" s="10" t="str">
        <f>IF('Base de données'!B322="","",'Base de données'!B322)</f>
        <v/>
      </c>
      <c r="C379" s="10" t="str">
        <f>IF('Base de données'!C322="","",'Base de données'!C322)</f>
        <v/>
      </c>
      <c r="D379" s="10" t="str">
        <f>IF('Base de données'!D322="","",'Base de données'!D322)</f>
        <v/>
      </c>
      <c r="E379" s="10" t="str">
        <f>IF('Base de données'!E322="","",'Base de données'!E322)</f>
        <v/>
      </c>
      <c r="F379" s="10" t="str">
        <f>IF('Base de données'!F322="","",'Base de données'!F322)</f>
        <v/>
      </c>
      <c r="G379" s="10" t="str">
        <f>IF('Base de données'!G322="","",'Base de données'!G322)</f>
        <v/>
      </c>
      <c r="H379" s="10" t="str">
        <f>IF('Base de données'!H322="","",'Base de données'!H322)</f>
        <v/>
      </c>
      <c r="I379" s="10" t="str">
        <f>IF('Base de données'!I322="","",'Base de données'!I322)</f>
        <v/>
      </c>
      <c r="J379" s="10" t="str">
        <f>IF('Base de données'!J322="","",'Base de données'!J322)</f>
        <v/>
      </c>
      <c r="K379" s="10" t="str">
        <f>IF('Base de données'!K322="","",'Base de données'!K322)</f>
        <v/>
      </c>
      <c r="L379" s="64" t="str">
        <f>IF('Base de données'!L322="","",'Base de données'!L322)</f>
        <v/>
      </c>
      <c r="M379" s="64" t="str">
        <f>IF('Base de données'!M322="","",'Base de données'!M322)</f>
        <v/>
      </c>
      <c r="N379" s="64" t="str">
        <f>IF('Base de données'!N322="","",'Base de données'!N322)</f>
        <v/>
      </c>
      <c r="O379" s="10" t="str">
        <f>IF('Base de données'!O322="","",'Base de données'!O322)</f>
        <v/>
      </c>
      <c r="P379" s="10" t="str">
        <f>IF('Base de données'!P322="","",'Base de données'!P322)</f>
        <v/>
      </c>
      <c r="Q379" s="10" t="str">
        <f>IF('Base de données'!Q322="","",'Base de données'!Q322)</f>
        <v/>
      </c>
      <c r="BQ379"/>
      <c r="BR379"/>
      <c r="BS379"/>
      <c r="BT379"/>
      <c r="BU379"/>
      <c r="BV379"/>
      <c r="BW379"/>
      <c r="BX379"/>
      <c r="BY379"/>
      <c r="BZ379"/>
      <c r="CA379"/>
      <c r="CB379"/>
      <c r="CC379"/>
      <c r="CD379"/>
      <c r="CE379"/>
      <c r="CF379"/>
    </row>
    <row r="380" spans="1:84" hidden="1" x14ac:dyDescent="0.3">
      <c r="A380" s="12"/>
      <c r="B380" s="10" t="str">
        <f>IF('Base de données'!B323="","",'Base de données'!B323)</f>
        <v/>
      </c>
      <c r="C380" s="10" t="str">
        <f>IF('Base de données'!C323="","",'Base de données'!C323)</f>
        <v/>
      </c>
      <c r="D380" s="10" t="str">
        <f>IF('Base de données'!D323="","",'Base de données'!D323)</f>
        <v/>
      </c>
      <c r="E380" s="10" t="str">
        <f>IF('Base de données'!E323="","",'Base de données'!E323)</f>
        <v/>
      </c>
      <c r="F380" s="10" t="str">
        <f>IF('Base de données'!F323="","",'Base de données'!F323)</f>
        <v/>
      </c>
      <c r="G380" s="10" t="str">
        <f>IF('Base de données'!G323="","",'Base de données'!G323)</f>
        <v/>
      </c>
      <c r="H380" s="10" t="str">
        <f>IF('Base de données'!H323="","",'Base de données'!H323)</f>
        <v/>
      </c>
      <c r="I380" s="10" t="str">
        <f>IF('Base de données'!I323="","",'Base de données'!I323)</f>
        <v/>
      </c>
      <c r="J380" s="10" t="str">
        <f>IF('Base de données'!J323="","",'Base de données'!J323)</f>
        <v/>
      </c>
      <c r="K380" s="10" t="str">
        <f>IF('Base de données'!K323="","",'Base de données'!K323)</f>
        <v/>
      </c>
      <c r="L380" s="64" t="str">
        <f>IF('Base de données'!L323="","",'Base de données'!L323)</f>
        <v/>
      </c>
      <c r="M380" s="64" t="str">
        <f>IF('Base de données'!M323="","",'Base de données'!M323)</f>
        <v/>
      </c>
      <c r="N380" s="64" t="str">
        <f>IF('Base de données'!N323="","",'Base de données'!N323)</f>
        <v/>
      </c>
      <c r="O380" s="10" t="str">
        <f>IF('Base de données'!O323="","",'Base de données'!O323)</f>
        <v/>
      </c>
      <c r="P380" s="10" t="str">
        <f>IF('Base de données'!P323="","",'Base de données'!P323)</f>
        <v/>
      </c>
      <c r="Q380" s="10" t="str">
        <f>IF('Base de données'!Q323="","",'Base de données'!Q323)</f>
        <v/>
      </c>
      <c r="BQ380"/>
      <c r="BR380"/>
      <c r="BS380"/>
      <c r="BT380"/>
      <c r="BU380"/>
      <c r="BV380"/>
      <c r="BW380"/>
      <c r="BX380"/>
      <c r="BY380"/>
      <c r="BZ380"/>
      <c r="CA380"/>
      <c r="CB380"/>
      <c r="CC380"/>
      <c r="CD380"/>
      <c r="CE380"/>
      <c r="CF380"/>
    </row>
    <row r="381" spans="1:84" hidden="1" x14ac:dyDescent="0.3">
      <c r="A381" s="12"/>
      <c r="B381" s="10" t="str">
        <f>IF('Base de données'!B324="","",'Base de données'!B324)</f>
        <v/>
      </c>
      <c r="C381" s="10" t="str">
        <f>IF('Base de données'!C324="","",'Base de données'!C324)</f>
        <v/>
      </c>
      <c r="D381" s="10" t="str">
        <f>IF('Base de données'!D324="","",'Base de données'!D324)</f>
        <v/>
      </c>
      <c r="E381" s="10" t="str">
        <f>IF('Base de données'!E324="","",'Base de données'!E324)</f>
        <v/>
      </c>
      <c r="F381" s="10" t="str">
        <f>IF('Base de données'!F324="","",'Base de données'!F324)</f>
        <v/>
      </c>
      <c r="G381" s="10" t="str">
        <f>IF('Base de données'!G324="","",'Base de données'!G324)</f>
        <v/>
      </c>
      <c r="H381" s="10" t="str">
        <f>IF('Base de données'!H324="","",'Base de données'!H324)</f>
        <v/>
      </c>
      <c r="I381" s="10" t="str">
        <f>IF('Base de données'!I324="","",'Base de données'!I324)</f>
        <v/>
      </c>
      <c r="J381" s="10" t="str">
        <f>IF('Base de données'!J324="","",'Base de données'!J324)</f>
        <v/>
      </c>
      <c r="K381" s="10" t="str">
        <f>IF('Base de données'!K324="","",'Base de données'!K324)</f>
        <v/>
      </c>
      <c r="L381" s="64" t="str">
        <f>IF('Base de données'!L324="","",'Base de données'!L324)</f>
        <v/>
      </c>
      <c r="M381" s="64" t="str">
        <f>IF('Base de données'!M324="","",'Base de données'!M324)</f>
        <v/>
      </c>
      <c r="N381" s="64" t="str">
        <f>IF('Base de données'!N324="","",'Base de données'!N324)</f>
        <v/>
      </c>
      <c r="O381" s="10" t="str">
        <f>IF('Base de données'!O324="","",'Base de données'!O324)</f>
        <v/>
      </c>
      <c r="P381" s="10" t="str">
        <f>IF('Base de données'!P324="","",'Base de données'!P324)</f>
        <v/>
      </c>
      <c r="Q381" s="10" t="str">
        <f>IF('Base de données'!Q324="","",'Base de données'!Q324)</f>
        <v/>
      </c>
      <c r="BQ381"/>
      <c r="BR381"/>
      <c r="BS381"/>
      <c r="BT381"/>
      <c r="BU381"/>
      <c r="BV381"/>
      <c r="BW381"/>
      <c r="BX381"/>
      <c r="BY381"/>
      <c r="BZ381"/>
      <c r="CA381"/>
      <c r="CB381"/>
      <c r="CC381"/>
      <c r="CD381"/>
      <c r="CE381"/>
      <c r="CF381"/>
    </row>
    <row r="382" spans="1:84" hidden="1" x14ac:dyDescent="0.3">
      <c r="A382" s="12"/>
      <c r="B382" s="10" t="str">
        <f>IF('Base de données'!B325="","",'Base de données'!B325)</f>
        <v/>
      </c>
      <c r="C382" s="10" t="str">
        <f>IF('Base de données'!C325="","",'Base de données'!C325)</f>
        <v/>
      </c>
      <c r="D382" s="10" t="str">
        <f>IF('Base de données'!D325="","",'Base de données'!D325)</f>
        <v/>
      </c>
      <c r="E382" s="10" t="str">
        <f>IF('Base de données'!E325="","",'Base de données'!E325)</f>
        <v/>
      </c>
      <c r="F382" s="10" t="str">
        <f>IF('Base de données'!F325="","",'Base de données'!F325)</f>
        <v/>
      </c>
      <c r="G382" s="10" t="str">
        <f>IF('Base de données'!G325="","",'Base de données'!G325)</f>
        <v/>
      </c>
      <c r="H382" s="10" t="str">
        <f>IF('Base de données'!H325="","",'Base de données'!H325)</f>
        <v/>
      </c>
      <c r="I382" s="10" t="str">
        <f>IF('Base de données'!I325="","",'Base de données'!I325)</f>
        <v/>
      </c>
      <c r="J382" s="10" t="str">
        <f>IF('Base de données'!J325="","",'Base de données'!J325)</f>
        <v/>
      </c>
      <c r="K382" s="10" t="str">
        <f>IF('Base de données'!K325="","",'Base de données'!K325)</f>
        <v/>
      </c>
      <c r="L382" s="64" t="str">
        <f>IF('Base de données'!L325="","",'Base de données'!L325)</f>
        <v/>
      </c>
      <c r="M382" s="64" t="str">
        <f>IF('Base de données'!M325="","",'Base de données'!M325)</f>
        <v/>
      </c>
      <c r="N382" s="64" t="str">
        <f>IF('Base de données'!N325="","",'Base de données'!N325)</f>
        <v/>
      </c>
      <c r="O382" s="10" t="str">
        <f>IF('Base de données'!O325="","",'Base de données'!O325)</f>
        <v/>
      </c>
      <c r="P382" s="10" t="str">
        <f>IF('Base de données'!P325="","",'Base de données'!P325)</f>
        <v/>
      </c>
      <c r="Q382" s="10" t="str">
        <f>IF('Base de données'!Q325="","",'Base de données'!Q325)</f>
        <v/>
      </c>
      <c r="BQ382"/>
      <c r="BR382"/>
      <c r="BS382"/>
      <c r="BT382"/>
      <c r="BU382"/>
      <c r="BV382"/>
      <c r="BW382"/>
      <c r="BX382"/>
      <c r="BY382"/>
      <c r="BZ382"/>
      <c r="CA382"/>
      <c r="CB382"/>
      <c r="CC382"/>
      <c r="CD382"/>
      <c r="CE382"/>
      <c r="CF382"/>
    </row>
    <row r="383" spans="1:84" hidden="1" x14ac:dyDescent="0.3">
      <c r="A383" s="12"/>
      <c r="B383" s="10" t="str">
        <f>IF('Base de données'!B326="","",'Base de données'!B326)</f>
        <v/>
      </c>
      <c r="C383" s="10" t="str">
        <f>IF('Base de données'!C326="","",'Base de données'!C326)</f>
        <v/>
      </c>
      <c r="D383" s="10" t="str">
        <f>IF('Base de données'!D326="","",'Base de données'!D326)</f>
        <v/>
      </c>
      <c r="E383" s="10" t="str">
        <f>IF('Base de données'!E326="","",'Base de données'!E326)</f>
        <v/>
      </c>
      <c r="F383" s="10" t="str">
        <f>IF('Base de données'!F326="","",'Base de données'!F326)</f>
        <v/>
      </c>
      <c r="G383" s="10" t="str">
        <f>IF('Base de données'!G326="","",'Base de données'!G326)</f>
        <v/>
      </c>
      <c r="H383" s="10" t="str">
        <f>IF('Base de données'!H326="","",'Base de données'!H326)</f>
        <v/>
      </c>
      <c r="I383" s="10" t="str">
        <f>IF('Base de données'!I326="","",'Base de données'!I326)</f>
        <v/>
      </c>
      <c r="J383" s="10" t="str">
        <f>IF('Base de données'!J326="","",'Base de données'!J326)</f>
        <v/>
      </c>
      <c r="K383" s="10" t="str">
        <f>IF('Base de données'!K326="","",'Base de données'!K326)</f>
        <v/>
      </c>
      <c r="L383" s="64" t="str">
        <f>IF('Base de données'!L326="","",'Base de données'!L326)</f>
        <v/>
      </c>
      <c r="M383" s="64" t="str">
        <f>IF('Base de données'!M326="","",'Base de données'!M326)</f>
        <v/>
      </c>
      <c r="N383" s="64" t="str">
        <f>IF('Base de données'!N326="","",'Base de données'!N326)</f>
        <v/>
      </c>
      <c r="O383" s="10" t="str">
        <f>IF('Base de données'!O326="","",'Base de données'!O326)</f>
        <v/>
      </c>
      <c r="P383" s="10" t="str">
        <f>IF('Base de données'!P326="","",'Base de données'!P326)</f>
        <v/>
      </c>
      <c r="Q383" s="10" t="str">
        <f>IF('Base de données'!Q326="","",'Base de données'!Q326)</f>
        <v/>
      </c>
      <c r="BQ383"/>
      <c r="BR383"/>
      <c r="BS383"/>
      <c r="BT383"/>
      <c r="BU383"/>
      <c r="BV383"/>
      <c r="BW383"/>
      <c r="BX383"/>
      <c r="BY383"/>
      <c r="BZ383"/>
      <c r="CA383"/>
      <c r="CB383"/>
      <c r="CC383"/>
      <c r="CD383"/>
      <c r="CE383"/>
      <c r="CF383"/>
    </row>
    <row r="384" spans="1:84" hidden="1" x14ac:dyDescent="0.3">
      <c r="A384" s="12"/>
      <c r="B384" s="10" t="str">
        <f>IF('Base de données'!B327="","",'Base de données'!B327)</f>
        <v/>
      </c>
      <c r="C384" s="10" t="str">
        <f>IF('Base de données'!C327="","",'Base de données'!C327)</f>
        <v/>
      </c>
      <c r="D384" s="10" t="str">
        <f>IF('Base de données'!D327="","",'Base de données'!D327)</f>
        <v/>
      </c>
      <c r="E384" s="10" t="str">
        <f>IF('Base de données'!E327="","",'Base de données'!E327)</f>
        <v/>
      </c>
      <c r="F384" s="10" t="str">
        <f>IF('Base de données'!F327="","",'Base de données'!F327)</f>
        <v/>
      </c>
      <c r="G384" s="10" t="str">
        <f>IF('Base de données'!G327="","",'Base de données'!G327)</f>
        <v/>
      </c>
      <c r="H384" s="10" t="str">
        <f>IF('Base de données'!H327="","",'Base de données'!H327)</f>
        <v/>
      </c>
      <c r="I384" s="10" t="str">
        <f>IF('Base de données'!I327="","",'Base de données'!I327)</f>
        <v/>
      </c>
      <c r="J384" s="10" t="str">
        <f>IF('Base de données'!J327="","",'Base de données'!J327)</f>
        <v/>
      </c>
      <c r="K384" s="10" t="str">
        <f>IF('Base de données'!K327="","",'Base de données'!K327)</f>
        <v/>
      </c>
      <c r="L384" s="64" t="str">
        <f>IF('Base de données'!L327="","",'Base de données'!L327)</f>
        <v/>
      </c>
      <c r="M384" s="64" t="str">
        <f>IF('Base de données'!M327="","",'Base de données'!M327)</f>
        <v/>
      </c>
      <c r="N384" s="64" t="str">
        <f>IF('Base de données'!N327="","",'Base de données'!N327)</f>
        <v/>
      </c>
      <c r="O384" s="10" t="str">
        <f>IF('Base de données'!O327="","",'Base de données'!O327)</f>
        <v/>
      </c>
      <c r="P384" s="10" t="str">
        <f>IF('Base de données'!P327="","",'Base de données'!P327)</f>
        <v/>
      </c>
      <c r="Q384" s="10" t="str">
        <f>IF('Base de données'!Q327="","",'Base de données'!Q327)</f>
        <v/>
      </c>
      <c r="BQ384"/>
      <c r="BR384"/>
      <c r="BS384"/>
      <c r="BT384"/>
      <c r="BU384"/>
      <c r="BV384"/>
      <c r="BW384"/>
      <c r="BX384"/>
      <c r="BY384"/>
      <c r="BZ384"/>
      <c r="CA384"/>
      <c r="CB384"/>
      <c r="CC384"/>
      <c r="CD384"/>
      <c r="CE384"/>
      <c r="CF384"/>
    </row>
    <row r="385" spans="1:84" hidden="1" x14ac:dyDescent="0.3">
      <c r="A385" s="12"/>
      <c r="B385" s="10" t="str">
        <f>IF('Base de données'!B328="","",'Base de données'!B328)</f>
        <v/>
      </c>
      <c r="C385" s="10" t="str">
        <f>IF('Base de données'!C328="","",'Base de données'!C328)</f>
        <v/>
      </c>
      <c r="D385" s="10" t="str">
        <f>IF('Base de données'!D328="","",'Base de données'!D328)</f>
        <v/>
      </c>
      <c r="E385" s="10" t="str">
        <f>IF('Base de données'!E328="","",'Base de données'!E328)</f>
        <v/>
      </c>
      <c r="F385" s="10" t="str">
        <f>IF('Base de données'!F328="","",'Base de données'!F328)</f>
        <v/>
      </c>
      <c r="G385" s="10" t="str">
        <f>IF('Base de données'!G328="","",'Base de données'!G328)</f>
        <v/>
      </c>
      <c r="H385" s="10" t="str">
        <f>IF('Base de données'!H328="","",'Base de données'!H328)</f>
        <v/>
      </c>
      <c r="I385" s="10" t="str">
        <f>IF('Base de données'!I328="","",'Base de données'!I328)</f>
        <v/>
      </c>
      <c r="J385" s="10" t="str">
        <f>IF('Base de données'!J328="","",'Base de données'!J328)</f>
        <v/>
      </c>
      <c r="K385" s="10" t="str">
        <f>IF('Base de données'!K328="","",'Base de données'!K328)</f>
        <v/>
      </c>
      <c r="L385" s="64" t="str">
        <f>IF('Base de données'!L328="","",'Base de données'!L328)</f>
        <v/>
      </c>
      <c r="M385" s="64" t="str">
        <f>IF('Base de données'!M328="","",'Base de données'!M328)</f>
        <v/>
      </c>
      <c r="N385" s="64" t="str">
        <f>IF('Base de données'!N328="","",'Base de données'!N328)</f>
        <v/>
      </c>
      <c r="O385" s="10" t="str">
        <f>IF('Base de données'!O328="","",'Base de données'!O328)</f>
        <v/>
      </c>
      <c r="P385" s="10" t="str">
        <f>IF('Base de données'!P328="","",'Base de données'!P328)</f>
        <v/>
      </c>
      <c r="Q385" s="10" t="str">
        <f>IF('Base de données'!Q328="","",'Base de données'!Q328)</f>
        <v/>
      </c>
      <c r="BQ385"/>
      <c r="BR385"/>
      <c r="BS385"/>
      <c r="BT385"/>
      <c r="BU385"/>
      <c r="BV385"/>
      <c r="BW385"/>
      <c r="BX385"/>
      <c r="BY385"/>
      <c r="BZ385"/>
      <c r="CA385"/>
      <c r="CB385"/>
      <c r="CC385"/>
      <c r="CD385"/>
      <c r="CE385"/>
      <c r="CF385"/>
    </row>
    <row r="386" spans="1:84" hidden="1" x14ac:dyDescent="0.3">
      <c r="A386" s="12"/>
      <c r="B386" s="10" t="str">
        <f>IF('Base de données'!B329="","",'Base de données'!B329)</f>
        <v/>
      </c>
      <c r="C386" s="10" t="str">
        <f>IF('Base de données'!C329="","",'Base de données'!C329)</f>
        <v/>
      </c>
      <c r="D386" s="10" t="str">
        <f>IF('Base de données'!D329="","",'Base de données'!D329)</f>
        <v/>
      </c>
      <c r="E386" s="10" t="str">
        <f>IF('Base de données'!E329="","",'Base de données'!E329)</f>
        <v/>
      </c>
      <c r="F386" s="10" t="str">
        <f>IF('Base de données'!F329="","",'Base de données'!F329)</f>
        <v/>
      </c>
      <c r="G386" s="10" t="str">
        <f>IF('Base de données'!G329="","",'Base de données'!G329)</f>
        <v/>
      </c>
      <c r="H386" s="10" t="str">
        <f>IF('Base de données'!H329="","",'Base de données'!H329)</f>
        <v/>
      </c>
      <c r="I386" s="10" t="str">
        <f>IF('Base de données'!I329="","",'Base de données'!I329)</f>
        <v/>
      </c>
      <c r="J386" s="10" t="str">
        <f>IF('Base de données'!J329="","",'Base de données'!J329)</f>
        <v/>
      </c>
      <c r="K386" s="10" t="str">
        <f>IF('Base de données'!K329="","",'Base de données'!K329)</f>
        <v/>
      </c>
      <c r="L386" s="64" t="str">
        <f>IF('Base de données'!L329="","",'Base de données'!L329)</f>
        <v/>
      </c>
      <c r="M386" s="64" t="str">
        <f>IF('Base de données'!M329="","",'Base de données'!M329)</f>
        <v/>
      </c>
      <c r="N386" s="64" t="str">
        <f>IF('Base de données'!N329="","",'Base de données'!N329)</f>
        <v/>
      </c>
      <c r="O386" s="10" t="str">
        <f>IF('Base de données'!O329="","",'Base de données'!O329)</f>
        <v/>
      </c>
      <c r="P386" s="10" t="str">
        <f>IF('Base de données'!P329="","",'Base de données'!P329)</f>
        <v/>
      </c>
      <c r="Q386" s="10" t="str">
        <f>IF('Base de données'!Q329="","",'Base de données'!Q329)</f>
        <v/>
      </c>
      <c r="BQ386"/>
      <c r="BR386"/>
      <c r="BS386"/>
      <c r="BT386"/>
      <c r="BU386"/>
      <c r="BV386"/>
      <c r="BW386"/>
      <c r="BX386"/>
      <c r="BY386"/>
      <c r="BZ386"/>
      <c r="CA386"/>
      <c r="CB386"/>
      <c r="CC386"/>
      <c r="CD386"/>
      <c r="CE386"/>
      <c r="CF386"/>
    </row>
    <row r="387" spans="1:84" hidden="1" x14ac:dyDescent="0.3">
      <c r="A387" s="12"/>
      <c r="B387" s="10" t="str">
        <f>IF('Base de données'!B330="","",'Base de données'!B330)</f>
        <v/>
      </c>
      <c r="C387" s="10" t="str">
        <f>IF('Base de données'!C330="","",'Base de données'!C330)</f>
        <v/>
      </c>
      <c r="D387" s="10" t="str">
        <f>IF('Base de données'!D330="","",'Base de données'!D330)</f>
        <v/>
      </c>
      <c r="E387" s="10" t="str">
        <f>IF('Base de données'!E330="","",'Base de données'!E330)</f>
        <v/>
      </c>
      <c r="F387" s="10" t="str">
        <f>IF('Base de données'!F330="","",'Base de données'!F330)</f>
        <v/>
      </c>
      <c r="G387" s="10" t="str">
        <f>IF('Base de données'!G330="","",'Base de données'!G330)</f>
        <v/>
      </c>
      <c r="H387" s="10" t="str">
        <f>IF('Base de données'!H330="","",'Base de données'!H330)</f>
        <v/>
      </c>
      <c r="I387" s="10" t="str">
        <f>IF('Base de données'!I330="","",'Base de données'!I330)</f>
        <v/>
      </c>
      <c r="J387" s="10" t="str">
        <f>IF('Base de données'!J330="","",'Base de données'!J330)</f>
        <v/>
      </c>
      <c r="K387" s="10" t="str">
        <f>IF('Base de données'!K330="","",'Base de données'!K330)</f>
        <v/>
      </c>
      <c r="L387" s="64" t="str">
        <f>IF('Base de données'!L330="","",'Base de données'!L330)</f>
        <v/>
      </c>
      <c r="M387" s="64" t="str">
        <f>IF('Base de données'!M330="","",'Base de données'!M330)</f>
        <v/>
      </c>
      <c r="N387" s="64" t="str">
        <f>IF('Base de données'!N330="","",'Base de données'!N330)</f>
        <v/>
      </c>
      <c r="O387" s="10" t="str">
        <f>IF('Base de données'!O330="","",'Base de données'!O330)</f>
        <v/>
      </c>
      <c r="P387" s="10" t="str">
        <f>IF('Base de données'!P330="","",'Base de données'!P330)</f>
        <v/>
      </c>
      <c r="Q387" s="10" t="str">
        <f>IF('Base de données'!Q330="","",'Base de données'!Q330)</f>
        <v/>
      </c>
      <c r="BQ387"/>
      <c r="BR387"/>
      <c r="BS387"/>
      <c r="BT387"/>
      <c r="BU387"/>
      <c r="BV387"/>
      <c r="BW387"/>
      <c r="BX387"/>
      <c r="BY387"/>
      <c r="BZ387"/>
      <c r="CA387"/>
      <c r="CB387"/>
      <c r="CC387"/>
      <c r="CD387"/>
      <c r="CE387"/>
      <c r="CF387"/>
    </row>
    <row r="388" spans="1:84" hidden="1" x14ac:dyDescent="0.3">
      <c r="A388" s="12"/>
      <c r="B388" s="10" t="str">
        <f>IF('Base de données'!B331="","",'Base de données'!B331)</f>
        <v/>
      </c>
      <c r="C388" s="10" t="str">
        <f>IF('Base de données'!C331="","",'Base de données'!C331)</f>
        <v/>
      </c>
      <c r="D388" s="10" t="str">
        <f>IF('Base de données'!D331="","",'Base de données'!D331)</f>
        <v/>
      </c>
      <c r="E388" s="10" t="str">
        <f>IF('Base de données'!E331="","",'Base de données'!E331)</f>
        <v/>
      </c>
      <c r="F388" s="10" t="str">
        <f>IF('Base de données'!F331="","",'Base de données'!F331)</f>
        <v/>
      </c>
      <c r="G388" s="10" t="str">
        <f>IF('Base de données'!G331="","",'Base de données'!G331)</f>
        <v/>
      </c>
      <c r="H388" s="10" t="str">
        <f>IF('Base de données'!H331="","",'Base de données'!H331)</f>
        <v/>
      </c>
      <c r="I388" s="10" t="str">
        <f>IF('Base de données'!I331="","",'Base de données'!I331)</f>
        <v/>
      </c>
      <c r="J388" s="10" t="str">
        <f>IF('Base de données'!J331="","",'Base de données'!J331)</f>
        <v/>
      </c>
      <c r="K388" s="10" t="str">
        <f>IF('Base de données'!K331="","",'Base de données'!K331)</f>
        <v/>
      </c>
      <c r="L388" s="64" t="str">
        <f>IF('Base de données'!L331="","",'Base de données'!L331)</f>
        <v/>
      </c>
      <c r="M388" s="64" t="str">
        <f>IF('Base de données'!M331="","",'Base de données'!M331)</f>
        <v/>
      </c>
      <c r="N388" s="64" t="str">
        <f>IF('Base de données'!N331="","",'Base de données'!N331)</f>
        <v/>
      </c>
      <c r="O388" s="10" t="str">
        <f>IF('Base de données'!O331="","",'Base de données'!O331)</f>
        <v/>
      </c>
      <c r="P388" s="10" t="str">
        <f>IF('Base de données'!P331="","",'Base de données'!P331)</f>
        <v/>
      </c>
      <c r="Q388" s="10" t="str">
        <f>IF('Base de données'!Q331="","",'Base de données'!Q331)</f>
        <v/>
      </c>
      <c r="BQ388"/>
      <c r="BR388"/>
      <c r="BS388"/>
      <c r="BT388"/>
      <c r="BU388"/>
      <c r="BV388"/>
      <c r="BW388"/>
      <c r="BX388"/>
      <c r="BY388"/>
      <c r="BZ388"/>
      <c r="CA388"/>
      <c r="CB388"/>
      <c r="CC388"/>
      <c r="CD388"/>
      <c r="CE388"/>
      <c r="CF388"/>
    </row>
    <row r="389" spans="1:84" hidden="1" x14ac:dyDescent="0.3">
      <c r="A389" s="12"/>
      <c r="B389" s="10" t="str">
        <f>IF('Base de données'!B332="","",'Base de données'!B332)</f>
        <v/>
      </c>
      <c r="C389" s="10" t="str">
        <f>IF('Base de données'!C332="","",'Base de données'!C332)</f>
        <v/>
      </c>
      <c r="D389" s="10" t="str">
        <f>IF('Base de données'!D332="","",'Base de données'!D332)</f>
        <v/>
      </c>
      <c r="E389" s="10" t="str">
        <f>IF('Base de données'!E332="","",'Base de données'!E332)</f>
        <v/>
      </c>
      <c r="F389" s="10" t="str">
        <f>IF('Base de données'!F332="","",'Base de données'!F332)</f>
        <v/>
      </c>
      <c r="G389" s="10" t="str">
        <f>IF('Base de données'!G332="","",'Base de données'!G332)</f>
        <v/>
      </c>
      <c r="H389" s="10" t="str">
        <f>IF('Base de données'!H332="","",'Base de données'!H332)</f>
        <v/>
      </c>
      <c r="I389" s="10" t="str">
        <f>IF('Base de données'!I332="","",'Base de données'!I332)</f>
        <v/>
      </c>
      <c r="J389" s="10" t="str">
        <f>IF('Base de données'!J332="","",'Base de données'!J332)</f>
        <v/>
      </c>
      <c r="K389" s="10" t="str">
        <f>IF('Base de données'!K332="","",'Base de données'!K332)</f>
        <v/>
      </c>
      <c r="L389" s="64" t="str">
        <f>IF('Base de données'!L332="","",'Base de données'!L332)</f>
        <v/>
      </c>
      <c r="M389" s="64" t="str">
        <f>IF('Base de données'!M332="","",'Base de données'!M332)</f>
        <v/>
      </c>
      <c r="N389" s="64" t="str">
        <f>IF('Base de données'!N332="","",'Base de données'!N332)</f>
        <v/>
      </c>
      <c r="O389" s="10" t="str">
        <f>IF('Base de données'!O332="","",'Base de données'!O332)</f>
        <v/>
      </c>
      <c r="P389" s="10" t="str">
        <f>IF('Base de données'!P332="","",'Base de données'!P332)</f>
        <v/>
      </c>
      <c r="Q389" s="10" t="str">
        <f>IF('Base de données'!Q332="","",'Base de données'!Q332)</f>
        <v/>
      </c>
      <c r="BQ389"/>
      <c r="BR389"/>
      <c r="BS389"/>
      <c r="BT389"/>
      <c r="BU389"/>
      <c r="BV389"/>
      <c r="BW389"/>
      <c r="BX389"/>
      <c r="BY389"/>
      <c r="BZ389"/>
      <c r="CA389"/>
      <c r="CB389"/>
      <c r="CC389"/>
      <c r="CD389"/>
      <c r="CE389"/>
      <c r="CF389"/>
    </row>
    <row r="390" spans="1:84" hidden="1" x14ac:dyDescent="0.3">
      <c r="A390" s="12"/>
      <c r="B390" s="10" t="str">
        <f>IF('Base de données'!B333="","",'Base de données'!B333)</f>
        <v/>
      </c>
      <c r="C390" s="10" t="str">
        <f>IF('Base de données'!C333="","",'Base de données'!C333)</f>
        <v/>
      </c>
      <c r="D390" s="10" t="str">
        <f>IF('Base de données'!D333="","",'Base de données'!D333)</f>
        <v/>
      </c>
      <c r="E390" s="10" t="str">
        <f>IF('Base de données'!E333="","",'Base de données'!E333)</f>
        <v/>
      </c>
      <c r="F390" s="10" t="str">
        <f>IF('Base de données'!F333="","",'Base de données'!F333)</f>
        <v/>
      </c>
      <c r="G390" s="10" t="str">
        <f>IF('Base de données'!G333="","",'Base de données'!G333)</f>
        <v/>
      </c>
      <c r="H390" s="10" t="str">
        <f>IF('Base de données'!H333="","",'Base de données'!H333)</f>
        <v/>
      </c>
      <c r="I390" s="10" t="str">
        <f>IF('Base de données'!I333="","",'Base de données'!I333)</f>
        <v/>
      </c>
      <c r="J390" s="10" t="str">
        <f>IF('Base de données'!J333="","",'Base de données'!J333)</f>
        <v/>
      </c>
      <c r="K390" s="10" t="str">
        <f>IF('Base de données'!K333="","",'Base de données'!K333)</f>
        <v/>
      </c>
      <c r="L390" s="64" t="str">
        <f>IF('Base de données'!L333="","",'Base de données'!L333)</f>
        <v/>
      </c>
      <c r="M390" s="64" t="str">
        <f>IF('Base de données'!M333="","",'Base de données'!M333)</f>
        <v/>
      </c>
      <c r="N390" s="64" t="str">
        <f>IF('Base de données'!N333="","",'Base de données'!N333)</f>
        <v/>
      </c>
      <c r="O390" s="10" t="str">
        <f>IF('Base de données'!O333="","",'Base de données'!O333)</f>
        <v/>
      </c>
      <c r="P390" s="10" t="str">
        <f>IF('Base de données'!P333="","",'Base de données'!P333)</f>
        <v/>
      </c>
      <c r="Q390" s="10" t="str">
        <f>IF('Base de données'!Q333="","",'Base de données'!Q333)</f>
        <v/>
      </c>
      <c r="BQ390"/>
      <c r="BR390"/>
      <c r="BS390"/>
      <c r="BT390"/>
      <c r="BU390"/>
      <c r="BV390"/>
      <c r="BW390"/>
      <c r="BX390"/>
      <c r="BY390"/>
      <c r="BZ390"/>
      <c r="CA390"/>
      <c r="CB390"/>
      <c r="CC390"/>
      <c r="CD390"/>
      <c r="CE390"/>
      <c r="CF390"/>
    </row>
    <row r="391" spans="1:84" hidden="1" x14ac:dyDescent="0.3">
      <c r="A391" s="12"/>
      <c r="B391" s="10" t="str">
        <f>IF('Base de données'!B334="","",'Base de données'!B334)</f>
        <v/>
      </c>
      <c r="C391" s="10" t="str">
        <f>IF('Base de données'!C334="","",'Base de données'!C334)</f>
        <v/>
      </c>
      <c r="D391" s="10" t="str">
        <f>IF('Base de données'!D334="","",'Base de données'!D334)</f>
        <v/>
      </c>
      <c r="E391" s="10" t="str">
        <f>IF('Base de données'!E334="","",'Base de données'!E334)</f>
        <v/>
      </c>
      <c r="F391" s="10" t="str">
        <f>IF('Base de données'!F334="","",'Base de données'!F334)</f>
        <v/>
      </c>
      <c r="G391" s="10" t="str">
        <f>IF('Base de données'!G334="","",'Base de données'!G334)</f>
        <v/>
      </c>
      <c r="H391" s="10" t="str">
        <f>IF('Base de données'!H334="","",'Base de données'!H334)</f>
        <v/>
      </c>
      <c r="I391" s="10" t="str">
        <f>IF('Base de données'!I334="","",'Base de données'!I334)</f>
        <v/>
      </c>
      <c r="J391" s="10" t="str">
        <f>IF('Base de données'!J334="","",'Base de données'!J334)</f>
        <v/>
      </c>
      <c r="K391" s="10" t="str">
        <f>IF('Base de données'!K334="","",'Base de données'!K334)</f>
        <v/>
      </c>
      <c r="L391" s="64" t="str">
        <f>IF('Base de données'!L334="","",'Base de données'!L334)</f>
        <v/>
      </c>
      <c r="M391" s="64" t="str">
        <f>IF('Base de données'!M334="","",'Base de données'!M334)</f>
        <v/>
      </c>
      <c r="N391" s="64" t="str">
        <f>IF('Base de données'!N334="","",'Base de données'!N334)</f>
        <v/>
      </c>
      <c r="O391" s="10" t="str">
        <f>IF('Base de données'!O334="","",'Base de données'!O334)</f>
        <v/>
      </c>
      <c r="P391" s="10" t="str">
        <f>IF('Base de données'!P334="","",'Base de données'!P334)</f>
        <v/>
      </c>
      <c r="Q391" s="10" t="str">
        <f>IF('Base de données'!Q334="","",'Base de données'!Q334)</f>
        <v/>
      </c>
      <c r="BQ391"/>
      <c r="BR391"/>
      <c r="BS391"/>
      <c r="BT391"/>
      <c r="BU391"/>
      <c r="BV391"/>
      <c r="BW391"/>
      <c r="BX391"/>
      <c r="BY391"/>
      <c r="BZ391"/>
      <c r="CA391"/>
      <c r="CB391"/>
      <c r="CC391"/>
      <c r="CD391"/>
      <c r="CE391"/>
      <c r="CF391"/>
    </row>
    <row r="392" spans="1:84" hidden="1" x14ac:dyDescent="0.3">
      <c r="A392" s="12"/>
      <c r="B392" s="10" t="str">
        <f>IF('Base de données'!B335="","",'Base de données'!B335)</f>
        <v/>
      </c>
      <c r="C392" s="10" t="str">
        <f>IF('Base de données'!C335="","",'Base de données'!C335)</f>
        <v/>
      </c>
      <c r="D392" s="10" t="str">
        <f>IF('Base de données'!D335="","",'Base de données'!D335)</f>
        <v/>
      </c>
      <c r="E392" s="10" t="str">
        <f>IF('Base de données'!E335="","",'Base de données'!E335)</f>
        <v/>
      </c>
      <c r="F392" s="10" t="str">
        <f>IF('Base de données'!F335="","",'Base de données'!F335)</f>
        <v/>
      </c>
      <c r="G392" s="10" t="str">
        <f>IF('Base de données'!G335="","",'Base de données'!G335)</f>
        <v/>
      </c>
      <c r="H392" s="10" t="str">
        <f>IF('Base de données'!H335="","",'Base de données'!H335)</f>
        <v/>
      </c>
      <c r="I392" s="10" t="str">
        <f>IF('Base de données'!I335="","",'Base de données'!I335)</f>
        <v/>
      </c>
      <c r="J392" s="10" t="str">
        <f>IF('Base de données'!J335="","",'Base de données'!J335)</f>
        <v/>
      </c>
      <c r="K392" s="10" t="str">
        <f>IF('Base de données'!K335="","",'Base de données'!K335)</f>
        <v/>
      </c>
      <c r="L392" s="64" t="str">
        <f>IF('Base de données'!L335="","",'Base de données'!L335)</f>
        <v/>
      </c>
      <c r="M392" s="64" t="str">
        <f>IF('Base de données'!M335="","",'Base de données'!M335)</f>
        <v/>
      </c>
      <c r="N392" s="64" t="str">
        <f>IF('Base de données'!N335="","",'Base de données'!N335)</f>
        <v/>
      </c>
      <c r="O392" s="10" t="str">
        <f>IF('Base de données'!O335="","",'Base de données'!O335)</f>
        <v/>
      </c>
      <c r="P392" s="10" t="str">
        <f>IF('Base de données'!P335="","",'Base de données'!P335)</f>
        <v/>
      </c>
      <c r="Q392" s="10" t="str">
        <f>IF('Base de données'!Q335="","",'Base de données'!Q335)</f>
        <v/>
      </c>
      <c r="BQ392"/>
      <c r="BR392"/>
      <c r="BS392"/>
      <c r="BT392"/>
      <c r="BU392"/>
      <c r="BV392"/>
      <c r="BW392"/>
      <c r="BX392"/>
      <c r="BY392"/>
      <c r="BZ392"/>
      <c r="CA392"/>
      <c r="CB392"/>
      <c r="CC392"/>
      <c r="CD392"/>
      <c r="CE392"/>
      <c r="CF392"/>
    </row>
    <row r="393" spans="1:84" hidden="1" x14ac:dyDescent="0.3">
      <c r="A393" s="12"/>
      <c r="B393" s="10" t="str">
        <f>IF('Base de données'!B336="","",'Base de données'!B336)</f>
        <v/>
      </c>
      <c r="C393" s="10" t="str">
        <f>IF('Base de données'!C336="","",'Base de données'!C336)</f>
        <v/>
      </c>
      <c r="D393" s="10" t="str">
        <f>IF('Base de données'!D336="","",'Base de données'!D336)</f>
        <v/>
      </c>
      <c r="E393" s="10" t="str">
        <f>IF('Base de données'!E336="","",'Base de données'!E336)</f>
        <v/>
      </c>
      <c r="F393" s="10" t="str">
        <f>IF('Base de données'!F336="","",'Base de données'!F336)</f>
        <v/>
      </c>
      <c r="G393" s="10" t="str">
        <f>IF('Base de données'!G336="","",'Base de données'!G336)</f>
        <v/>
      </c>
      <c r="H393" s="10" t="str">
        <f>IF('Base de données'!H336="","",'Base de données'!H336)</f>
        <v/>
      </c>
      <c r="I393" s="10" t="str">
        <f>IF('Base de données'!I336="","",'Base de données'!I336)</f>
        <v/>
      </c>
      <c r="J393" s="10" t="str">
        <f>IF('Base de données'!J336="","",'Base de données'!J336)</f>
        <v/>
      </c>
      <c r="K393" s="10" t="str">
        <f>IF('Base de données'!K336="","",'Base de données'!K336)</f>
        <v/>
      </c>
      <c r="L393" s="64" t="str">
        <f>IF('Base de données'!L336="","",'Base de données'!L336)</f>
        <v/>
      </c>
      <c r="M393" s="64" t="str">
        <f>IF('Base de données'!M336="","",'Base de données'!M336)</f>
        <v/>
      </c>
      <c r="N393" s="64" t="str">
        <f>IF('Base de données'!N336="","",'Base de données'!N336)</f>
        <v/>
      </c>
      <c r="O393" s="10" t="str">
        <f>IF('Base de données'!O336="","",'Base de données'!O336)</f>
        <v/>
      </c>
      <c r="P393" s="10" t="str">
        <f>IF('Base de données'!P336="","",'Base de données'!P336)</f>
        <v/>
      </c>
      <c r="Q393" s="10" t="str">
        <f>IF('Base de données'!Q336="","",'Base de données'!Q336)</f>
        <v/>
      </c>
      <c r="BQ393"/>
      <c r="BR393"/>
      <c r="BS393"/>
      <c r="BT393"/>
      <c r="BU393"/>
      <c r="BV393"/>
      <c r="BW393"/>
      <c r="BX393"/>
      <c r="BY393"/>
      <c r="BZ393"/>
      <c r="CA393"/>
      <c r="CB393"/>
      <c r="CC393"/>
      <c r="CD393"/>
      <c r="CE393"/>
      <c r="CF393"/>
    </row>
    <row r="394" spans="1:84" hidden="1" x14ac:dyDescent="0.3">
      <c r="A394" s="12"/>
      <c r="B394" s="10" t="str">
        <f>IF('Base de données'!B337="","",'Base de données'!B337)</f>
        <v/>
      </c>
      <c r="C394" s="10" t="str">
        <f>IF('Base de données'!C337="","",'Base de données'!C337)</f>
        <v/>
      </c>
      <c r="D394" s="10" t="str">
        <f>IF('Base de données'!D337="","",'Base de données'!D337)</f>
        <v/>
      </c>
      <c r="E394" s="10" t="str">
        <f>IF('Base de données'!E337="","",'Base de données'!E337)</f>
        <v/>
      </c>
      <c r="F394" s="10" t="str">
        <f>IF('Base de données'!F337="","",'Base de données'!F337)</f>
        <v/>
      </c>
      <c r="G394" s="10" t="str">
        <f>IF('Base de données'!G337="","",'Base de données'!G337)</f>
        <v/>
      </c>
      <c r="H394" s="10" t="str">
        <f>IF('Base de données'!H337="","",'Base de données'!H337)</f>
        <v/>
      </c>
      <c r="I394" s="10" t="str">
        <f>IF('Base de données'!I337="","",'Base de données'!I337)</f>
        <v/>
      </c>
      <c r="J394" s="10" t="str">
        <f>IF('Base de données'!J337="","",'Base de données'!J337)</f>
        <v/>
      </c>
      <c r="K394" s="10" t="str">
        <f>IF('Base de données'!K337="","",'Base de données'!K337)</f>
        <v/>
      </c>
      <c r="L394" s="64" t="str">
        <f>IF('Base de données'!L337="","",'Base de données'!L337)</f>
        <v/>
      </c>
      <c r="M394" s="64" t="str">
        <f>IF('Base de données'!M337="","",'Base de données'!M337)</f>
        <v/>
      </c>
      <c r="N394" s="64" t="str">
        <f>IF('Base de données'!N337="","",'Base de données'!N337)</f>
        <v/>
      </c>
      <c r="O394" s="10" t="str">
        <f>IF('Base de données'!O337="","",'Base de données'!O337)</f>
        <v/>
      </c>
      <c r="P394" s="10" t="str">
        <f>IF('Base de données'!P337="","",'Base de données'!P337)</f>
        <v/>
      </c>
      <c r="Q394" s="10" t="str">
        <f>IF('Base de données'!Q337="","",'Base de données'!Q337)</f>
        <v/>
      </c>
      <c r="BQ394"/>
      <c r="BR394"/>
      <c r="BS394"/>
      <c r="BT394"/>
      <c r="BU394"/>
      <c r="BV394"/>
      <c r="BW394"/>
      <c r="BX394"/>
      <c r="BY394"/>
      <c r="BZ394"/>
      <c r="CA394"/>
      <c r="CB394"/>
      <c r="CC394"/>
      <c r="CD394"/>
      <c r="CE394"/>
      <c r="CF394"/>
    </row>
    <row r="395" spans="1:84" hidden="1" x14ac:dyDescent="0.3">
      <c r="A395" s="12"/>
      <c r="B395" s="10" t="str">
        <f>IF('Base de données'!B338="","",'Base de données'!B338)</f>
        <v/>
      </c>
      <c r="C395" s="10" t="str">
        <f>IF('Base de données'!C338="","",'Base de données'!C338)</f>
        <v/>
      </c>
      <c r="D395" s="10" t="str">
        <f>IF('Base de données'!D338="","",'Base de données'!D338)</f>
        <v/>
      </c>
      <c r="E395" s="10" t="str">
        <f>IF('Base de données'!E338="","",'Base de données'!E338)</f>
        <v/>
      </c>
      <c r="F395" s="10" t="str">
        <f>IF('Base de données'!F338="","",'Base de données'!F338)</f>
        <v/>
      </c>
      <c r="G395" s="10" t="str">
        <f>IF('Base de données'!G338="","",'Base de données'!G338)</f>
        <v/>
      </c>
      <c r="H395" s="10" t="str">
        <f>IF('Base de données'!H338="","",'Base de données'!H338)</f>
        <v/>
      </c>
      <c r="I395" s="10" t="str">
        <f>IF('Base de données'!I338="","",'Base de données'!I338)</f>
        <v/>
      </c>
      <c r="J395" s="10" t="str">
        <f>IF('Base de données'!J338="","",'Base de données'!J338)</f>
        <v/>
      </c>
      <c r="K395" s="10" t="str">
        <f>IF('Base de données'!K338="","",'Base de données'!K338)</f>
        <v/>
      </c>
      <c r="L395" s="64" t="str">
        <f>IF('Base de données'!L338="","",'Base de données'!L338)</f>
        <v/>
      </c>
      <c r="M395" s="64" t="str">
        <f>IF('Base de données'!M338="","",'Base de données'!M338)</f>
        <v/>
      </c>
      <c r="N395" s="64" t="str">
        <f>IF('Base de données'!N338="","",'Base de données'!N338)</f>
        <v/>
      </c>
      <c r="O395" s="10" t="str">
        <f>IF('Base de données'!O338="","",'Base de données'!O338)</f>
        <v/>
      </c>
      <c r="P395" s="10" t="str">
        <f>IF('Base de données'!P338="","",'Base de données'!P338)</f>
        <v/>
      </c>
      <c r="Q395" s="10" t="str">
        <f>IF('Base de données'!Q338="","",'Base de données'!Q338)</f>
        <v/>
      </c>
      <c r="BQ395"/>
      <c r="BR395"/>
      <c r="BS395"/>
      <c r="BT395"/>
      <c r="BU395"/>
      <c r="BV395"/>
      <c r="BW395"/>
      <c r="BX395"/>
      <c r="BY395"/>
      <c r="BZ395"/>
      <c r="CA395"/>
      <c r="CB395"/>
      <c r="CC395"/>
      <c r="CD395"/>
      <c r="CE395"/>
      <c r="CF395"/>
    </row>
    <row r="396" spans="1:84" hidden="1" x14ac:dyDescent="0.3">
      <c r="A396" s="12"/>
      <c r="B396" s="10" t="str">
        <f>IF('Base de données'!B339="","",'Base de données'!B339)</f>
        <v/>
      </c>
      <c r="C396" s="10" t="str">
        <f>IF('Base de données'!C339="","",'Base de données'!C339)</f>
        <v/>
      </c>
      <c r="D396" s="10" t="str">
        <f>IF('Base de données'!D339="","",'Base de données'!D339)</f>
        <v/>
      </c>
      <c r="E396" s="10" t="str">
        <f>IF('Base de données'!E339="","",'Base de données'!E339)</f>
        <v/>
      </c>
      <c r="F396" s="10" t="str">
        <f>IF('Base de données'!F339="","",'Base de données'!F339)</f>
        <v/>
      </c>
      <c r="G396" s="10" t="str">
        <f>IF('Base de données'!G339="","",'Base de données'!G339)</f>
        <v/>
      </c>
      <c r="H396" s="10" t="str">
        <f>IF('Base de données'!H339="","",'Base de données'!H339)</f>
        <v/>
      </c>
      <c r="I396" s="10" t="str">
        <f>IF('Base de données'!I339="","",'Base de données'!I339)</f>
        <v/>
      </c>
      <c r="J396" s="10" t="str">
        <f>IF('Base de données'!J339="","",'Base de données'!J339)</f>
        <v/>
      </c>
      <c r="K396" s="10" t="str">
        <f>IF('Base de données'!K339="","",'Base de données'!K339)</f>
        <v/>
      </c>
      <c r="L396" s="64" t="str">
        <f>IF('Base de données'!L339="","",'Base de données'!L339)</f>
        <v/>
      </c>
      <c r="M396" s="64" t="str">
        <f>IF('Base de données'!M339="","",'Base de données'!M339)</f>
        <v/>
      </c>
      <c r="N396" s="64" t="str">
        <f>IF('Base de données'!N339="","",'Base de données'!N339)</f>
        <v/>
      </c>
      <c r="O396" s="10" t="str">
        <f>IF('Base de données'!O339="","",'Base de données'!O339)</f>
        <v/>
      </c>
      <c r="P396" s="10" t="str">
        <f>IF('Base de données'!P339="","",'Base de données'!P339)</f>
        <v/>
      </c>
      <c r="Q396" s="10" t="str">
        <f>IF('Base de données'!Q339="","",'Base de données'!Q339)</f>
        <v/>
      </c>
      <c r="BQ396"/>
      <c r="BR396"/>
      <c r="BS396"/>
      <c r="BT396"/>
      <c r="BU396"/>
      <c r="BV396"/>
      <c r="BW396"/>
      <c r="BX396"/>
      <c r="BY396"/>
      <c r="BZ396"/>
      <c r="CA396"/>
      <c r="CB396"/>
      <c r="CC396"/>
      <c r="CD396"/>
      <c r="CE396"/>
      <c r="CF396"/>
    </row>
    <row r="397" spans="1:84" hidden="1" x14ac:dyDescent="0.3">
      <c r="A397" s="12"/>
      <c r="B397" s="10" t="str">
        <f>IF('Base de données'!B340="","",'Base de données'!B340)</f>
        <v/>
      </c>
      <c r="C397" s="10" t="str">
        <f>IF('Base de données'!C340="","",'Base de données'!C340)</f>
        <v/>
      </c>
      <c r="D397" s="10" t="str">
        <f>IF('Base de données'!D340="","",'Base de données'!D340)</f>
        <v/>
      </c>
      <c r="E397" s="10" t="str">
        <f>IF('Base de données'!E340="","",'Base de données'!E340)</f>
        <v/>
      </c>
      <c r="F397" s="10" t="str">
        <f>IF('Base de données'!F340="","",'Base de données'!F340)</f>
        <v/>
      </c>
      <c r="G397" s="10" t="str">
        <f>IF('Base de données'!G340="","",'Base de données'!G340)</f>
        <v/>
      </c>
      <c r="H397" s="10" t="str">
        <f>IF('Base de données'!H340="","",'Base de données'!H340)</f>
        <v/>
      </c>
      <c r="I397" s="10" t="str">
        <f>IF('Base de données'!I340="","",'Base de données'!I340)</f>
        <v/>
      </c>
      <c r="J397" s="10" t="str">
        <f>IF('Base de données'!J340="","",'Base de données'!J340)</f>
        <v/>
      </c>
      <c r="K397" s="10" t="str">
        <f>IF('Base de données'!K340="","",'Base de données'!K340)</f>
        <v/>
      </c>
      <c r="L397" s="64" t="str">
        <f>IF('Base de données'!L340="","",'Base de données'!L340)</f>
        <v/>
      </c>
      <c r="M397" s="64" t="str">
        <f>IF('Base de données'!M340="","",'Base de données'!M340)</f>
        <v/>
      </c>
      <c r="N397" s="64" t="str">
        <f>IF('Base de données'!N340="","",'Base de données'!N340)</f>
        <v/>
      </c>
      <c r="O397" s="10" t="str">
        <f>IF('Base de données'!O340="","",'Base de données'!O340)</f>
        <v/>
      </c>
      <c r="P397" s="10" t="str">
        <f>IF('Base de données'!P340="","",'Base de données'!P340)</f>
        <v/>
      </c>
      <c r="Q397" s="10" t="str">
        <f>IF('Base de données'!Q340="","",'Base de données'!Q340)</f>
        <v/>
      </c>
      <c r="BQ397"/>
      <c r="BR397"/>
      <c r="BS397"/>
      <c r="BT397"/>
      <c r="BU397"/>
      <c r="BV397"/>
      <c r="BW397"/>
      <c r="BX397"/>
      <c r="BY397"/>
      <c r="BZ397"/>
      <c r="CA397"/>
      <c r="CB397"/>
      <c r="CC397"/>
      <c r="CD397"/>
      <c r="CE397"/>
      <c r="CF397"/>
    </row>
    <row r="398" spans="1:84" hidden="1" x14ac:dyDescent="0.3">
      <c r="A398" s="12"/>
      <c r="B398" s="10" t="str">
        <f>IF('Base de données'!B341="","",'Base de données'!B341)</f>
        <v/>
      </c>
      <c r="C398" s="10" t="str">
        <f>IF('Base de données'!C341="","",'Base de données'!C341)</f>
        <v/>
      </c>
      <c r="D398" s="10" t="str">
        <f>IF('Base de données'!D341="","",'Base de données'!D341)</f>
        <v/>
      </c>
      <c r="E398" s="10" t="str">
        <f>IF('Base de données'!E341="","",'Base de données'!E341)</f>
        <v/>
      </c>
      <c r="F398" s="10" t="str">
        <f>IF('Base de données'!F341="","",'Base de données'!F341)</f>
        <v/>
      </c>
      <c r="G398" s="10" t="str">
        <f>IF('Base de données'!G341="","",'Base de données'!G341)</f>
        <v/>
      </c>
      <c r="H398" s="10" t="str">
        <f>IF('Base de données'!H341="","",'Base de données'!H341)</f>
        <v/>
      </c>
      <c r="I398" s="10" t="str">
        <f>IF('Base de données'!I341="","",'Base de données'!I341)</f>
        <v/>
      </c>
      <c r="J398" s="10" t="str">
        <f>IF('Base de données'!J341="","",'Base de données'!J341)</f>
        <v/>
      </c>
      <c r="K398" s="10" t="str">
        <f>IF('Base de données'!K341="","",'Base de données'!K341)</f>
        <v/>
      </c>
      <c r="L398" s="64" t="str">
        <f>IF('Base de données'!L341="","",'Base de données'!L341)</f>
        <v/>
      </c>
      <c r="M398" s="64" t="str">
        <f>IF('Base de données'!M341="","",'Base de données'!M341)</f>
        <v/>
      </c>
      <c r="N398" s="64" t="str">
        <f>IF('Base de données'!N341="","",'Base de données'!N341)</f>
        <v/>
      </c>
      <c r="O398" s="10" t="str">
        <f>IF('Base de données'!O341="","",'Base de données'!O341)</f>
        <v/>
      </c>
      <c r="P398" s="10" t="str">
        <f>IF('Base de données'!P341="","",'Base de données'!P341)</f>
        <v/>
      </c>
      <c r="Q398" s="10" t="str">
        <f>IF('Base de données'!Q341="","",'Base de données'!Q341)</f>
        <v/>
      </c>
      <c r="BQ398"/>
      <c r="BR398"/>
      <c r="BS398"/>
      <c r="BT398"/>
      <c r="BU398"/>
      <c r="BV398"/>
      <c r="BW398"/>
      <c r="BX398"/>
      <c r="BY398"/>
      <c r="BZ398"/>
      <c r="CA398"/>
      <c r="CB398"/>
      <c r="CC398"/>
      <c r="CD398"/>
      <c r="CE398"/>
      <c r="CF398"/>
    </row>
    <row r="399" spans="1:84" hidden="1" x14ac:dyDescent="0.3">
      <c r="A399" s="12"/>
      <c r="B399" s="10" t="str">
        <f>IF('Base de données'!B342="","",'Base de données'!B342)</f>
        <v/>
      </c>
      <c r="C399" s="10" t="str">
        <f>IF('Base de données'!C342="","",'Base de données'!C342)</f>
        <v/>
      </c>
      <c r="D399" s="10" t="str">
        <f>IF('Base de données'!D342="","",'Base de données'!D342)</f>
        <v/>
      </c>
      <c r="E399" s="10" t="str">
        <f>IF('Base de données'!E342="","",'Base de données'!E342)</f>
        <v/>
      </c>
      <c r="F399" s="10" t="str">
        <f>IF('Base de données'!F342="","",'Base de données'!F342)</f>
        <v/>
      </c>
      <c r="G399" s="10" t="str">
        <f>IF('Base de données'!G342="","",'Base de données'!G342)</f>
        <v/>
      </c>
      <c r="H399" s="10" t="str">
        <f>IF('Base de données'!H342="","",'Base de données'!H342)</f>
        <v/>
      </c>
      <c r="I399" s="10" t="str">
        <f>IF('Base de données'!I342="","",'Base de données'!I342)</f>
        <v/>
      </c>
      <c r="J399" s="10" t="str">
        <f>IF('Base de données'!J342="","",'Base de données'!J342)</f>
        <v/>
      </c>
      <c r="K399" s="10" t="str">
        <f>IF('Base de données'!K342="","",'Base de données'!K342)</f>
        <v/>
      </c>
      <c r="L399" s="64" t="str">
        <f>IF('Base de données'!L342="","",'Base de données'!L342)</f>
        <v/>
      </c>
      <c r="M399" s="64" t="str">
        <f>IF('Base de données'!M342="","",'Base de données'!M342)</f>
        <v/>
      </c>
      <c r="N399" s="64" t="str">
        <f>IF('Base de données'!N342="","",'Base de données'!N342)</f>
        <v/>
      </c>
      <c r="O399" s="10" t="str">
        <f>IF('Base de données'!O342="","",'Base de données'!O342)</f>
        <v/>
      </c>
      <c r="P399" s="10" t="str">
        <f>IF('Base de données'!P342="","",'Base de données'!P342)</f>
        <v/>
      </c>
      <c r="Q399" s="10" t="str">
        <f>IF('Base de données'!Q342="","",'Base de données'!Q342)</f>
        <v/>
      </c>
      <c r="BQ399"/>
      <c r="BR399"/>
      <c r="BS399"/>
      <c r="BT399"/>
      <c r="BU399"/>
      <c r="BV399"/>
      <c r="BW399"/>
      <c r="BX399"/>
      <c r="BY399"/>
      <c r="BZ399"/>
      <c r="CA399"/>
      <c r="CB399"/>
      <c r="CC399"/>
      <c r="CD399"/>
      <c r="CE399"/>
      <c r="CF399"/>
    </row>
    <row r="400" spans="1:84" hidden="1" x14ac:dyDescent="0.3">
      <c r="A400" s="12"/>
      <c r="B400" s="10" t="str">
        <f>IF('Base de données'!B343="","",'Base de données'!B343)</f>
        <v/>
      </c>
      <c r="C400" s="10" t="str">
        <f>IF('Base de données'!C343="","",'Base de données'!C343)</f>
        <v/>
      </c>
      <c r="D400" s="10" t="str">
        <f>IF('Base de données'!D343="","",'Base de données'!D343)</f>
        <v/>
      </c>
      <c r="E400" s="10" t="str">
        <f>IF('Base de données'!E343="","",'Base de données'!E343)</f>
        <v/>
      </c>
      <c r="F400" s="10" t="str">
        <f>IF('Base de données'!F343="","",'Base de données'!F343)</f>
        <v/>
      </c>
      <c r="G400" s="10" t="str">
        <f>IF('Base de données'!G343="","",'Base de données'!G343)</f>
        <v/>
      </c>
      <c r="H400" s="10" t="str">
        <f>IF('Base de données'!H343="","",'Base de données'!H343)</f>
        <v/>
      </c>
      <c r="I400" s="10" t="str">
        <f>IF('Base de données'!I343="","",'Base de données'!I343)</f>
        <v/>
      </c>
      <c r="J400" s="10" t="str">
        <f>IF('Base de données'!J343="","",'Base de données'!J343)</f>
        <v/>
      </c>
      <c r="K400" s="10" t="str">
        <f>IF('Base de données'!K343="","",'Base de données'!K343)</f>
        <v/>
      </c>
      <c r="L400" s="64" t="str">
        <f>IF('Base de données'!L343="","",'Base de données'!L343)</f>
        <v/>
      </c>
      <c r="M400" s="64" t="str">
        <f>IF('Base de données'!M343="","",'Base de données'!M343)</f>
        <v/>
      </c>
      <c r="N400" s="64" t="str">
        <f>IF('Base de données'!N343="","",'Base de données'!N343)</f>
        <v/>
      </c>
      <c r="O400" s="10" t="str">
        <f>IF('Base de données'!O343="","",'Base de données'!O343)</f>
        <v/>
      </c>
      <c r="P400" s="10" t="str">
        <f>IF('Base de données'!P343="","",'Base de données'!P343)</f>
        <v/>
      </c>
      <c r="Q400" s="10" t="str">
        <f>IF('Base de données'!Q343="","",'Base de données'!Q343)</f>
        <v/>
      </c>
      <c r="BQ400"/>
      <c r="BR400"/>
      <c r="BS400"/>
      <c r="BT400"/>
      <c r="BU400"/>
      <c r="BV400"/>
      <c r="BW400"/>
      <c r="BX400"/>
      <c r="BY400"/>
      <c r="BZ400"/>
      <c r="CA400"/>
      <c r="CB400"/>
      <c r="CC400"/>
      <c r="CD400"/>
      <c r="CE400"/>
      <c r="CF400"/>
    </row>
    <row r="401" spans="1:84" hidden="1" x14ac:dyDescent="0.3">
      <c r="A401" s="12"/>
      <c r="B401" s="10" t="str">
        <f>IF('Base de données'!B344="","",'Base de données'!B344)</f>
        <v/>
      </c>
      <c r="C401" s="10" t="str">
        <f>IF('Base de données'!C344="","",'Base de données'!C344)</f>
        <v/>
      </c>
      <c r="D401" s="10" t="str">
        <f>IF('Base de données'!D344="","",'Base de données'!D344)</f>
        <v/>
      </c>
      <c r="E401" s="10" t="str">
        <f>IF('Base de données'!E344="","",'Base de données'!E344)</f>
        <v/>
      </c>
      <c r="F401" s="10" t="str">
        <f>IF('Base de données'!F344="","",'Base de données'!F344)</f>
        <v/>
      </c>
      <c r="G401" s="10" t="str">
        <f>IF('Base de données'!G344="","",'Base de données'!G344)</f>
        <v/>
      </c>
      <c r="H401" s="10" t="str">
        <f>IF('Base de données'!H344="","",'Base de données'!H344)</f>
        <v/>
      </c>
      <c r="I401" s="10" t="str">
        <f>IF('Base de données'!I344="","",'Base de données'!I344)</f>
        <v/>
      </c>
      <c r="J401" s="10" t="str">
        <f>IF('Base de données'!J344="","",'Base de données'!J344)</f>
        <v/>
      </c>
      <c r="K401" s="10" t="str">
        <f>IF('Base de données'!K344="","",'Base de données'!K344)</f>
        <v/>
      </c>
      <c r="L401" s="64" t="str">
        <f>IF('Base de données'!L344="","",'Base de données'!L344)</f>
        <v/>
      </c>
      <c r="M401" s="64" t="str">
        <f>IF('Base de données'!M344="","",'Base de données'!M344)</f>
        <v/>
      </c>
      <c r="N401" s="64" t="str">
        <f>IF('Base de données'!N344="","",'Base de données'!N344)</f>
        <v/>
      </c>
      <c r="O401" s="10" t="str">
        <f>IF('Base de données'!O344="","",'Base de données'!O344)</f>
        <v/>
      </c>
      <c r="P401" s="10" t="str">
        <f>IF('Base de données'!P344="","",'Base de données'!P344)</f>
        <v/>
      </c>
      <c r="Q401" s="10" t="str">
        <f>IF('Base de données'!Q344="","",'Base de données'!Q344)</f>
        <v/>
      </c>
      <c r="BQ401"/>
      <c r="BR401"/>
      <c r="BS401"/>
      <c r="BT401"/>
      <c r="BU401"/>
      <c r="BV401"/>
      <c r="BW401"/>
      <c r="BX401"/>
      <c r="BY401"/>
      <c r="BZ401"/>
      <c r="CA401"/>
      <c r="CB401"/>
      <c r="CC401"/>
      <c r="CD401"/>
      <c r="CE401"/>
      <c r="CF401"/>
    </row>
    <row r="402" spans="1:84" hidden="1" x14ac:dyDescent="0.3">
      <c r="A402" s="12"/>
      <c r="B402" s="10" t="str">
        <f>IF('Base de données'!B345="","",'Base de données'!B345)</f>
        <v/>
      </c>
      <c r="C402" s="10" t="str">
        <f>IF('Base de données'!C345="","",'Base de données'!C345)</f>
        <v/>
      </c>
      <c r="D402" s="10" t="str">
        <f>IF('Base de données'!D345="","",'Base de données'!D345)</f>
        <v/>
      </c>
      <c r="E402" s="10" t="str">
        <f>IF('Base de données'!E345="","",'Base de données'!E345)</f>
        <v/>
      </c>
      <c r="F402" s="10" t="str">
        <f>IF('Base de données'!F345="","",'Base de données'!F345)</f>
        <v/>
      </c>
      <c r="G402" s="10" t="str">
        <f>IF('Base de données'!G345="","",'Base de données'!G345)</f>
        <v/>
      </c>
      <c r="H402" s="10" t="str">
        <f>IF('Base de données'!H345="","",'Base de données'!H345)</f>
        <v/>
      </c>
      <c r="I402" s="10" t="str">
        <f>IF('Base de données'!I345="","",'Base de données'!I345)</f>
        <v/>
      </c>
      <c r="J402" s="10" t="str">
        <f>IF('Base de données'!J345="","",'Base de données'!J345)</f>
        <v/>
      </c>
      <c r="K402" s="10" t="str">
        <f>IF('Base de données'!K345="","",'Base de données'!K345)</f>
        <v/>
      </c>
      <c r="L402" s="64" t="str">
        <f>IF('Base de données'!L345="","",'Base de données'!L345)</f>
        <v/>
      </c>
      <c r="M402" s="64" t="str">
        <f>IF('Base de données'!M345="","",'Base de données'!M345)</f>
        <v/>
      </c>
      <c r="N402" s="64" t="str">
        <f>IF('Base de données'!N345="","",'Base de données'!N345)</f>
        <v/>
      </c>
      <c r="O402" s="10" t="str">
        <f>IF('Base de données'!O345="","",'Base de données'!O345)</f>
        <v/>
      </c>
      <c r="P402" s="10" t="str">
        <f>IF('Base de données'!P345="","",'Base de données'!P345)</f>
        <v/>
      </c>
      <c r="Q402" s="10" t="str">
        <f>IF('Base de données'!Q345="","",'Base de données'!Q345)</f>
        <v/>
      </c>
      <c r="BQ402"/>
      <c r="BR402"/>
      <c r="BS402"/>
      <c r="BT402"/>
      <c r="BU402"/>
      <c r="BV402"/>
      <c r="BW402"/>
      <c r="BX402"/>
      <c r="BY402"/>
      <c r="BZ402"/>
      <c r="CA402"/>
      <c r="CB402"/>
      <c r="CC402"/>
      <c r="CD402"/>
      <c r="CE402"/>
      <c r="CF402"/>
    </row>
    <row r="403" spans="1:84" hidden="1" x14ac:dyDescent="0.3">
      <c r="A403" s="12"/>
      <c r="B403" s="10" t="str">
        <f>IF('Base de données'!B346="","",'Base de données'!B346)</f>
        <v/>
      </c>
      <c r="C403" s="10" t="str">
        <f>IF('Base de données'!C346="","",'Base de données'!C346)</f>
        <v/>
      </c>
      <c r="D403" s="10" t="str">
        <f>IF('Base de données'!D346="","",'Base de données'!D346)</f>
        <v/>
      </c>
      <c r="E403" s="10" t="str">
        <f>IF('Base de données'!E346="","",'Base de données'!E346)</f>
        <v/>
      </c>
      <c r="F403" s="10" t="str">
        <f>IF('Base de données'!F346="","",'Base de données'!F346)</f>
        <v/>
      </c>
      <c r="G403" s="10" t="str">
        <f>IF('Base de données'!G346="","",'Base de données'!G346)</f>
        <v/>
      </c>
      <c r="H403" s="10" t="str">
        <f>IF('Base de données'!H346="","",'Base de données'!H346)</f>
        <v/>
      </c>
      <c r="I403" s="10" t="str">
        <f>IF('Base de données'!I346="","",'Base de données'!I346)</f>
        <v/>
      </c>
      <c r="J403" s="10" t="str">
        <f>IF('Base de données'!J346="","",'Base de données'!J346)</f>
        <v/>
      </c>
      <c r="K403" s="10" t="str">
        <f>IF('Base de données'!K346="","",'Base de données'!K346)</f>
        <v/>
      </c>
      <c r="L403" s="64" t="str">
        <f>IF('Base de données'!L346="","",'Base de données'!L346)</f>
        <v/>
      </c>
      <c r="M403" s="64" t="str">
        <f>IF('Base de données'!M346="","",'Base de données'!M346)</f>
        <v/>
      </c>
      <c r="N403" s="64" t="str">
        <f>IF('Base de données'!N346="","",'Base de données'!N346)</f>
        <v/>
      </c>
      <c r="O403" s="10" t="str">
        <f>IF('Base de données'!O346="","",'Base de données'!O346)</f>
        <v/>
      </c>
      <c r="P403" s="10" t="str">
        <f>IF('Base de données'!P346="","",'Base de données'!P346)</f>
        <v/>
      </c>
      <c r="Q403" s="10" t="str">
        <f>IF('Base de données'!Q346="","",'Base de données'!Q346)</f>
        <v/>
      </c>
      <c r="BQ403"/>
      <c r="BR403"/>
      <c r="BS403"/>
      <c r="BT403"/>
      <c r="BU403"/>
      <c r="BV403"/>
      <c r="BW403"/>
      <c r="BX403"/>
      <c r="BY403"/>
      <c r="BZ403"/>
      <c r="CA403"/>
      <c r="CB403"/>
      <c r="CC403"/>
      <c r="CD403"/>
      <c r="CE403"/>
      <c r="CF403"/>
    </row>
    <row r="404" spans="1:84" hidden="1" x14ac:dyDescent="0.3">
      <c r="A404" s="12"/>
      <c r="B404" s="10" t="str">
        <f>IF('Base de données'!B347="","",'Base de données'!B347)</f>
        <v/>
      </c>
      <c r="C404" s="10" t="str">
        <f>IF('Base de données'!C347="","",'Base de données'!C347)</f>
        <v/>
      </c>
      <c r="D404" s="10" t="str">
        <f>IF('Base de données'!D347="","",'Base de données'!D347)</f>
        <v/>
      </c>
      <c r="E404" s="10" t="str">
        <f>IF('Base de données'!E347="","",'Base de données'!E347)</f>
        <v/>
      </c>
      <c r="F404" s="10" t="str">
        <f>IF('Base de données'!F347="","",'Base de données'!F347)</f>
        <v/>
      </c>
      <c r="G404" s="10" t="str">
        <f>IF('Base de données'!G347="","",'Base de données'!G347)</f>
        <v/>
      </c>
      <c r="H404" s="10" t="str">
        <f>IF('Base de données'!H347="","",'Base de données'!H347)</f>
        <v/>
      </c>
      <c r="I404" s="10" t="str">
        <f>IF('Base de données'!I347="","",'Base de données'!I347)</f>
        <v/>
      </c>
      <c r="J404" s="10" t="str">
        <f>IF('Base de données'!J347="","",'Base de données'!J347)</f>
        <v/>
      </c>
      <c r="K404" s="10" t="str">
        <f>IF('Base de données'!K347="","",'Base de données'!K347)</f>
        <v/>
      </c>
      <c r="L404" s="64" t="str">
        <f>IF('Base de données'!L347="","",'Base de données'!L347)</f>
        <v/>
      </c>
      <c r="M404" s="64" t="str">
        <f>IF('Base de données'!M347="","",'Base de données'!M347)</f>
        <v/>
      </c>
      <c r="N404" s="64" t="str">
        <f>IF('Base de données'!N347="","",'Base de données'!N347)</f>
        <v/>
      </c>
      <c r="O404" s="10" t="str">
        <f>IF('Base de données'!O347="","",'Base de données'!O347)</f>
        <v/>
      </c>
      <c r="P404" s="10" t="str">
        <f>IF('Base de données'!P347="","",'Base de données'!P347)</f>
        <v/>
      </c>
      <c r="Q404" s="10" t="str">
        <f>IF('Base de données'!Q347="","",'Base de données'!Q347)</f>
        <v/>
      </c>
      <c r="BQ404"/>
      <c r="BR404"/>
      <c r="BS404"/>
      <c r="BT404"/>
      <c r="BU404"/>
      <c r="BV404"/>
      <c r="BW404"/>
      <c r="BX404"/>
      <c r="BY404"/>
      <c r="BZ404"/>
      <c r="CA404"/>
      <c r="CB404"/>
      <c r="CC404"/>
      <c r="CD404"/>
      <c r="CE404"/>
      <c r="CF404"/>
    </row>
    <row r="405" spans="1:84" hidden="1" x14ac:dyDescent="0.3">
      <c r="A405" s="12"/>
      <c r="B405" s="10" t="str">
        <f>IF('Base de données'!B348="","",'Base de données'!B348)</f>
        <v/>
      </c>
      <c r="C405" s="10" t="str">
        <f>IF('Base de données'!C348="","",'Base de données'!C348)</f>
        <v/>
      </c>
      <c r="D405" s="10" t="str">
        <f>IF('Base de données'!D348="","",'Base de données'!D348)</f>
        <v/>
      </c>
      <c r="E405" s="10" t="str">
        <f>IF('Base de données'!E348="","",'Base de données'!E348)</f>
        <v/>
      </c>
      <c r="F405" s="10" t="str">
        <f>IF('Base de données'!F348="","",'Base de données'!F348)</f>
        <v/>
      </c>
      <c r="G405" s="10" t="str">
        <f>IF('Base de données'!G348="","",'Base de données'!G348)</f>
        <v/>
      </c>
      <c r="H405" s="10" t="str">
        <f>IF('Base de données'!H348="","",'Base de données'!H348)</f>
        <v/>
      </c>
      <c r="I405" s="10" t="str">
        <f>IF('Base de données'!I348="","",'Base de données'!I348)</f>
        <v/>
      </c>
      <c r="J405" s="10" t="str">
        <f>IF('Base de données'!J348="","",'Base de données'!J348)</f>
        <v/>
      </c>
      <c r="K405" s="10" t="str">
        <f>IF('Base de données'!K348="","",'Base de données'!K348)</f>
        <v/>
      </c>
      <c r="L405" s="64" t="str">
        <f>IF('Base de données'!L348="","",'Base de données'!L348)</f>
        <v/>
      </c>
      <c r="M405" s="64" t="str">
        <f>IF('Base de données'!M348="","",'Base de données'!M348)</f>
        <v/>
      </c>
      <c r="N405" s="64" t="str">
        <f>IF('Base de données'!N348="","",'Base de données'!N348)</f>
        <v/>
      </c>
      <c r="O405" s="10" t="str">
        <f>IF('Base de données'!O348="","",'Base de données'!O348)</f>
        <v/>
      </c>
      <c r="P405" s="10" t="str">
        <f>IF('Base de données'!P348="","",'Base de données'!P348)</f>
        <v/>
      </c>
      <c r="Q405" s="10" t="str">
        <f>IF('Base de données'!Q348="","",'Base de données'!Q348)</f>
        <v/>
      </c>
      <c r="BQ405"/>
      <c r="BR405"/>
      <c r="BS405"/>
      <c r="BT405"/>
      <c r="BU405"/>
      <c r="BV405"/>
      <c r="BW405"/>
      <c r="BX405"/>
      <c r="BY405"/>
      <c r="BZ405"/>
      <c r="CA405"/>
      <c r="CB405"/>
      <c r="CC405"/>
      <c r="CD405"/>
      <c r="CE405"/>
      <c r="CF405"/>
    </row>
    <row r="406" spans="1:84" hidden="1" x14ac:dyDescent="0.3">
      <c r="A406" s="12"/>
      <c r="B406" s="10" t="str">
        <f>IF('Base de données'!B349="","",'Base de données'!B349)</f>
        <v/>
      </c>
      <c r="C406" s="10" t="str">
        <f>IF('Base de données'!C349="","",'Base de données'!C349)</f>
        <v/>
      </c>
      <c r="D406" s="10" t="str">
        <f>IF('Base de données'!D349="","",'Base de données'!D349)</f>
        <v/>
      </c>
      <c r="E406" s="10" t="str">
        <f>IF('Base de données'!E349="","",'Base de données'!E349)</f>
        <v/>
      </c>
      <c r="F406" s="10" t="str">
        <f>IF('Base de données'!F349="","",'Base de données'!F349)</f>
        <v/>
      </c>
      <c r="G406" s="10" t="str">
        <f>IF('Base de données'!G349="","",'Base de données'!G349)</f>
        <v/>
      </c>
      <c r="H406" s="10" t="str">
        <f>IF('Base de données'!H349="","",'Base de données'!H349)</f>
        <v/>
      </c>
      <c r="I406" s="10" t="str">
        <f>IF('Base de données'!I349="","",'Base de données'!I349)</f>
        <v/>
      </c>
      <c r="J406" s="10" t="str">
        <f>IF('Base de données'!J349="","",'Base de données'!J349)</f>
        <v/>
      </c>
      <c r="K406" s="10" t="str">
        <f>IF('Base de données'!K349="","",'Base de données'!K349)</f>
        <v/>
      </c>
      <c r="L406" s="64" t="str">
        <f>IF('Base de données'!L349="","",'Base de données'!L349)</f>
        <v/>
      </c>
      <c r="M406" s="64" t="str">
        <f>IF('Base de données'!M349="","",'Base de données'!M349)</f>
        <v/>
      </c>
      <c r="N406" s="64" t="str">
        <f>IF('Base de données'!N349="","",'Base de données'!N349)</f>
        <v/>
      </c>
      <c r="O406" s="10" t="str">
        <f>IF('Base de données'!O349="","",'Base de données'!O349)</f>
        <v/>
      </c>
      <c r="P406" s="10" t="str">
        <f>IF('Base de données'!P349="","",'Base de données'!P349)</f>
        <v/>
      </c>
      <c r="Q406" s="10" t="str">
        <f>IF('Base de données'!Q349="","",'Base de données'!Q349)</f>
        <v/>
      </c>
      <c r="BQ406"/>
      <c r="BR406"/>
      <c r="BS406"/>
      <c r="BT406"/>
      <c r="BU406"/>
      <c r="BV406"/>
      <c r="BW406"/>
      <c r="BX406"/>
      <c r="BY406"/>
      <c r="BZ406"/>
      <c r="CA406"/>
      <c r="CB406"/>
      <c r="CC406"/>
      <c r="CD406"/>
      <c r="CE406"/>
      <c r="CF406"/>
    </row>
    <row r="407" spans="1:84" hidden="1" x14ac:dyDescent="0.3">
      <c r="A407" s="12"/>
      <c r="B407" s="10" t="str">
        <f>IF('Base de données'!B350="","",'Base de données'!B350)</f>
        <v/>
      </c>
      <c r="C407" s="10" t="str">
        <f>IF('Base de données'!C350="","",'Base de données'!C350)</f>
        <v/>
      </c>
      <c r="D407" s="10" t="str">
        <f>IF('Base de données'!D350="","",'Base de données'!D350)</f>
        <v/>
      </c>
      <c r="E407" s="10" t="str">
        <f>IF('Base de données'!E350="","",'Base de données'!E350)</f>
        <v/>
      </c>
      <c r="F407" s="10" t="str">
        <f>IF('Base de données'!F350="","",'Base de données'!F350)</f>
        <v/>
      </c>
      <c r="G407" s="10" t="str">
        <f>IF('Base de données'!G350="","",'Base de données'!G350)</f>
        <v/>
      </c>
      <c r="H407" s="10" t="str">
        <f>IF('Base de données'!H350="","",'Base de données'!H350)</f>
        <v/>
      </c>
      <c r="I407" s="10" t="str">
        <f>IF('Base de données'!I350="","",'Base de données'!I350)</f>
        <v/>
      </c>
      <c r="J407" s="10" t="str">
        <f>IF('Base de données'!J350="","",'Base de données'!J350)</f>
        <v/>
      </c>
      <c r="K407" s="10" t="str">
        <f>IF('Base de données'!K350="","",'Base de données'!K350)</f>
        <v/>
      </c>
      <c r="L407" s="64" t="str">
        <f>IF('Base de données'!L350="","",'Base de données'!L350)</f>
        <v/>
      </c>
      <c r="M407" s="64" t="str">
        <f>IF('Base de données'!M350="","",'Base de données'!M350)</f>
        <v/>
      </c>
      <c r="N407" s="64" t="str">
        <f>IF('Base de données'!N350="","",'Base de données'!N350)</f>
        <v/>
      </c>
      <c r="O407" s="10" t="str">
        <f>IF('Base de données'!O350="","",'Base de données'!O350)</f>
        <v/>
      </c>
      <c r="P407" s="10" t="str">
        <f>IF('Base de données'!P350="","",'Base de données'!P350)</f>
        <v/>
      </c>
      <c r="Q407" s="10" t="str">
        <f>IF('Base de données'!Q350="","",'Base de données'!Q350)</f>
        <v/>
      </c>
      <c r="BQ407"/>
      <c r="BR407"/>
      <c r="BS407"/>
      <c r="BT407"/>
      <c r="BU407"/>
      <c r="BV407"/>
      <c r="BW407"/>
      <c r="BX407"/>
      <c r="BY407"/>
      <c r="BZ407"/>
      <c r="CA407"/>
      <c r="CB407"/>
      <c r="CC407"/>
      <c r="CD407"/>
      <c r="CE407"/>
      <c r="CF407"/>
    </row>
    <row r="408" spans="1:84" hidden="1" x14ac:dyDescent="0.3">
      <c r="A408" s="12"/>
      <c r="B408" s="10" t="str">
        <f>IF('Base de données'!B351="","",'Base de données'!B351)</f>
        <v/>
      </c>
      <c r="C408" s="10" t="str">
        <f>IF('Base de données'!C351="","",'Base de données'!C351)</f>
        <v/>
      </c>
      <c r="D408" s="10" t="str">
        <f>IF('Base de données'!D351="","",'Base de données'!D351)</f>
        <v/>
      </c>
      <c r="E408" s="10" t="str">
        <f>IF('Base de données'!E351="","",'Base de données'!E351)</f>
        <v/>
      </c>
      <c r="F408" s="10" t="str">
        <f>IF('Base de données'!F351="","",'Base de données'!F351)</f>
        <v/>
      </c>
      <c r="G408" s="10" t="str">
        <f>IF('Base de données'!G351="","",'Base de données'!G351)</f>
        <v/>
      </c>
      <c r="H408" s="10" t="str">
        <f>IF('Base de données'!H351="","",'Base de données'!H351)</f>
        <v/>
      </c>
      <c r="I408" s="10" t="str">
        <f>IF('Base de données'!I351="","",'Base de données'!I351)</f>
        <v/>
      </c>
      <c r="J408" s="10" t="str">
        <f>IF('Base de données'!J351="","",'Base de données'!J351)</f>
        <v/>
      </c>
      <c r="K408" s="10" t="str">
        <f>IF('Base de données'!K351="","",'Base de données'!K351)</f>
        <v/>
      </c>
      <c r="L408" s="64" t="str">
        <f>IF('Base de données'!L351="","",'Base de données'!L351)</f>
        <v/>
      </c>
      <c r="M408" s="64" t="str">
        <f>IF('Base de données'!M351="","",'Base de données'!M351)</f>
        <v/>
      </c>
      <c r="N408" s="64" t="str">
        <f>IF('Base de données'!N351="","",'Base de données'!N351)</f>
        <v/>
      </c>
      <c r="O408" s="10" t="str">
        <f>IF('Base de données'!O351="","",'Base de données'!O351)</f>
        <v/>
      </c>
      <c r="P408" s="10" t="str">
        <f>IF('Base de données'!P351="","",'Base de données'!P351)</f>
        <v/>
      </c>
      <c r="Q408" s="10" t="str">
        <f>IF('Base de données'!Q351="","",'Base de données'!Q351)</f>
        <v/>
      </c>
      <c r="BQ408"/>
      <c r="BR408"/>
      <c r="BS408"/>
      <c r="BT408"/>
      <c r="BU408"/>
      <c r="BV408"/>
      <c r="BW408"/>
      <c r="BX408"/>
      <c r="BY408"/>
      <c r="BZ408"/>
      <c r="CA408"/>
      <c r="CB408"/>
      <c r="CC408"/>
      <c r="CD408"/>
      <c r="CE408"/>
      <c r="CF408"/>
    </row>
    <row r="409" spans="1:84" hidden="1" x14ac:dyDescent="0.3">
      <c r="A409" s="12"/>
      <c r="B409" s="10" t="str">
        <f>IF('Base de données'!B352="","",'Base de données'!B352)</f>
        <v/>
      </c>
      <c r="C409" s="10" t="str">
        <f>IF('Base de données'!C352="","",'Base de données'!C352)</f>
        <v/>
      </c>
      <c r="D409" s="10" t="str">
        <f>IF('Base de données'!D352="","",'Base de données'!D352)</f>
        <v/>
      </c>
      <c r="E409" s="10" t="str">
        <f>IF('Base de données'!E352="","",'Base de données'!E352)</f>
        <v/>
      </c>
      <c r="F409" s="10" t="str">
        <f>IF('Base de données'!F352="","",'Base de données'!F352)</f>
        <v/>
      </c>
      <c r="G409" s="10" t="str">
        <f>IF('Base de données'!G352="","",'Base de données'!G352)</f>
        <v/>
      </c>
      <c r="H409" s="10" t="str">
        <f>IF('Base de données'!H352="","",'Base de données'!H352)</f>
        <v/>
      </c>
      <c r="I409" s="10" t="str">
        <f>IF('Base de données'!I352="","",'Base de données'!I352)</f>
        <v/>
      </c>
      <c r="J409" s="10" t="str">
        <f>IF('Base de données'!J352="","",'Base de données'!J352)</f>
        <v/>
      </c>
      <c r="K409" s="10" t="str">
        <f>IF('Base de données'!K352="","",'Base de données'!K352)</f>
        <v/>
      </c>
      <c r="L409" s="64" t="str">
        <f>IF('Base de données'!L352="","",'Base de données'!L352)</f>
        <v/>
      </c>
      <c r="M409" s="64" t="str">
        <f>IF('Base de données'!M352="","",'Base de données'!M352)</f>
        <v/>
      </c>
      <c r="N409" s="64" t="str">
        <f>IF('Base de données'!N352="","",'Base de données'!N352)</f>
        <v/>
      </c>
      <c r="O409" s="10" t="str">
        <f>IF('Base de données'!O352="","",'Base de données'!O352)</f>
        <v/>
      </c>
      <c r="P409" s="10" t="str">
        <f>IF('Base de données'!P352="","",'Base de données'!P352)</f>
        <v/>
      </c>
      <c r="Q409" s="10" t="str">
        <f>IF('Base de données'!Q352="","",'Base de données'!Q352)</f>
        <v/>
      </c>
      <c r="BQ409"/>
      <c r="BR409"/>
      <c r="BS409"/>
      <c r="BT409"/>
      <c r="BU409"/>
      <c r="BV409"/>
      <c r="BW409"/>
      <c r="BX409"/>
      <c r="BY409"/>
      <c r="BZ409"/>
      <c r="CA409"/>
      <c r="CB409"/>
      <c r="CC409"/>
      <c r="CD409"/>
      <c r="CE409"/>
      <c r="CF409"/>
    </row>
    <row r="410" spans="1:84" hidden="1" x14ac:dyDescent="0.3">
      <c r="A410" s="12"/>
      <c r="B410" s="10" t="str">
        <f>IF('Base de données'!B353="","",'Base de données'!B353)</f>
        <v/>
      </c>
      <c r="C410" s="10" t="str">
        <f>IF('Base de données'!C353="","",'Base de données'!C353)</f>
        <v/>
      </c>
      <c r="D410" s="10" t="str">
        <f>IF('Base de données'!D353="","",'Base de données'!D353)</f>
        <v/>
      </c>
      <c r="E410" s="10" t="str">
        <f>IF('Base de données'!E353="","",'Base de données'!E353)</f>
        <v/>
      </c>
      <c r="F410" s="10" t="str">
        <f>IF('Base de données'!F353="","",'Base de données'!F353)</f>
        <v/>
      </c>
      <c r="G410" s="10" t="str">
        <f>IF('Base de données'!G353="","",'Base de données'!G353)</f>
        <v/>
      </c>
      <c r="H410" s="10" t="str">
        <f>IF('Base de données'!H353="","",'Base de données'!H353)</f>
        <v/>
      </c>
      <c r="I410" s="10" t="str">
        <f>IF('Base de données'!I353="","",'Base de données'!I353)</f>
        <v/>
      </c>
      <c r="J410" s="10" t="str">
        <f>IF('Base de données'!J353="","",'Base de données'!J353)</f>
        <v/>
      </c>
      <c r="K410" s="10" t="str">
        <f>IF('Base de données'!K353="","",'Base de données'!K353)</f>
        <v/>
      </c>
      <c r="L410" s="64" t="str">
        <f>IF('Base de données'!L353="","",'Base de données'!L353)</f>
        <v/>
      </c>
      <c r="M410" s="64" t="str">
        <f>IF('Base de données'!M353="","",'Base de données'!M353)</f>
        <v/>
      </c>
      <c r="N410" s="64" t="str">
        <f>IF('Base de données'!N353="","",'Base de données'!N353)</f>
        <v/>
      </c>
      <c r="O410" s="10" t="str">
        <f>IF('Base de données'!O353="","",'Base de données'!O353)</f>
        <v/>
      </c>
      <c r="P410" s="10" t="str">
        <f>IF('Base de données'!P353="","",'Base de données'!P353)</f>
        <v/>
      </c>
      <c r="Q410" s="10" t="str">
        <f>IF('Base de données'!Q353="","",'Base de données'!Q353)</f>
        <v/>
      </c>
      <c r="BQ410"/>
      <c r="BR410"/>
      <c r="BS410"/>
      <c r="BT410"/>
      <c r="BU410"/>
      <c r="BV410"/>
      <c r="BW410"/>
      <c r="BX410"/>
      <c r="BY410"/>
      <c r="BZ410"/>
      <c r="CA410"/>
      <c r="CB410"/>
      <c r="CC410"/>
      <c r="CD410"/>
      <c r="CE410"/>
      <c r="CF410"/>
    </row>
    <row r="411" spans="1:84" hidden="1" x14ac:dyDescent="0.3">
      <c r="A411" s="12"/>
      <c r="B411" s="10" t="str">
        <f>IF('Base de données'!B354="","",'Base de données'!B354)</f>
        <v/>
      </c>
      <c r="C411" s="10" t="str">
        <f>IF('Base de données'!C354="","",'Base de données'!C354)</f>
        <v/>
      </c>
      <c r="D411" s="10" t="str">
        <f>IF('Base de données'!D354="","",'Base de données'!D354)</f>
        <v/>
      </c>
      <c r="E411" s="10" t="str">
        <f>IF('Base de données'!E354="","",'Base de données'!E354)</f>
        <v/>
      </c>
      <c r="F411" s="10" t="str">
        <f>IF('Base de données'!F354="","",'Base de données'!F354)</f>
        <v/>
      </c>
      <c r="G411" s="10" t="str">
        <f>IF('Base de données'!G354="","",'Base de données'!G354)</f>
        <v/>
      </c>
      <c r="H411" s="10" t="str">
        <f>IF('Base de données'!H354="","",'Base de données'!H354)</f>
        <v/>
      </c>
      <c r="I411" s="10" t="str">
        <f>IF('Base de données'!I354="","",'Base de données'!I354)</f>
        <v/>
      </c>
      <c r="J411" s="10" t="str">
        <f>IF('Base de données'!J354="","",'Base de données'!J354)</f>
        <v/>
      </c>
      <c r="K411" s="10" t="str">
        <f>IF('Base de données'!K354="","",'Base de données'!K354)</f>
        <v/>
      </c>
      <c r="L411" s="64" t="str">
        <f>IF('Base de données'!L354="","",'Base de données'!L354)</f>
        <v/>
      </c>
      <c r="M411" s="64" t="str">
        <f>IF('Base de données'!M354="","",'Base de données'!M354)</f>
        <v/>
      </c>
      <c r="N411" s="64" t="str">
        <f>IF('Base de données'!N354="","",'Base de données'!N354)</f>
        <v/>
      </c>
      <c r="O411" s="10" t="str">
        <f>IF('Base de données'!O354="","",'Base de données'!O354)</f>
        <v/>
      </c>
      <c r="P411" s="10" t="str">
        <f>IF('Base de données'!P354="","",'Base de données'!P354)</f>
        <v/>
      </c>
      <c r="Q411" s="10" t="str">
        <f>IF('Base de données'!Q354="","",'Base de données'!Q354)</f>
        <v/>
      </c>
      <c r="BQ411"/>
      <c r="BR411"/>
      <c r="BS411"/>
      <c r="BT411"/>
      <c r="BU411"/>
      <c r="BV411"/>
      <c r="BW411"/>
      <c r="BX411"/>
      <c r="BY411"/>
      <c r="BZ411"/>
      <c r="CA411"/>
      <c r="CB411"/>
      <c r="CC411"/>
      <c r="CD411"/>
      <c r="CE411"/>
      <c r="CF411"/>
    </row>
    <row r="412" spans="1:84" hidden="1" x14ac:dyDescent="0.3">
      <c r="A412" s="12"/>
      <c r="B412" s="10" t="str">
        <f>IF('Base de données'!B355="","",'Base de données'!B355)</f>
        <v/>
      </c>
      <c r="C412" s="10" t="str">
        <f>IF('Base de données'!C355="","",'Base de données'!C355)</f>
        <v/>
      </c>
      <c r="D412" s="10" t="str">
        <f>IF('Base de données'!D355="","",'Base de données'!D355)</f>
        <v/>
      </c>
      <c r="E412" s="10" t="str">
        <f>IF('Base de données'!E355="","",'Base de données'!E355)</f>
        <v/>
      </c>
      <c r="F412" s="10" t="str">
        <f>IF('Base de données'!F355="","",'Base de données'!F355)</f>
        <v/>
      </c>
      <c r="G412" s="10" t="str">
        <f>IF('Base de données'!G355="","",'Base de données'!G355)</f>
        <v/>
      </c>
      <c r="H412" s="10" t="str">
        <f>IF('Base de données'!H355="","",'Base de données'!H355)</f>
        <v/>
      </c>
      <c r="I412" s="10" t="str">
        <f>IF('Base de données'!I355="","",'Base de données'!I355)</f>
        <v/>
      </c>
      <c r="J412" s="10" t="str">
        <f>IF('Base de données'!J355="","",'Base de données'!J355)</f>
        <v/>
      </c>
      <c r="K412" s="10" t="str">
        <f>IF('Base de données'!K355="","",'Base de données'!K355)</f>
        <v/>
      </c>
      <c r="L412" s="64" t="str">
        <f>IF('Base de données'!L355="","",'Base de données'!L355)</f>
        <v/>
      </c>
      <c r="M412" s="64" t="str">
        <f>IF('Base de données'!M355="","",'Base de données'!M355)</f>
        <v/>
      </c>
      <c r="N412" s="64" t="str">
        <f>IF('Base de données'!N355="","",'Base de données'!N355)</f>
        <v/>
      </c>
      <c r="O412" s="10" t="str">
        <f>IF('Base de données'!O355="","",'Base de données'!O355)</f>
        <v/>
      </c>
      <c r="P412" s="10" t="str">
        <f>IF('Base de données'!P355="","",'Base de données'!P355)</f>
        <v/>
      </c>
      <c r="Q412" s="10" t="str">
        <f>IF('Base de données'!Q355="","",'Base de données'!Q355)</f>
        <v/>
      </c>
      <c r="BQ412"/>
      <c r="BR412"/>
      <c r="BS412"/>
      <c r="BT412"/>
      <c r="BU412"/>
      <c r="BV412"/>
      <c r="BW412"/>
      <c r="BX412"/>
      <c r="BY412"/>
      <c r="BZ412"/>
      <c r="CA412"/>
      <c r="CB412"/>
      <c r="CC412"/>
      <c r="CD412"/>
      <c r="CE412"/>
      <c r="CF412"/>
    </row>
    <row r="413" spans="1:84" hidden="1" x14ac:dyDescent="0.3">
      <c r="A413" s="12"/>
      <c r="B413" s="10" t="str">
        <f>IF('Base de données'!B356="","",'Base de données'!B356)</f>
        <v/>
      </c>
      <c r="C413" s="10" t="str">
        <f>IF('Base de données'!C356="","",'Base de données'!C356)</f>
        <v/>
      </c>
      <c r="D413" s="10" t="str">
        <f>IF('Base de données'!D356="","",'Base de données'!D356)</f>
        <v/>
      </c>
      <c r="E413" s="10" t="str">
        <f>IF('Base de données'!E356="","",'Base de données'!E356)</f>
        <v/>
      </c>
      <c r="F413" s="10" t="str">
        <f>IF('Base de données'!F356="","",'Base de données'!F356)</f>
        <v/>
      </c>
      <c r="G413" s="10" t="str">
        <f>IF('Base de données'!G356="","",'Base de données'!G356)</f>
        <v/>
      </c>
      <c r="H413" s="10" t="str">
        <f>IF('Base de données'!H356="","",'Base de données'!H356)</f>
        <v/>
      </c>
      <c r="I413" s="10" t="str">
        <f>IF('Base de données'!I356="","",'Base de données'!I356)</f>
        <v/>
      </c>
      <c r="J413" s="10" t="str">
        <f>IF('Base de données'!J356="","",'Base de données'!J356)</f>
        <v/>
      </c>
      <c r="K413" s="10" t="str">
        <f>IF('Base de données'!K356="","",'Base de données'!K356)</f>
        <v/>
      </c>
      <c r="L413" s="64" t="str">
        <f>IF('Base de données'!L356="","",'Base de données'!L356)</f>
        <v/>
      </c>
      <c r="M413" s="64" t="str">
        <f>IF('Base de données'!M356="","",'Base de données'!M356)</f>
        <v/>
      </c>
      <c r="N413" s="64" t="str">
        <f>IF('Base de données'!N356="","",'Base de données'!N356)</f>
        <v/>
      </c>
      <c r="O413" s="10" t="str">
        <f>IF('Base de données'!O356="","",'Base de données'!O356)</f>
        <v/>
      </c>
      <c r="P413" s="10" t="str">
        <f>IF('Base de données'!P356="","",'Base de données'!P356)</f>
        <v/>
      </c>
      <c r="Q413" s="10" t="str">
        <f>IF('Base de données'!Q356="","",'Base de données'!Q356)</f>
        <v/>
      </c>
      <c r="BQ413"/>
      <c r="BR413"/>
      <c r="BS413"/>
      <c r="BT413"/>
      <c r="BU413"/>
      <c r="BV413"/>
      <c r="BW413"/>
      <c r="BX413"/>
      <c r="BY413"/>
      <c r="BZ413"/>
      <c r="CA413"/>
      <c r="CB413"/>
      <c r="CC413"/>
      <c r="CD413"/>
      <c r="CE413"/>
      <c r="CF413"/>
    </row>
    <row r="414" spans="1:84" hidden="1" x14ac:dyDescent="0.3">
      <c r="A414" s="12"/>
      <c r="B414" s="10" t="str">
        <f>IF('Base de données'!B357="","",'Base de données'!B357)</f>
        <v/>
      </c>
      <c r="C414" s="10" t="str">
        <f>IF('Base de données'!C357="","",'Base de données'!C357)</f>
        <v/>
      </c>
      <c r="D414" s="10" t="str">
        <f>IF('Base de données'!D357="","",'Base de données'!D357)</f>
        <v/>
      </c>
      <c r="E414" s="10" t="str">
        <f>IF('Base de données'!E357="","",'Base de données'!E357)</f>
        <v/>
      </c>
      <c r="F414" s="10" t="str">
        <f>IF('Base de données'!F357="","",'Base de données'!F357)</f>
        <v/>
      </c>
      <c r="G414" s="10" t="str">
        <f>IF('Base de données'!G357="","",'Base de données'!G357)</f>
        <v/>
      </c>
      <c r="H414" s="10" t="str">
        <f>IF('Base de données'!H357="","",'Base de données'!H357)</f>
        <v/>
      </c>
      <c r="I414" s="10" t="str">
        <f>IF('Base de données'!I357="","",'Base de données'!I357)</f>
        <v/>
      </c>
      <c r="J414" s="10" t="str">
        <f>IF('Base de données'!J357="","",'Base de données'!J357)</f>
        <v/>
      </c>
      <c r="K414" s="10" t="str">
        <f>IF('Base de données'!K357="","",'Base de données'!K357)</f>
        <v/>
      </c>
      <c r="L414" s="64" t="str">
        <f>IF('Base de données'!L357="","",'Base de données'!L357)</f>
        <v/>
      </c>
      <c r="M414" s="64" t="str">
        <f>IF('Base de données'!M357="","",'Base de données'!M357)</f>
        <v/>
      </c>
      <c r="N414" s="64" t="str">
        <f>IF('Base de données'!N357="","",'Base de données'!N357)</f>
        <v/>
      </c>
      <c r="O414" s="10" t="str">
        <f>IF('Base de données'!O357="","",'Base de données'!O357)</f>
        <v/>
      </c>
      <c r="P414" s="10" t="str">
        <f>IF('Base de données'!P357="","",'Base de données'!P357)</f>
        <v/>
      </c>
      <c r="Q414" s="10" t="str">
        <f>IF('Base de données'!Q357="","",'Base de données'!Q357)</f>
        <v/>
      </c>
      <c r="BQ414"/>
      <c r="BR414"/>
      <c r="BS414"/>
      <c r="BT414"/>
      <c r="BU414"/>
      <c r="BV414"/>
      <c r="BW414"/>
      <c r="BX414"/>
      <c r="BY414"/>
      <c r="BZ414"/>
      <c r="CA414"/>
      <c r="CB414"/>
      <c r="CC414"/>
      <c r="CD414"/>
      <c r="CE414"/>
      <c r="CF414"/>
    </row>
    <row r="415" spans="1:84" hidden="1" x14ac:dyDescent="0.3">
      <c r="A415" s="12"/>
      <c r="B415" s="10" t="str">
        <f>IF('Base de données'!B358="","",'Base de données'!B358)</f>
        <v/>
      </c>
      <c r="C415" s="10" t="str">
        <f>IF('Base de données'!C358="","",'Base de données'!C358)</f>
        <v/>
      </c>
      <c r="D415" s="10" t="str">
        <f>IF('Base de données'!D358="","",'Base de données'!D358)</f>
        <v/>
      </c>
      <c r="E415" s="10" t="str">
        <f>IF('Base de données'!E358="","",'Base de données'!E358)</f>
        <v/>
      </c>
      <c r="F415" s="10" t="str">
        <f>IF('Base de données'!F358="","",'Base de données'!F358)</f>
        <v/>
      </c>
      <c r="G415" s="10" t="str">
        <f>IF('Base de données'!G358="","",'Base de données'!G358)</f>
        <v/>
      </c>
      <c r="H415" s="10" t="str">
        <f>IF('Base de données'!H358="","",'Base de données'!H358)</f>
        <v/>
      </c>
      <c r="I415" s="10" t="str">
        <f>IF('Base de données'!I358="","",'Base de données'!I358)</f>
        <v/>
      </c>
      <c r="J415" s="10" t="str">
        <f>IF('Base de données'!J358="","",'Base de données'!J358)</f>
        <v/>
      </c>
      <c r="K415" s="10" t="str">
        <f>IF('Base de données'!K358="","",'Base de données'!K358)</f>
        <v/>
      </c>
      <c r="L415" s="64" t="str">
        <f>IF('Base de données'!L358="","",'Base de données'!L358)</f>
        <v/>
      </c>
      <c r="M415" s="64" t="str">
        <f>IF('Base de données'!M358="","",'Base de données'!M358)</f>
        <v/>
      </c>
      <c r="N415" s="64" t="str">
        <f>IF('Base de données'!N358="","",'Base de données'!N358)</f>
        <v/>
      </c>
      <c r="O415" s="10" t="str">
        <f>IF('Base de données'!O358="","",'Base de données'!O358)</f>
        <v/>
      </c>
      <c r="P415" s="10" t="str">
        <f>IF('Base de données'!P358="","",'Base de données'!P358)</f>
        <v/>
      </c>
      <c r="Q415" s="10" t="str">
        <f>IF('Base de données'!Q358="","",'Base de données'!Q358)</f>
        <v/>
      </c>
      <c r="BQ415"/>
      <c r="BR415"/>
      <c r="BS415"/>
      <c r="BT415"/>
      <c r="BU415"/>
      <c r="BV415"/>
      <c r="BW415"/>
      <c r="BX415"/>
      <c r="BY415"/>
      <c r="BZ415"/>
      <c r="CA415"/>
      <c r="CB415"/>
      <c r="CC415"/>
      <c r="CD415"/>
      <c r="CE415"/>
      <c r="CF415"/>
    </row>
    <row r="416" spans="1:84" hidden="1" x14ac:dyDescent="0.3">
      <c r="A416" s="12"/>
      <c r="B416" s="10" t="str">
        <f>IF('Base de données'!B359="","",'Base de données'!B359)</f>
        <v/>
      </c>
      <c r="C416" s="10" t="str">
        <f>IF('Base de données'!C359="","",'Base de données'!C359)</f>
        <v/>
      </c>
      <c r="D416" s="10" t="str">
        <f>IF('Base de données'!D359="","",'Base de données'!D359)</f>
        <v/>
      </c>
      <c r="E416" s="10" t="str">
        <f>IF('Base de données'!E359="","",'Base de données'!E359)</f>
        <v/>
      </c>
      <c r="F416" s="10" t="str">
        <f>IF('Base de données'!F359="","",'Base de données'!F359)</f>
        <v/>
      </c>
      <c r="G416" s="10" t="str">
        <f>IF('Base de données'!G359="","",'Base de données'!G359)</f>
        <v/>
      </c>
      <c r="H416" s="10" t="str">
        <f>IF('Base de données'!H359="","",'Base de données'!H359)</f>
        <v/>
      </c>
      <c r="I416" s="10" t="str">
        <f>IF('Base de données'!I359="","",'Base de données'!I359)</f>
        <v/>
      </c>
      <c r="J416" s="10" t="str">
        <f>IF('Base de données'!J359="","",'Base de données'!J359)</f>
        <v/>
      </c>
      <c r="K416" s="10" t="str">
        <f>IF('Base de données'!K359="","",'Base de données'!K359)</f>
        <v/>
      </c>
      <c r="L416" s="64" t="str">
        <f>IF('Base de données'!L359="","",'Base de données'!L359)</f>
        <v/>
      </c>
      <c r="M416" s="64" t="str">
        <f>IF('Base de données'!M359="","",'Base de données'!M359)</f>
        <v/>
      </c>
      <c r="N416" s="64" t="str">
        <f>IF('Base de données'!N359="","",'Base de données'!N359)</f>
        <v/>
      </c>
      <c r="O416" s="10" t="str">
        <f>IF('Base de données'!O359="","",'Base de données'!O359)</f>
        <v/>
      </c>
      <c r="P416" s="10" t="str">
        <f>IF('Base de données'!P359="","",'Base de données'!P359)</f>
        <v/>
      </c>
      <c r="Q416" s="10" t="str">
        <f>IF('Base de données'!Q359="","",'Base de données'!Q359)</f>
        <v/>
      </c>
      <c r="BQ416"/>
      <c r="BR416"/>
      <c r="BS416"/>
      <c r="BT416"/>
      <c r="BU416"/>
      <c r="BV416"/>
      <c r="BW416"/>
      <c r="BX416"/>
      <c r="BY416"/>
      <c r="BZ416"/>
      <c r="CA416"/>
      <c r="CB416"/>
      <c r="CC416"/>
      <c r="CD416"/>
      <c r="CE416"/>
      <c r="CF416"/>
    </row>
    <row r="417" spans="1:84" hidden="1" x14ac:dyDescent="0.3">
      <c r="A417" s="12"/>
      <c r="B417" s="10" t="str">
        <f>IF('Base de données'!B360="","",'Base de données'!B360)</f>
        <v/>
      </c>
      <c r="C417" s="10" t="str">
        <f>IF('Base de données'!C360="","",'Base de données'!C360)</f>
        <v/>
      </c>
      <c r="D417" s="10" t="str">
        <f>IF('Base de données'!D360="","",'Base de données'!D360)</f>
        <v/>
      </c>
      <c r="E417" s="10" t="str">
        <f>IF('Base de données'!E360="","",'Base de données'!E360)</f>
        <v/>
      </c>
      <c r="F417" s="10" t="str">
        <f>IF('Base de données'!F360="","",'Base de données'!F360)</f>
        <v/>
      </c>
      <c r="G417" s="10" t="str">
        <f>IF('Base de données'!G360="","",'Base de données'!G360)</f>
        <v/>
      </c>
      <c r="H417" s="10" t="str">
        <f>IF('Base de données'!H360="","",'Base de données'!H360)</f>
        <v/>
      </c>
      <c r="I417" s="10" t="str">
        <f>IF('Base de données'!I360="","",'Base de données'!I360)</f>
        <v/>
      </c>
      <c r="J417" s="10" t="str">
        <f>IF('Base de données'!J360="","",'Base de données'!J360)</f>
        <v/>
      </c>
      <c r="K417" s="10" t="str">
        <f>IF('Base de données'!K360="","",'Base de données'!K360)</f>
        <v/>
      </c>
      <c r="L417" s="64" t="str">
        <f>IF('Base de données'!L360="","",'Base de données'!L360)</f>
        <v/>
      </c>
      <c r="M417" s="64" t="str">
        <f>IF('Base de données'!M360="","",'Base de données'!M360)</f>
        <v/>
      </c>
      <c r="N417" s="64" t="str">
        <f>IF('Base de données'!N360="","",'Base de données'!N360)</f>
        <v/>
      </c>
      <c r="O417" s="10" t="str">
        <f>IF('Base de données'!O360="","",'Base de données'!O360)</f>
        <v/>
      </c>
      <c r="P417" s="10" t="str">
        <f>IF('Base de données'!P360="","",'Base de données'!P360)</f>
        <v/>
      </c>
      <c r="Q417" s="10" t="str">
        <f>IF('Base de données'!Q360="","",'Base de données'!Q360)</f>
        <v/>
      </c>
      <c r="BQ417"/>
      <c r="BR417"/>
      <c r="BS417"/>
      <c r="BT417"/>
      <c r="BU417"/>
      <c r="BV417"/>
      <c r="BW417"/>
      <c r="BX417"/>
      <c r="BY417"/>
      <c r="BZ417"/>
      <c r="CA417"/>
      <c r="CB417"/>
      <c r="CC417"/>
      <c r="CD417"/>
      <c r="CE417"/>
      <c r="CF417"/>
    </row>
    <row r="418" spans="1:84" hidden="1" x14ac:dyDescent="0.3">
      <c r="A418" s="12"/>
      <c r="B418" s="10" t="str">
        <f>IF('Base de données'!B361="","",'Base de données'!B361)</f>
        <v/>
      </c>
      <c r="C418" s="10" t="str">
        <f>IF('Base de données'!C361="","",'Base de données'!C361)</f>
        <v/>
      </c>
      <c r="D418" s="10" t="str">
        <f>IF('Base de données'!D361="","",'Base de données'!D361)</f>
        <v/>
      </c>
      <c r="E418" s="10" t="str">
        <f>IF('Base de données'!E361="","",'Base de données'!E361)</f>
        <v/>
      </c>
      <c r="F418" s="10" t="str">
        <f>IF('Base de données'!F361="","",'Base de données'!F361)</f>
        <v/>
      </c>
      <c r="G418" s="10" t="str">
        <f>IF('Base de données'!G361="","",'Base de données'!G361)</f>
        <v/>
      </c>
      <c r="H418" s="10" t="str">
        <f>IF('Base de données'!H361="","",'Base de données'!H361)</f>
        <v/>
      </c>
      <c r="I418" s="10" t="str">
        <f>IF('Base de données'!I361="","",'Base de données'!I361)</f>
        <v/>
      </c>
      <c r="J418" s="10" t="str">
        <f>IF('Base de données'!J361="","",'Base de données'!J361)</f>
        <v/>
      </c>
      <c r="K418" s="10" t="str">
        <f>IF('Base de données'!K361="","",'Base de données'!K361)</f>
        <v/>
      </c>
      <c r="L418" s="64" t="str">
        <f>IF('Base de données'!L361="","",'Base de données'!L361)</f>
        <v/>
      </c>
      <c r="M418" s="64" t="str">
        <f>IF('Base de données'!M361="","",'Base de données'!M361)</f>
        <v/>
      </c>
      <c r="N418" s="64" t="str">
        <f>IF('Base de données'!N361="","",'Base de données'!N361)</f>
        <v/>
      </c>
      <c r="O418" s="10" t="str">
        <f>IF('Base de données'!O361="","",'Base de données'!O361)</f>
        <v/>
      </c>
      <c r="P418" s="10" t="str">
        <f>IF('Base de données'!P361="","",'Base de données'!P361)</f>
        <v/>
      </c>
      <c r="Q418" s="10" t="str">
        <f>IF('Base de données'!Q361="","",'Base de données'!Q361)</f>
        <v/>
      </c>
      <c r="BQ418"/>
      <c r="BR418"/>
      <c r="BS418"/>
      <c r="BT418"/>
      <c r="BU418"/>
      <c r="BV418"/>
      <c r="BW418"/>
      <c r="BX418"/>
      <c r="BY418"/>
      <c r="BZ418"/>
      <c r="CA418"/>
      <c r="CB418"/>
      <c r="CC418"/>
      <c r="CD418"/>
      <c r="CE418"/>
      <c r="CF418"/>
    </row>
    <row r="419" spans="1:84" hidden="1" x14ac:dyDescent="0.3">
      <c r="A419" s="12"/>
      <c r="B419" s="10" t="str">
        <f>IF('Base de données'!B362="","",'Base de données'!B362)</f>
        <v/>
      </c>
      <c r="C419" s="10" t="str">
        <f>IF('Base de données'!C362="","",'Base de données'!C362)</f>
        <v/>
      </c>
      <c r="D419" s="10" t="str">
        <f>IF('Base de données'!D362="","",'Base de données'!D362)</f>
        <v/>
      </c>
      <c r="E419" s="10" t="str">
        <f>IF('Base de données'!E362="","",'Base de données'!E362)</f>
        <v/>
      </c>
      <c r="F419" s="10" t="str">
        <f>IF('Base de données'!F362="","",'Base de données'!F362)</f>
        <v/>
      </c>
      <c r="G419" s="10" t="str">
        <f>IF('Base de données'!G362="","",'Base de données'!G362)</f>
        <v/>
      </c>
      <c r="H419" s="10" t="str">
        <f>IF('Base de données'!H362="","",'Base de données'!H362)</f>
        <v/>
      </c>
      <c r="I419" s="10" t="str">
        <f>IF('Base de données'!I362="","",'Base de données'!I362)</f>
        <v/>
      </c>
      <c r="J419" s="10" t="str">
        <f>IF('Base de données'!J362="","",'Base de données'!J362)</f>
        <v/>
      </c>
      <c r="K419" s="10" t="str">
        <f>IF('Base de données'!K362="","",'Base de données'!K362)</f>
        <v/>
      </c>
      <c r="L419" s="64" t="str">
        <f>IF('Base de données'!L362="","",'Base de données'!L362)</f>
        <v/>
      </c>
      <c r="M419" s="64" t="str">
        <f>IF('Base de données'!M362="","",'Base de données'!M362)</f>
        <v/>
      </c>
      <c r="N419" s="64" t="str">
        <f>IF('Base de données'!N362="","",'Base de données'!N362)</f>
        <v/>
      </c>
      <c r="O419" s="10" t="str">
        <f>IF('Base de données'!O362="","",'Base de données'!O362)</f>
        <v/>
      </c>
      <c r="P419" s="10" t="str">
        <f>IF('Base de données'!P362="","",'Base de données'!P362)</f>
        <v/>
      </c>
      <c r="Q419" s="10" t="str">
        <f>IF('Base de données'!Q362="","",'Base de données'!Q362)</f>
        <v/>
      </c>
      <c r="BQ419"/>
      <c r="BR419"/>
      <c r="BS419"/>
      <c r="BT419"/>
      <c r="BU419"/>
      <c r="BV419"/>
      <c r="BW419"/>
      <c r="BX419"/>
      <c r="BY419"/>
      <c r="BZ419"/>
      <c r="CA419"/>
      <c r="CB419"/>
      <c r="CC419"/>
      <c r="CD419"/>
      <c r="CE419"/>
      <c r="CF419"/>
    </row>
    <row r="420" spans="1:84" hidden="1" x14ac:dyDescent="0.3">
      <c r="A420" s="12"/>
      <c r="B420" s="10" t="str">
        <f>IF('Base de données'!B363="","",'Base de données'!B363)</f>
        <v/>
      </c>
      <c r="C420" s="10" t="str">
        <f>IF('Base de données'!C363="","",'Base de données'!C363)</f>
        <v/>
      </c>
      <c r="D420" s="10" t="str">
        <f>IF('Base de données'!D363="","",'Base de données'!D363)</f>
        <v/>
      </c>
      <c r="E420" s="10" t="str">
        <f>IF('Base de données'!E363="","",'Base de données'!E363)</f>
        <v/>
      </c>
      <c r="F420" s="10" t="str">
        <f>IF('Base de données'!F363="","",'Base de données'!F363)</f>
        <v/>
      </c>
      <c r="G420" s="10" t="str">
        <f>IF('Base de données'!G363="","",'Base de données'!G363)</f>
        <v/>
      </c>
      <c r="H420" s="10" t="str">
        <f>IF('Base de données'!H363="","",'Base de données'!H363)</f>
        <v/>
      </c>
      <c r="I420" s="10" t="str">
        <f>IF('Base de données'!I363="","",'Base de données'!I363)</f>
        <v/>
      </c>
      <c r="J420" s="10" t="str">
        <f>IF('Base de données'!J363="","",'Base de données'!J363)</f>
        <v/>
      </c>
      <c r="K420" s="10" t="str">
        <f>IF('Base de données'!K363="","",'Base de données'!K363)</f>
        <v/>
      </c>
      <c r="L420" s="64" t="str">
        <f>IF('Base de données'!L363="","",'Base de données'!L363)</f>
        <v/>
      </c>
      <c r="M420" s="64" t="str">
        <f>IF('Base de données'!M363="","",'Base de données'!M363)</f>
        <v/>
      </c>
      <c r="N420" s="64" t="str">
        <f>IF('Base de données'!N363="","",'Base de données'!N363)</f>
        <v/>
      </c>
      <c r="O420" s="10" t="str">
        <f>IF('Base de données'!O363="","",'Base de données'!O363)</f>
        <v/>
      </c>
      <c r="P420" s="10" t="str">
        <f>IF('Base de données'!P363="","",'Base de données'!P363)</f>
        <v/>
      </c>
      <c r="Q420" s="10" t="str">
        <f>IF('Base de données'!Q363="","",'Base de données'!Q363)</f>
        <v/>
      </c>
      <c r="BQ420"/>
      <c r="BR420"/>
      <c r="BS420"/>
      <c r="BT420"/>
      <c r="BU420"/>
      <c r="BV420"/>
      <c r="BW420"/>
      <c r="BX420"/>
      <c r="BY420"/>
      <c r="BZ420"/>
      <c r="CA420"/>
      <c r="CB420"/>
      <c r="CC420"/>
      <c r="CD420"/>
      <c r="CE420"/>
      <c r="CF420"/>
    </row>
    <row r="421" spans="1:84" hidden="1" x14ac:dyDescent="0.3">
      <c r="A421" s="12"/>
      <c r="B421" s="10" t="str">
        <f>IF('Base de données'!B364="","",'Base de données'!B364)</f>
        <v/>
      </c>
      <c r="C421" s="10" t="str">
        <f>IF('Base de données'!C364="","",'Base de données'!C364)</f>
        <v/>
      </c>
      <c r="D421" s="10" t="str">
        <f>IF('Base de données'!D364="","",'Base de données'!D364)</f>
        <v/>
      </c>
      <c r="E421" s="10" t="str">
        <f>IF('Base de données'!E364="","",'Base de données'!E364)</f>
        <v/>
      </c>
      <c r="F421" s="10" t="str">
        <f>IF('Base de données'!F364="","",'Base de données'!F364)</f>
        <v/>
      </c>
      <c r="G421" s="10" t="str">
        <f>IF('Base de données'!G364="","",'Base de données'!G364)</f>
        <v/>
      </c>
      <c r="H421" s="10" t="str">
        <f>IF('Base de données'!H364="","",'Base de données'!H364)</f>
        <v/>
      </c>
      <c r="I421" s="10" t="str">
        <f>IF('Base de données'!I364="","",'Base de données'!I364)</f>
        <v/>
      </c>
      <c r="J421" s="10" t="str">
        <f>IF('Base de données'!J364="","",'Base de données'!J364)</f>
        <v/>
      </c>
      <c r="K421" s="10" t="str">
        <f>IF('Base de données'!K364="","",'Base de données'!K364)</f>
        <v/>
      </c>
      <c r="L421" s="64" t="str">
        <f>IF('Base de données'!L364="","",'Base de données'!L364)</f>
        <v/>
      </c>
      <c r="M421" s="64" t="str">
        <f>IF('Base de données'!M364="","",'Base de données'!M364)</f>
        <v/>
      </c>
      <c r="N421" s="64" t="str">
        <f>IF('Base de données'!N364="","",'Base de données'!N364)</f>
        <v/>
      </c>
      <c r="O421" s="10" t="str">
        <f>IF('Base de données'!O364="","",'Base de données'!O364)</f>
        <v/>
      </c>
      <c r="P421" s="10" t="str">
        <f>IF('Base de données'!P364="","",'Base de données'!P364)</f>
        <v/>
      </c>
      <c r="Q421" s="10" t="str">
        <f>IF('Base de données'!Q364="","",'Base de données'!Q364)</f>
        <v/>
      </c>
      <c r="BQ421"/>
      <c r="BR421"/>
      <c r="BS421"/>
      <c r="BT421"/>
      <c r="BU421"/>
      <c r="BV421"/>
      <c r="BW421"/>
      <c r="BX421"/>
      <c r="BY421"/>
      <c r="BZ421"/>
      <c r="CA421"/>
      <c r="CB421"/>
      <c r="CC421"/>
      <c r="CD421"/>
      <c r="CE421"/>
      <c r="CF421"/>
    </row>
    <row r="422" spans="1:84" hidden="1" x14ac:dyDescent="0.3">
      <c r="A422" s="12"/>
      <c r="B422" s="10" t="str">
        <f>IF('Base de données'!B365="","",'Base de données'!B365)</f>
        <v/>
      </c>
      <c r="C422" s="10" t="str">
        <f>IF('Base de données'!C365="","",'Base de données'!C365)</f>
        <v/>
      </c>
      <c r="D422" s="10" t="str">
        <f>IF('Base de données'!D365="","",'Base de données'!D365)</f>
        <v/>
      </c>
      <c r="E422" s="10" t="str">
        <f>IF('Base de données'!E365="","",'Base de données'!E365)</f>
        <v/>
      </c>
      <c r="F422" s="10" t="str">
        <f>IF('Base de données'!F365="","",'Base de données'!F365)</f>
        <v/>
      </c>
      <c r="G422" s="10" t="str">
        <f>IF('Base de données'!G365="","",'Base de données'!G365)</f>
        <v/>
      </c>
      <c r="H422" s="10" t="str">
        <f>IF('Base de données'!H365="","",'Base de données'!H365)</f>
        <v/>
      </c>
      <c r="I422" s="10" t="str">
        <f>IF('Base de données'!I365="","",'Base de données'!I365)</f>
        <v/>
      </c>
      <c r="J422" s="10" t="str">
        <f>IF('Base de données'!J365="","",'Base de données'!J365)</f>
        <v/>
      </c>
      <c r="K422" s="10" t="str">
        <f>IF('Base de données'!K365="","",'Base de données'!K365)</f>
        <v/>
      </c>
      <c r="L422" s="64" t="str">
        <f>IF('Base de données'!L365="","",'Base de données'!L365)</f>
        <v/>
      </c>
      <c r="M422" s="64" t="str">
        <f>IF('Base de données'!M365="","",'Base de données'!M365)</f>
        <v/>
      </c>
      <c r="N422" s="64" t="str">
        <f>IF('Base de données'!N365="","",'Base de données'!N365)</f>
        <v/>
      </c>
      <c r="O422" s="10" t="str">
        <f>IF('Base de données'!O365="","",'Base de données'!O365)</f>
        <v/>
      </c>
      <c r="P422" s="10" t="str">
        <f>IF('Base de données'!P365="","",'Base de données'!P365)</f>
        <v/>
      </c>
      <c r="Q422" s="10" t="str">
        <f>IF('Base de données'!Q365="","",'Base de données'!Q365)</f>
        <v/>
      </c>
      <c r="BQ422"/>
      <c r="BR422"/>
      <c r="BS422"/>
      <c r="BT422"/>
      <c r="BU422"/>
      <c r="BV422"/>
      <c r="BW422"/>
      <c r="BX422"/>
      <c r="BY422"/>
      <c r="BZ422"/>
      <c r="CA422"/>
      <c r="CB422"/>
      <c r="CC422"/>
      <c r="CD422"/>
      <c r="CE422"/>
      <c r="CF422"/>
    </row>
    <row r="423" spans="1:84" hidden="1" x14ac:dyDescent="0.3">
      <c r="A423" s="12"/>
      <c r="B423" s="10" t="str">
        <f>IF('Base de données'!B366="","",'Base de données'!B366)</f>
        <v/>
      </c>
      <c r="C423" s="10" t="str">
        <f>IF('Base de données'!C366="","",'Base de données'!C366)</f>
        <v/>
      </c>
      <c r="D423" s="10" t="str">
        <f>IF('Base de données'!D366="","",'Base de données'!D366)</f>
        <v/>
      </c>
      <c r="E423" s="10" t="str">
        <f>IF('Base de données'!E366="","",'Base de données'!E366)</f>
        <v/>
      </c>
      <c r="F423" s="10" t="str">
        <f>IF('Base de données'!F366="","",'Base de données'!F366)</f>
        <v/>
      </c>
      <c r="G423" s="10" t="str">
        <f>IF('Base de données'!G366="","",'Base de données'!G366)</f>
        <v/>
      </c>
      <c r="H423" s="10" t="str">
        <f>IF('Base de données'!H366="","",'Base de données'!H366)</f>
        <v/>
      </c>
      <c r="I423" s="10" t="str">
        <f>IF('Base de données'!I366="","",'Base de données'!I366)</f>
        <v/>
      </c>
      <c r="J423" s="10" t="str">
        <f>IF('Base de données'!J366="","",'Base de données'!J366)</f>
        <v/>
      </c>
      <c r="K423" s="10" t="str">
        <f>IF('Base de données'!K366="","",'Base de données'!K366)</f>
        <v/>
      </c>
      <c r="L423" s="64" t="str">
        <f>IF('Base de données'!L366="","",'Base de données'!L366)</f>
        <v/>
      </c>
      <c r="M423" s="64" t="str">
        <f>IF('Base de données'!M366="","",'Base de données'!M366)</f>
        <v/>
      </c>
      <c r="N423" s="64" t="str">
        <f>IF('Base de données'!N366="","",'Base de données'!N366)</f>
        <v/>
      </c>
      <c r="O423" s="10" t="str">
        <f>IF('Base de données'!O366="","",'Base de données'!O366)</f>
        <v/>
      </c>
      <c r="P423" s="10" t="str">
        <f>IF('Base de données'!P366="","",'Base de données'!P366)</f>
        <v/>
      </c>
      <c r="Q423" s="10" t="str">
        <f>IF('Base de données'!Q366="","",'Base de données'!Q366)</f>
        <v/>
      </c>
      <c r="BQ423"/>
      <c r="BR423"/>
      <c r="BS423"/>
      <c r="BT423"/>
      <c r="BU423"/>
      <c r="BV423"/>
      <c r="BW423"/>
      <c r="BX423"/>
      <c r="BY423"/>
      <c r="BZ423"/>
      <c r="CA423"/>
      <c r="CB423"/>
      <c r="CC423"/>
      <c r="CD423"/>
      <c r="CE423"/>
      <c r="CF423"/>
    </row>
    <row r="424" spans="1:84" hidden="1" x14ac:dyDescent="0.3">
      <c r="A424" s="12"/>
      <c r="B424" s="10" t="str">
        <f>IF('Base de données'!B367="","",'Base de données'!B367)</f>
        <v/>
      </c>
      <c r="C424" s="10" t="str">
        <f>IF('Base de données'!C367="","",'Base de données'!C367)</f>
        <v/>
      </c>
      <c r="D424" s="10" t="str">
        <f>IF('Base de données'!D367="","",'Base de données'!D367)</f>
        <v/>
      </c>
      <c r="E424" s="10" t="str">
        <f>IF('Base de données'!E367="","",'Base de données'!E367)</f>
        <v/>
      </c>
      <c r="F424" s="10" t="str">
        <f>IF('Base de données'!F367="","",'Base de données'!F367)</f>
        <v/>
      </c>
      <c r="G424" s="10" t="str">
        <f>IF('Base de données'!G367="","",'Base de données'!G367)</f>
        <v/>
      </c>
      <c r="H424" s="10" t="str">
        <f>IF('Base de données'!H367="","",'Base de données'!H367)</f>
        <v/>
      </c>
      <c r="I424" s="10" t="str">
        <f>IF('Base de données'!I367="","",'Base de données'!I367)</f>
        <v/>
      </c>
      <c r="J424" s="10" t="str">
        <f>IF('Base de données'!J367="","",'Base de données'!J367)</f>
        <v/>
      </c>
      <c r="K424" s="10" t="str">
        <f>IF('Base de données'!K367="","",'Base de données'!K367)</f>
        <v/>
      </c>
      <c r="L424" s="64" t="str">
        <f>IF('Base de données'!L367="","",'Base de données'!L367)</f>
        <v/>
      </c>
      <c r="M424" s="64" t="str">
        <f>IF('Base de données'!M367="","",'Base de données'!M367)</f>
        <v/>
      </c>
      <c r="N424" s="64" t="str">
        <f>IF('Base de données'!N367="","",'Base de données'!N367)</f>
        <v/>
      </c>
      <c r="O424" s="10" t="str">
        <f>IF('Base de données'!O367="","",'Base de données'!O367)</f>
        <v/>
      </c>
      <c r="P424" s="10" t="str">
        <f>IF('Base de données'!P367="","",'Base de données'!P367)</f>
        <v/>
      </c>
      <c r="Q424" s="10" t="str">
        <f>IF('Base de données'!Q367="","",'Base de données'!Q367)</f>
        <v/>
      </c>
      <c r="BQ424"/>
      <c r="BR424"/>
      <c r="BS424"/>
      <c r="BT424"/>
      <c r="BU424"/>
      <c r="BV424"/>
      <c r="BW424"/>
      <c r="BX424"/>
      <c r="BY424"/>
      <c r="BZ424"/>
      <c r="CA424"/>
      <c r="CB424"/>
      <c r="CC424"/>
      <c r="CD424"/>
      <c r="CE424"/>
      <c r="CF424"/>
    </row>
    <row r="425" spans="1:84" hidden="1" x14ac:dyDescent="0.3">
      <c r="A425" s="12"/>
      <c r="B425" s="10" t="str">
        <f>IF('Base de données'!B368="","",'Base de données'!B368)</f>
        <v/>
      </c>
      <c r="C425" s="10" t="str">
        <f>IF('Base de données'!C368="","",'Base de données'!C368)</f>
        <v/>
      </c>
      <c r="D425" s="10" t="str">
        <f>IF('Base de données'!D368="","",'Base de données'!D368)</f>
        <v/>
      </c>
      <c r="E425" s="10" t="str">
        <f>IF('Base de données'!E368="","",'Base de données'!E368)</f>
        <v/>
      </c>
      <c r="F425" s="10" t="str">
        <f>IF('Base de données'!F368="","",'Base de données'!F368)</f>
        <v/>
      </c>
      <c r="G425" s="10" t="str">
        <f>IF('Base de données'!G368="","",'Base de données'!G368)</f>
        <v/>
      </c>
      <c r="H425" s="10" t="str">
        <f>IF('Base de données'!H368="","",'Base de données'!H368)</f>
        <v/>
      </c>
      <c r="I425" s="10" t="str">
        <f>IF('Base de données'!I368="","",'Base de données'!I368)</f>
        <v/>
      </c>
      <c r="J425" s="10" t="str">
        <f>IF('Base de données'!J368="","",'Base de données'!J368)</f>
        <v/>
      </c>
      <c r="K425" s="10" t="str">
        <f>IF('Base de données'!K368="","",'Base de données'!K368)</f>
        <v/>
      </c>
      <c r="L425" s="64" t="str">
        <f>IF('Base de données'!L368="","",'Base de données'!L368)</f>
        <v/>
      </c>
      <c r="M425" s="64" t="str">
        <f>IF('Base de données'!M368="","",'Base de données'!M368)</f>
        <v/>
      </c>
      <c r="N425" s="64" t="str">
        <f>IF('Base de données'!N368="","",'Base de données'!N368)</f>
        <v/>
      </c>
      <c r="O425" s="10" t="str">
        <f>IF('Base de données'!O368="","",'Base de données'!O368)</f>
        <v/>
      </c>
      <c r="P425" s="10" t="str">
        <f>IF('Base de données'!P368="","",'Base de données'!P368)</f>
        <v/>
      </c>
      <c r="Q425" s="10" t="str">
        <f>IF('Base de données'!Q368="","",'Base de données'!Q368)</f>
        <v/>
      </c>
      <c r="BQ425"/>
      <c r="BR425"/>
      <c r="BS425"/>
      <c r="BT425"/>
      <c r="BU425"/>
      <c r="BV425"/>
      <c r="BW425"/>
      <c r="BX425"/>
      <c r="BY425"/>
      <c r="BZ425"/>
      <c r="CA425"/>
      <c r="CB425"/>
      <c r="CC425"/>
      <c r="CD425"/>
      <c r="CE425"/>
      <c r="CF425"/>
    </row>
    <row r="426" spans="1:84" hidden="1" x14ac:dyDescent="0.3">
      <c r="A426" s="12"/>
      <c r="B426" s="10" t="str">
        <f>IF('Base de données'!B369="","",'Base de données'!B369)</f>
        <v/>
      </c>
      <c r="C426" s="10" t="str">
        <f>IF('Base de données'!C369="","",'Base de données'!C369)</f>
        <v/>
      </c>
      <c r="D426" s="10" t="str">
        <f>IF('Base de données'!D369="","",'Base de données'!D369)</f>
        <v/>
      </c>
      <c r="E426" s="10" t="str">
        <f>IF('Base de données'!E369="","",'Base de données'!E369)</f>
        <v/>
      </c>
      <c r="F426" s="10" t="str">
        <f>IF('Base de données'!F369="","",'Base de données'!F369)</f>
        <v/>
      </c>
      <c r="G426" s="10" t="str">
        <f>IF('Base de données'!G369="","",'Base de données'!G369)</f>
        <v/>
      </c>
      <c r="H426" s="10" t="str">
        <f>IF('Base de données'!H369="","",'Base de données'!H369)</f>
        <v/>
      </c>
      <c r="I426" s="10" t="str">
        <f>IF('Base de données'!I369="","",'Base de données'!I369)</f>
        <v/>
      </c>
      <c r="J426" s="10" t="str">
        <f>IF('Base de données'!J369="","",'Base de données'!J369)</f>
        <v/>
      </c>
      <c r="K426" s="10" t="str">
        <f>IF('Base de données'!K369="","",'Base de données'!K369)</f>
        <v/>
      </c>
      <c r="L426" s="64" t="str">
        <f>IF('Base de données'!L369="","",'Base de données'!L369)</f>
        <v/>
      </c>
      <c r="M426" s="64" t="str">
        <f>IF('Base de données'!M369="","",'Base de données'!M369)</f>
        <v/>
      </c>
      <c r="N426" s="64" t="str">
        <f>IF('Base de données'!N369="","",'Base de données'!N369)</f>
        <v/>
      </c>
      <c r="O426" s="10" t="str">
        <f>IF('Base de données'!O369="","",'Base de données'!O369)</f>
        <v/>
      </c>
      <c r="P426" s="10" t="str">
        <f>IF('Base de données'!P369="","",'Base de données'!P369)</f>
        <v/>
      </c>
      <c r="Q426" s="10" t="str">
        <f>IF('Base de données'!Q369="","",'Base de données'!Q369)</f>
        <v/>
      </c>
      <c r="BQ426"/>
      <c r="BR426"/>
      <c r="BS426"/>
      <c r="BT426"/>
      <c r="BU426"/>
      <c r="BV426"/>
      <c r="BW426"/>
      <c r="BX426"/>
      <c r="BY426"/>
      <c r="BZ426"/>
      <c r="CA426"/>
      <c r="CB426"/>
      <c r="CC426"/>
      <c r="CD426"/>
      <c r="CE426"/>
      <c r="CF426"/>
    </row>
    <row r="427" spans="1:84" hidden="1" x14ac:dyDescent="0.3">
      <c r="A427" s="12"/>
      <c r="B427" s="10" t="str">
        <f>IF('Base de données'!B370="","",'Base de données'!B370)</f>
        <v/>
      </c>
      <c r="C427" s="10" t="str">
        <f>IF('Base de données'!C370="","",'Base de données'!C370)</f>
        <v/>
      </c>
      <c r="D427" s="10" t="str">
        <f>IF('Base de données'!D370="","",'Base de données'!D370)</f>
        <v/>
      </c>
      <c r="E427" s="10" t="str">
        <f>IF('Base de données'!E370="","",'Base de données'!E370)</f>
        <v/>
      </c>
      <c r="F427" s="10" t="str">
        <f>IF('Base de données'!F370="","",'Base de données'!F370)</f>
        <v/>
      </c>
      <c r="G427" s="10" t="str">
        <f>IF('Base de données'!G370="","",'Base de données'!G370)</f>
        <v/>
      </c>
      <c r="H427" s="10" t="str">
        <f>IF('Base de données'!H370="","",'Base de données'!H370)</f>
        <v/>
      </c>
      <c r="I427" s="10" t="str">
        <f>IF('Base de données'!I370="","",'Base de données'!I370)</f>
        <v/>
      </c>
      <c r="J427" s="10" t="str">
        <f>IF('Base de données'!J370="","",'Base de données'!J370)</f>
        <v/>
      </c>
      <c r="K427" s="10" t="str">
        <f>IF('Base de données'!K370="","",'Base de données'!K370)</f>
        <v/>
      </c>
      <c r="L427" s="64" t="str">
        <f>IF('Base de données'!L370="","",'Base de données'!L370)</f>
        <v/>
      </c>
      <c r="M427" s="64" t="str">
        <f>IF('Base de données'!M370="","",'Base de données'!M370)</f>
        <v/>
      </c>
      <c r="N427" s="64" t="str">
        <f>IF('Base de données'!N370="","",'Base de données'!N370)</f>
        <v/>
      </c>
      <c r="O427" s="10" t="str">
        <f>IF('Base de données'!O370="","",'Base de données'!O370)</f>
        <v/>
      </c>
      <c r="P427" s="10" t="str">
        <f>IF('Base de données'!P370="","",'Base de données'!P370)</f>
        <v/>
      </c>
      <c r="Q427" s="10" t="str">
        <f>IF('Base de données'!Q370="","",'Base de données'!Q370)</f>
        <v/>
      </c>
      <c r="BQ427"/>
      <c r="BR427"/>
      <c r="BS427"/>
      <c r="BT427"/>
      <c r="BU427"/>
      <c r="BV427"/>
      <c r="BW427"/>
      <c r="BX427"/>
      <c r="BY427"/>
      <c r="BZ427"/>
      <c r="CA427"/>
      <c r="CB427"/>
      <c r="CC427"/>
      <c r="CD427"/>
      <c r="CE427"/>
      <c r="CF427"/>
    </row>
    <row r="428" spans="1:84" hidden="1" x14ac:dyDescent="0.3">
      <c r="A428" s="12"/>
      <c r="B428" s="10" t="str">
        <f>IF('Base de données'!B371="","",'Base de données'!B371)</f>
        <v/>
      </c>
      <c r="C428" s="10" t="str">
        <f>IF('Base de données'!C371="","",'Base de données'!C371)</f>
        <v/>
      </c>
      <c r="D428" s="10" t="str">
        <f>IF('Base de données'!D371="","",'Base de données'!D371)</f>
        <v/>
      </c>
      <c r="E428" s="10" t="str">
        <f>IF('Base de données'!E371="","",'Base de données'!E371)</f>
        <v/>
      </c>
      <c r="F428" s="10" t="str">
        <f>IF('Base de données'!F371="","",'Base de données'!F371)</f>
        <v/>
      </c>
      <c r="G428" s="10" t="str">
        <f>IF('Base de données'!G371="","",'Base de données'!G371)</f>
        <v/>
      </c>
      <c r="H428" s="10" t="str">
        <f>IF('Base de données'!H371="","",'Base de données'!H371)</f>
        <v/>
      </c>
      <c r="I428" s="10" t="str">
        <f>IF('Base de données'!I371="","",'Base de données'!I371)</f>
        <v/>
      </c>
      <c r="J428" s="10" t="str">
        <f>IF('Base de données'!J371="","",'Base de données'!J371)</f>
        <v/>
      </c>
      <c r="K428" s="10" t="str">
        <f>IF('Base de données'!K371="","",'Base de données'!K371)</f>
        <v/>
      </c>
      <c r="L428" s="64" t="str">
        <f>IF('Base de données'!L371="","",'Base de données'!L371)</f>
        <v/>
      </c>
      <c r="M428" s="64" t="str">
        <f>IF('Base de données'!M371="","",'Base de données'!M371)</f>
        <v/>
      </c>
      <c r="N428" s="64" t="str">
        <f>IF('Base de données'!N371="","",'Base de données'!N371)</f>
        <v/>
      </c>
      <c r="O428" s="10" t="str">
        <f>IF('Base de données'!O371="","",'Base de données'!O371)</f>
        <v/>
      </c>
      <c r="P428" s="10" t="str">
        <f>IF('Base de données'!P371="","",'Base de données'!P371)</f>
        <v/>
      </c>
      <c r="Q428" s="10" t="str">
        <f>IF('Base de données'!Q371="","",'Base de données'!Q371)</f>
        <v/>
      </c>
      <c r="BQ428"/>
      <c r="BR428"/>
      <c r="BS428"/>
      <c r="BT428"/>
      <c r="BU428"/>
      <c r="BV428"/>
      <c r="BW428"/>
      <c r="BX428"/>
      <c r="BY428"/>
      <c r="BZ428"/>
      <c r="CA428"/>
      <c r="CB428"/>
      <c r="CC428"/>
      <c r="CD428"/>
      <c r="CE428"/>
      <c r="CF428"/>
    </row>
    <row r="429" spans="1:84" hidden="1" x14ac:dyDescent="0.3">
      <c r="A429" s="12"/>
      <c r="B429" s="10" t="str">
        <f>IF('Base de données'!B372="","",'Base de données'!B372)</f>
        <v/>
      </c>
      <c r="C429" s="10" t="str">
        <f>IF('Base de données'!C372="","",'Base de données'!C372)</f>
        <v/>
      </c>
      <c r="D429" s="10" t="str">
        <f>IF('Base de données'!D372="","",'Base de données'!D372)</f>
        <v/>
      </c>
      <c r="E429" s="10" t="str">
        <f>IF('Base de données'!E372="","",'Base de données'!E372)</f>
        <v/>
      </c>
      <c r="F429" s="10" t="str">
        <f>IF('Base de données'!F372="","",'Base de données'!F372)</f>
        <v/>
      </c>
      <c r="G429" s="10" t="str">
        <f>IF('Base de données'!G372="","",'Base de données'!G372)</f>
        <v/>
      </c>
      <c r="H429" s="10" t="str">
        <f>IF('Base de données'!H372="","",'Base de données'!H372)</f>
        <v/>
      </c>
      <c r="I429" s="10" t="str">
        <f>IF('Base de données'!I372="","",'Base de données'!I372)</f>
        <v/>
      </c>
      <c r="J429" s="10" t="str">
        <f>IF('Base de données'!J372="","",'Base de données'!J372)</f>
        <v/>
      </c>
      <c r="K429" s="10" t="str">
        <f>IF('Base de données'!K372="","",'Base de données'!K372)</f>
        <v/>
      </c>
      <c r="L429" s="64" t="str">
        <f>IF('Base de données'!L372="","",'Base de données'!L372)</f>
        <v/>
      </c>
      <c r="M429" s="64" t="str">
        <f>IF('Base de données'!M372="","",'Base de données'!M372)</f>
        <v/>
      </c>
      <c r="N429" s="64" t="str">
        <f>IF('Base de données'!N372="","",'Base de données'!N372)</f>
        <v/>
      </c>
      <c r="O429" s="10" t="str">
        <f>IF('Base de données'!O372="","",'Base de données'!O372)</f>
        <v/>
      </c>
      <c r="P429" s="10" t="str">
        <f>IF('Base de données'!P372="","",'Base de données'!P372)</f>
        <v/>
      </c>
      <c r="Q429" s="10" t="str">
        <f>IF('Base de données'!Q372="","",'Base de données'!Q372)</f>
        <v/>
      </c>
      <c r="BQ429"/>
      <c r="BR429"/>
      <c r="BS429"/>
      <c r="BT429"/>
      <c r="BU429"/>
      <c r="BV429"/>
      <c r="BW429"/>
      <c r="BX429"/>
      <c r="BY429"/>
      <c r="BZ429"/>
      <c r="CA429"/>
      <c r="CB429"/>
      <c r="CC429"/>
      <c r="CD429"/>
      <c r="CE429"/>
      <c r="CF429"/>
    </row>
    <row r="430" spans="1:84" hidden="1" x14ac:dyDescent="0.3">
      <c r="A430" s="12"/>
      <c r="B430" s="10" t="str">
        <f>IF('Base de données'!B373="","",'Base de données'!B373)</f>
        <v/>
      </c>
      <c r="C430" s="10" t="str">
        <f>IF('Base de données'!C373="","",'Base de données'!C373)</f>
        <v/>
      </c>
      <c r="D430" s="10" t="str">
        <f>IF('Base de données'!D373="","",'Base de données'!D373)</f>
        <v/>
      </c>
      <c r="E430" s="10" t="str">
        <f>IF('Base de données'!E373="","",'Base de données'!E373)</f>
        <v/>
      </c>
      <c r="F430" s="10" t="str">
        <f>IF('Base de données'!F373="","",'Base de données'!F373)</f>
        <v/>
      </c>
      <c r="G430" s="10" t="str">
        <f>IF('Base de données'!G373="","",'Base de données'!G373)</f>
        <v/>
      </c>
      <c r="H430" s="10" t="str">
        <f>IF('Base de données'!H373="","",'Base de données'!H373)</f>
        <v/>
      </c>
      <c r="I430" s="10" t="str">
        <f>IF('Base de données'!I373="","",'Base de données'!I373)</f>
        <v/>
      </c>
      <c r="J430" s="10" t="str">
        <f>IF('Base de données'!J373="","",'Base de données'!J373)</f>
        <v/>
      </c>
      <c r="K430" s="10" t="str">
        <f>IF('Base de données'!K373="","",'Base de données'!K373)</f>
        <v/>
      </c>
      <c r="L430" s="64" t="str">
        <f>IF('Base de données'!L373="","",'Base de données'!L373)</f>
        <v/>
      </c>
      <c r="M430" s="64" t="str">
        <f>IF('Base de données'!M373="","",'Base de données'!M373)</f>
        <v/>
      </c>
      <c r="N430" s="64" t="str">
        <f>IF('Base de données'!N373="","",'Base de données'!N373)</f>
        <v/>
      </c>
      <c r="O430" s="10" t="str">
        <f>IF('Base de données'!O373="","",'Base de données'!O373)</f>
        <v/>
      </c>
      <c r="P430" s="10" t="str">
        <f>IF('Base de données'!P373="","",'Base de données'!P373)</f>
        <v/>
      </c>
      <c r="Q430" s="10" t="str">
        <f>IF('Base de données'!Q373="","",'Base de données'!Q373)</f>
        <v/>
      </c>
      <c r="BQ430"/>
      <c r="BR430"/>
      <c r="BS430"/>
      <c r="BT430"/>
      <c r="BU430"/>
      <c r="BV430"/>
      <c r="BW430"/>
      <c r="BX430"/>
      <c r="BY430"/>
      <c r="BZ430"/>
      <c r="CA430"/>
      <c r="CB430"/>
      <c r="CC430"/>
      <c r="CD430"/>
      <c r="CE430"/>
      <c r="CF430"/>
    </row>
    <row r="431" spans="1:84" hidden="1" x14ac:dyDescent="0.3">
      <c r="A431" s="12"/>
      <c r="B431" s="10" t="str">
        <f>IF('Base de données'!B374="","",'Base de données'!B374)</f>
        <v/>
      </c>
      <c r="C431" s="10" t="str">
        <f>IF('Base de données'!C374="","",'Base de données'!C374)</f>
        <v/>
      </c>
      <c r="D431" s="10" t="str">
        <f>IF('Base de données'!D374="","",'Base de données'!D374)</f>
        <v/>
      </c>
      <c r="E431" s="10" t="str">
        <f>IF('Base de données'!E374="","",'Base de données'!E374)</f>
        <v/>
      </c>
      <c r="F431" s="10" t="str">
        <f>IF('Base de données'!F374="","",'Base de données'!F374)</f>
        <v/>
      </c>
      <c r="G431" s="10" t="str">
        <f>IF('Base de données'!G374="","",'Base de données'!G374)</f>
        <v/>
      </c>
      <c r="H431" s="10" t="str">
        <f>IF('Base de données'!H374="","",'Base de données'!H374)</f>
        <v/>
      </c>
      <c r="I431" s="10" t="str">
        <f>IF('Base de données'!I374="","",'Base de données'!I374)</f>
        <v/>
      </c>
      <c r="J431" s="10" t="str">
        <f>IF('Base de données'!J374="","",'Base de données'!J374)</f>
        <v/>
      </c>
      <c r="K431" s="10" t="str">
        <f>IF('Base de données'!K374="","",'Base de données'!K374)</f>
        <v/>
      </c>
      <c r="L431" s="64" t="str">
        <f>IF('Base de données'!L374="","",'Base de données'!L374)</f>
        <v/>
      </c>
      <c r="M431" s="64" t="str">
        <f>IF('Base de données'!M374="","",'Base de données'!M374)</f>
        <v/>
      </c>
      <c r="N431" s="64" t="str">
        <f>IF('Base de données'!N374="","",'Base de données'!N374)</f>
        <v/>
      </c>
      <c r="O431" s="10" t="str">
        <f>IF('Base de données'!O374="","",'Base de données'!O374)</f>
        <v/>
      </c>
      <c r="P431" s="10" t="str">
        <f>IF('Base de données'!P374="","",'Base de données'!P374)</f>
        <v/>
      </c>
      <c r="Q431" s="10" t="str">
        <f>IF('Base de données'!Q374="","",'Base de données'!Q374)</f>
        <v/>
      </c>
      <c r="BQ431"/>
      <c r="BR431"/>
      <c r="BS431"/>
      <c r="BT431"/>
      <c r="BU431"/>
      <c r="BV431"/>
      <c r="BW431"/>
      <c r="BX431"/>
      <c r="BY431"/>
      <c r="BZ431"/>
      <c r="CA431"/>
      <c r="CB431"/>
      <c r="CC431"/>
      <c r="CD431"/>
      <c r="CE431"/>
      <c r="CF431"/>
    </row>
    <row r="432" spans="1:84" hidden="1" x14ac:dyDescent="0.3">
      <c r="A432" s="12"/>
      <c r="B432" s="10" t="str">
        <f>IF('Base de données'!B375="","",'Base de données'!B375)</f>
        <v/>
      </c>
      <c r="C432" s="10" t="str">
        <f>IF('Base de données'!C375="","",'Base de données'!C375)</f>
        <v/>
      </c>
      <c r="D432" s="10" t="str">
        <f>IF('Base de données'!D375="","",'Base de données'!D375)</f>
        <v/>
      </c>
      <c r="E432" s="10" t="str">
        <f>IF('Base de données'!E375="","",'Base de données'!E375)</f>
        <v/>
      </c>
      <c r="F432" s="10" t="str">
        <f>IF('Base de données'!F375="","",'Base de données'!F375)</f>
        <v/>
      </c>
      <c r="G432" s="10" t="str">
        <f>IF('Base de données'!G375="","",'Base de données'!G375)</f>
        <v/>
      </c>
      <c r="H432" s="10" t="str">
        <f>IF('Base de données'!H375="","",'Base de données'!H375)</f>
        <v/>
      </c>
      <c r="I432" s="10" t="str">
        <f>IF('Base de données'!I375="","",'Base de données'!I375)</f>
        <v/>
      </c>
      <c r="J432" s="10" t="str">
        <f>IF('Base de données'!J375="","",'Base de données'!J375)</f>
        <v/>
      </c>
      <c r="K432" s="10" t="str">
        <f>IF('Base de données'!K375="","",'Base de données'!K375)</f>
        <v/>
      </c>
      <c r="L432" s="64" t="str">
        <f>IF('Base de données'!L375="","",'Base de données'!L375)</f>
        <v/>
      </c>
      <c r="M432" s="64" t="str">
        <f>IF('Base de données'!M375="","",'Base de données'!M375)</f>
        <v/>
      </c>
      <c r="N432" s="64" t="str">
        <f>IF('Base de données'!N375="","",'Base de données'!N375)</f>
        <v/>
      </c>
      <c r="O432" s="10" t="str">
        <f>IF('Base de données'!O375="","",'Base de données'!O375)</f>
        <v/>
      </c>
      <c r="P432" s="10" t="str">
        <f>IF('Base de données'!P375="","",'Base de données'!P375)</f>
        <v/>
      </c>
      <c r="Q432" s="10" t="str">
        <f>IF('Base de données'!Q375="","",'Base de données'!Q375)</f>
        <v/>
      </c>
      <c r="BQ432"/>
      <c r="BR432"/>
      <c r="BS432"/>
      <c r="BT432"/>
      <c r="BU432"/>
      <c r="BV432"/>
      <c r="BW432"/>
      <c r="BX432"/>
      <c r="BY432"/>
      <c r="BZ432"/>
      <c r="CA432"/>
      <c r="CB432"/>
      <c r="CC432"/>
      <c r="CD432"/>
      <c r="CE432"/>
      <c r="CF432"/>
    </row>
    <row r="433" spans="1:84" hidden="1" x14ac:dyDescent="0.3">
      <c r="A433" s="12"/>
      <c r="B433" s="10" t="str">
        <f>IF('Base de données'!B376="","",'Base de données'!B376)</f>
        <v/>
      </c>
      <c r="C433" s="10" t="str">
        <f>IF('Base de données'!C376="","",'Base de données'!C376)</f>
        <v/>
      </c>
      <c r="D433" s="10" t="str">
        <f>IF('Base de données'!D376="","",'Base de données'!D376)</f>
        <v/>
      </c>
      <c r="E433" s="10" t="str">
        <f>IF('Base de données'!E376="","",'Base de données'!E376)</f>
        <v/>
      </c>
      <c r="F433" s="10" t="str">
        <f>IF('Base de données'!F376="","",'Base de données'!F376)</f>
        <v/>
      </c>
      <c r="G433" s="10" t="str">
        <f>IF('Base de données'!G376="","",'Base de données'!G376)</f>
        <v/>
      </c>
      <c r="H433" s="10" t="str">
        <f>IF('Base de données'!H376="","",'Base de données'!H376)</f>
        <v/>
      </c>
      <c r="I433" s="10" t="str">
        <f>IF('Base de données'!I376="","",'Base de données'!I376)</f>
        <v/>
      </c>
      <c r="J433" s="10" t="str">
        <f>IF('Base de données'!J376="","",'Base de données'!J376)</f>
        <v/>
      </c>
      <c r="K433" s="10" t="str">
        <f>IF('Base de données'!K376="","",'Base de données'!K376)</f>
        <v/>
      </c>
      <c r="L433" s="64" t="str">
        <f>IF('Base de données'!L376="","",'Base de données'!L376)</f>
        <v/>
      </c>
      <c r="M433" s="64" t="str">
        <f>IF('Base de données'!M376="","",'Base de données'!M376)</f>
        <v/>
      </c>
      <c r="N433" s="64" t="str">
        <f>IF('Base de données'!N376="","",'Base de données'!N376)</f>
        <v/>
      </c>
      <c r="O433" s="10" t="str">
        <f>IF('Base de données'!O376="","",'Base de données'!O376)</f>
        <v/>
      </c>
      <c r="P433" s="10" t="str">
        <f>IF('Base de données'!P376="","",'Base de données'!P376)</f>
        <v/>
      </c>
      <c r="Q433" s="10" t="str">
        <f>IF('Base de données'!Q376="","",'Base de données'!Q376)</f>
        <v/>
      </c>
      <c r="BQ433"/>
      <c r="BR433"/>
      <c r="BS433"/>
      <c r="BT433"/>
      <c r="BU433"/>
      <c r="BV433"/>
      <c r="BW433"/>
      <c r="BX433"/>
      <c r="BY433"/>
      <c r="BZ433"/>
      <c r="CA433"/>
      <c r="CB433"/>
      <c r="CC433"/>
      <c r="CD433"/>
      <c r="CE433"/>
      <c r="CF433"/>
    </row>
    <row r="434" spans="1:84" hidden="1" x14ac:dyDescent="0.3">
      <c r="A434" s="12"/>
      <c r="B434" s="10" t="str">
        <f>IF('Base de données'!B377="","",'Base de données'!B377)</f>
        <v/>
      </c>
      <c r="C434" s="10" t="str">
        <f>IF('Base de données'!C377="","",'Base de données'!C377)</f>
        <v/>
      </c>
      <c r="D434" s="10" t="str">
        <f>IF('Base de données'!D377="","",'Base de données'!D377)</f>
        <v/>
      </c>
      <c r="E434" s="10" t="str">
        <f>IF('Base de données'!E377="","",'Base de données'!E377)</f>
        <v/>
      </c>
      <c r="F434" s="10" t="str">
        <f>IF('Base de données'!F377="","",'Base de données'!F377)</f>
        <v/>
      </c>
      <c r="G434" s="10" t="str">
        <f>IF('Base de données'!G377="","",'Base de données'!G377)</f>
        <v/>
      </c>
      <c r="H434" s="10" t="str">
        <f>IF('Base de données'!H377="","",'Base de données'!H377)</f>
        <v/>
      </c>
      <c r="I434" s="10" t="str">
        <f>IF('Base de données'!I377="","",'Base de données'!I377)</f>
        <v/>
      </c>
      <c r="J434" s="10" t="str">
        <f>IF('Base de données'!J377="","",'Base de données'!J377)</f>
        <v/>
      </c>
      <c r="K434" s="10" t="str">
        <f>IF('Base de données'!K377="","",'Base de données'!K377)</f>
        <v/>
      </c>
      <c r="L434" s="64" t="str">
        <f>IF('Base de données'!L377="","",'Base de données'!L377)</f>
        <v/>
      </c>
      <c r="M434" s="64" t="str">
        <f>IF('Base de données'!M377="","",'Base de données'!M377)</f>
        <v/>
      </c>
      <c r="N434" s="64" t="str">
        <f>IF('Base de données'!N377="","",'Base de données'!N377)</f>
        <v/>
      </c>
      <c r="O434" s="10" t="str">
        <f>IF('Base de données'!O377="","",'Base de données'!O377)</f>
        <v/>
      </c>
      <c r="P434" s="10" t="str">
        <f>IF('Base de données'!P377="","",'Base de données'!P377)</f>
        <v/>
      </c>
      <c r="Q434" s="10" t="str">
        <f>IF('Base de données'!Q377="","",'Base de données'!Q377)</f>
        <v/>
      </c>
      <c r="BQ434"/>
      <c r="BR434"/>
      <c r="BS434"/>
      <c r="BT434"/>
      <c r="BU434"/>
      <c r="BV434"/>
      <c r="BW434"/>
      <c r="BX434"/>
      <c r="BY434"/>
      <c r="BZ434"/>
      <c r="CA434"/>
      <c r="CB434"/>
      <c r="CC434"/>
      <c r="CD434"/>
      <c r="CE434"/>
      <c r="CF434"/>
    </row>
    <row r="435" spans="1:84" hidden="1" x14ac:dyDescent="0.3">
      <c r="A435" s="12"/>
      <c r="B435" s="10" t="str">
        <f>IF('Base de données'!B378="","",'Base de données'!B378)</f>
        <v/>
      </c>
      <c r="C435" s="10" t="str">
        <f>IF('Base de données'!C378="","",'Base de données'!C378)</f>
        <v/>
      </c>
      <c r="D435" s="10" t="str">
        <f>IF('Base de données'!D378="","",'Base de données'!D378)</f>
        <v/>
      </c>
      <c r="E435" s="10" t="str">
        <f>IF('Base de données'!E378="","",'Base de données'!E378)</f>
        <v/>
      </c>
      <c r="F435" s="10" t="str">
        <f>IF('Base de données'!F378="","",'Base de données'!F378)</f>
        <v/>
      </c>
      <c r="G435" s="10" t="str">
        <f>IF('Base de données'!G378="","",'Base de données'!G378)</f>
        <v/>
      </c>
      <c r="H435" s="10" t="str">
        <f>IF('Base de données'!H378="","",'Base de données'!H378)</f>
        <v/>
      </c>
      <c r="I435" s="10" t="str">
        <f>IF('Base de données'!I378="","",'Base de données'!I378)</f>
        <v/>
      </c>
      <c r="J435" s="10" t="str">
        <f>IF('Base de données'!J378="","",'Base de données'!J378)</f>
        <v/>
      </c>
      <c r="K435" s="10" t="str">
        <f>IF('Base de données'!K378="","",'Base de données'!K378)</f>
        <v/>
      </c>
      <c r="L435" s="64" t="str">
        <f>IF('Base de données'!L378="","",'Base de données'!L378)</f>
        <v/>
      </c>
      <c r="M435" s="64" t="str">
        <f>IF('Base de données'!M378="","",'Base de données'!M378)</f>
        <v/>
      </c>
      <c r="N435" s="64" t="str">
        <f>IF('Base de données'!N378="","",'Base de données'!N378)</f>
        <v/>
      </c>
      <c r="O435" s="10" t="str">
        <f>IF('Base de données'!O378="","",'Base de données'!O378)</f>
        <v/>
      </c>
      <c r="P435" s="10" t="str">
        <f>IF('Base de données'!P378="","",'Base de données'!P378)</f>
        <v/>
      </c>
      <c r="Q435" s="10" t="str">
        <f>IF('Base de données'!Q378="","",'Base de données'!Q378)</f>
        <v/>
      </c>
      <c r="BQ435"/>
      <c r="BR435"/>
      <c r="BS435"/>
      <c r="BT435"/>
      <c r="BU435"/>
      <c r="BV435"/>
      <c r="BW435"/>
      <c r="BX435"/>
      <c r="BY435"/>
      <c r="BZ435"/>
      <c r="CA435"/>
      <c r="CB435"/>
      <c r="CC435"/>
      <c r="CD435"/>
      <c r="CE435"/>
      <c r="CF435"/>
    </row>
    <row r="436" spans="1:84" hidden="1" x14ac:dyDescent="0.3">
      <c r="A436" s="12"/>
      <c r="B436" s="10" t="str">
        <f>IF('Base de données'!B379="","",'Base de données'!B379)</f>
        <v/>
      </c>
      <c r="C436" s="10" t="str">
        <f>IF('Base de données'!C379="","",'Base de données'!C379)</f>
        <v/>
      </c>
      <c r="D436" s="10" t="str">
        <f>IF('Base de données'!D379="","",'Base de données'!D379)</f>
        <v/>
      </c>
      <c r="E436" s="10" t="str">
        <f>IF('Base de données'!E379="","",'Base de données'!E379)</f>
        <v/>
      </c>
      <c r="F436" s="10" t="str">
        <f>IF('Base de données'!F379="","",'Base de données'!F379)</f>
        <v/>
      </c>
      <c r="G436" s="10" t="str">
        <f>IF('Base de données'!G379="","",'Base de données'!G379)</f>
        <v/>
      </c>
      <c r="H436" s="10" t="str">
        <f>IF('Base de données'!H379="","",'Base de données'!H379)</f>
        <v/>
      </c>
      <c r="I436" s="10" t="str">
        <f>IF('Base de données'!I379="","",'Base de données'!I379)</f>
        <v/>
      </c>
      <c r="J436" s="10" t="str">
        <f>IF('Base de données'!J379="","",'Base de données'!J379)</f>
        <v/>
      </c>
      <c r="K436" s="10" t="str">
        <f>IF('Base de données'!K379="","",'Base de données'!K379)</f>
        <v/>
      </c>
      <c r="L436" s="64" t="str">
        <f>IF('Base de données'!L379="","",'Base de données'!L379)</f>
        <v/>
      </c>
      <c r="M436" s="64" t="str">
        <f>IF('Base de données'!M379="","",'Base de données'!M379)</f>
        <v/>
      </c>
      <c r="N436" s="64" t="str">
        <f>IF('Base de données'!N379="","",'Base de données'!N379)</f>
        <v/>
      </c>
      <c r="O436" s="10" t="str">
        <f>IF('Base de données'!O379="","",'Base de données'!O379)</f>
        <v/>
      </c>
      <c r="P436" s="10" t="str">
        <f>IF('Base de données'!P379="","",'Base de données'!P379)</f>
        <v/>
      </c>
      <c r="Q436" s="10" t="str">
        <f>IF('Base de données'!Q379="","",'Base de données'!Q379)</f>
        <v/>
      </c>
      <c r="BQ436"/>
      <c r="BR436"/>
      <c r="BS436"/>
      <c r="BT436"/>
      <c r="BU436"/>
      <c r="BV436"/>
      <c r="BW436"/>
      <c r="BX436"/>
      <c r="BY436"/>
      <c r="BZ436"/>
      <c r="CA436"/>
      <c r="CB436"/>
      <c r="CC436"/>
      <c r="CD436"/>
      <c r="CE436"/>
      <c r="CF436"/>
    </row>
    <row r="437" spans="1:84" hidden="1" x14ac:dyDescent="0.3">
      <c r="A437" s="12"/>
      <c r="B437" s="10" t="str">
        <f>IF('Base de données'!B380="","",'Base de données'!B380)</f>
        <v/>
      </c>
      <c r="C437" s="10" t="str">
        <f>IF('Base de données'!C380="","",'Base de données'!C380)</f>
        <v/>
      </c>
      <c r="D437" s="10" t="str">
        <f>IF('Base de données'!D380="","",'Base de données'!D380)</f>
        <v/>
      </c>
      <c r="E437" s="10" t="str">
        <f>IF('Base de données'!E380="","",'Base de données'!E380)</f>
        <v/>
      </c>
      <c r="F437" s="10" t="str">
        <f>IF('Base de données'!F380="","",'Base de données'!F380)</f>
        <v/>
      </c>
      <c r="G437" s="10" t="str">
        <f>IF('Base de données'!G380="","",'Base de données'!G380)</f>
        <v/>
      </c>
      <c r="H437" s="10" t="str">
        <f>IF('Base de données'!H380="","",'Base de données'!H380)</f>
        <v/>
      </c>
      <c r="I437" s="10" t="str">
        <f>IF('Base de données'!I380="","",'Base de données'!I380)</f>
        <v/>
      </c>
      <c r="J437" s="10" t="str">
        <f>IF('Base de données'!J380="","",'Base de données'!J380)</f>
        <v/>
      </c>
      <c r="K437" s="10" t="str">
        <f>IF('Base de données'!K380="","",'Base de données'!K380)</f>
        <v/>
      </c>
      <c r="L437" s="64" t="str">
        <f>IF('Base de données'!L380="","",'Base de données'!L380)</f>
        <v/>
      </c>
      <c r="M437" s="64" t="str">
        <f>IF('Base de données'!M380="","",'Base de données'!M380)</f>
        <v/>
      </c>
      <c r="N437" s="64" t="str">
        <f>IF('Base de données'!N380="","",'Base de données'!N380)</f>
        <v/>
      </c>
      <c r="O437" s="10" t="str">
        <f>IF('Base de données'!O380="","",'Base de données'!O380)</f>
        <v/>
      </c>
      <c r="P437" s="10" t="str">
        <f>IF('Base de données'!P380="","",'Base de données'!P380)</f>
        <v/>
      </c>
      <c r="Q437" s="10" t="str">
        <f>IF('Base de données'!Q380="","",'Base de données'!Q380)</f>
        <v/>
      </c>
      <c r="BQ437"/>
      <c r="BR437"/>
      <c r="BS437"/>
      <c r="BT437"/>
      <c r="BU437"/>
      <c r="BV437"/>
      <c r="BW437"/>
      <c r="BX437"/>
      <c r="BY437"/>
      <c r="BZ437"/>
      <c r="CA437"/>
      <c r="CB437"/>
      <c r="CC437"/>
      <c r="CD437"/>
      <c r="CE437"/>
      <c r="CF437"/>
    </row>
    <row r="438" spans="1:84" hidden="1" x14ac:dyDescent="0.3">
      <c r="A438" s="12"/>
      <c r="B438" s="10" t="str">
        <f>IF('Base de données'!B381="","",'Base de données'!B381)</f>
        <v/>
      </c>
      <c r="C438" s="10" t="str">
        <f>IF('Base de données'!C381="","",'Base de données'!C381)</f>
        <v/>
      </c>
      <c r="D438" s="10" t="str">
        <f>IF('Base de données'!D381="","",'Base de données'!D381)</f>
        <v/>
      </c>
      <c r="E438" s="10" t="str">
        <f>IF('Base de données'!E381="","",'Base de données'!E381)</f>
        <v/>
      </c>
      <c r="F438" s="10" t="str">
        <f>IF('Base de données'!F381="","",'Base de données'!F381)</f>
        <v/>
      </c>
      <c r="G438" s="10" t="str">
        <f>IF('Base de données'!G381="","",'Base de données'!G381)</f>
        <v/>
      </c>
      <c r="H438" s="10" t="str">
        <f>IF('Base de données'!H381="","",'Base de données'!H381)</f>
        <v/>
      </c>
      <c r="I438" s="10" t="str">
        <f>IF('Base de données'!I381="","",'Base de données'!I381)</f>
        <v/>
      </c>
      <c r="J438" s="10" t="str">
        <f>IF('Base de données'!J381="","",'Base de données'!J381)</f>
        <v/>
      </c>
      <c r="K438" s="10" t="str">
        <f>IF('Base de données'!K381="","",'Base de données'!K381)</f>
        <v/>
      </c>
      <c r="L438" s="64" t="str">
        <f>IF('Base de données'!L381="","",'Base de données'!L381)</f>
        <v/>
      </c>
      <c r="M438" s="64" t="str">
        <f>IF('Base de données'!M381="","",'Base de données'!M381)</f>
        <v/>
      </c>
      <c r="N438" s="64" t="str">
        <f>IF('Base de données'!N381="","",'Base de données'!N381)</f>
        <v/>
      </c>
      <c r="O438" s="10" t="str">
        <f>IF('Base de données'!O381="","",'Base de données'!O381)</f>
        <v/>
      </c>
      <c r="P438" s="10" t="str">
        <f>IF('Base de données'!P381="","",'Base de données'!P381)</f>
        <v/>
      </c>
      <c r="Q438" s="10" t="str">
        <f>IF('Base de données'!Q381="","",'Base de données'!Q381)</f>
        <v/>
      </c>
      <c r="BQ438"/>
      <c r="BR438"/>
      <c r="BS438"/>
      <c r="BT438"/>
      <c r="BU438"/>
      <c r="BV438"/>
      <c r="BW438"/>
      <c r="BX438"/>
      <c r="BY438"/>
      <c r="BZ438"/>
      <c r="CA438"/>
      <c r="CB438"/>
      <c r="CC438"/>
      <c r="CD438"/>
      <c r="CE438"/>
      <c r="CF438"/>
    </row>
    <row r="439" spans="1:84" hidden="1" x14ac:dyDescent="0.3">
      <c r="A439" s="12"/>
      <c r="B439" s="10" t="str">
        <f>IF('Base de données'!B382="","",'Base de données'!B382)</f>
        <v/>
      </c>
      <c r="C439" s="10" t="str">
        <f>IF('Base de données'!C382="","",'Base de données'!C382)</f>
        <v/>
      </c>
      <c r="D439" s="10" t="str">
        <f>IF('Base de données'!D382="","",'Base de données'!D382)</f>
        <v/>
      </c>
      <c r="E439" s="10" t="str">
        <f>IF('Base de données'!E382="","",'Base de données'!E382)</f>
        <v/>
      </c>
      <c r="F439" s="10" t="str">
        <f>IF('Base de données'!F382="","",'Base de données'!F382)</f>
        <v/>
      </c>
      <c r="G439" s="10" t="str">
        <f>IF('Base de données'!G382="","",'Base de données'!G382)</f>
        <v/>
      </c>
      <c r="H439" s="10" t="str">
        <f>IF('Base de données'!H382="","",'Base de données'!H382)</f>
        <v/>
      </c>
      <c r="I439" s="10" t="str">
        <f>IF('Base de données'!I382="","",'Base de données'!I382)</f>
        <v/>
      </c>
      <c r="J439" s="10" t="str">
        <f>IF('Base de données'!J382="","",'Base de données'!J382)</f>
        <v/>
      </c>
      <c r="K439" s="10" t="str">
        <f>IF('Base de données'!K382="","",'Base de données'!K382)</f>
        <v/>
      </c>
      <c r="L439" s="64" t="str">
        <f>IF('Base de données'!L382="","",'Base de données'!L382)</f>
        <v/>
      </c>
      <c r="M439" s="64" t="str">
        <f>IF('Base de données'!M382="","",'Base de données'!M382)</f>
        <v/>
      </c>
      <c r="N439" s="64" t="str">
        <f>IF('Base de données'!N382="","",'Base de données'!N382)</f>
        <v/>
      </c>
      <c r="O439" s="10" t="str">
        <f>IF('Base de données'!O382="","",'Base de données'!O382)</f>
        <v/>
      </c>
      <c r="P439" s="10" t="str">
        <f>IF('Base de données'!P382="","",'Base de données'!P382)</f>
        <v/>
      </c>
      <c r="Q439" s="10" t="str">
        <f>IF('Base de données'!Q382="","",'Base de données'!Q382)</f>
        <v/>
      </c>
      <c r="BQ439"/>
      <c r="BR439"/>
      <c r="BS439"/>
      <c r="BT439"/>
      <c r="BU439"/>
      <c r="BV439"/>
      <c r="BW439"/>
      <c r="BX439"/>
      <c r="BY439"/>
      <c r="BZ439"/>
      <c r="CA439"/>
      <c r="CB439"/>
      <c r="CC439"/>
      <c r="CD439"/>
      <c r="CE439"/>
      <c r="CF439"/>
    </row>
    <row r="440" spans="1:84" hidden="1" x14ac:dyDescent="0.3">
      <c r="A440" s="12"/>
      <c r="B440" s="10" t="str">
        <f>IF('Base de données'!B383="","",'Base de données'!B383)</f>
        <v/>
      </c>
      <c r="C440" s="10" t="str">
        <f>IF('Base de données'!C383="","",'Base de données'!C383)</f>
        <v/>
      </c>
      <c r="D440" s="10" t="str">
        <f>IF('Base de données'!D383="","",'Base de données'!D383)</f>
        <v/>
      </c>
      <c r="E440" s="10" t="str">
        <f>IF('Base de données'!E383="","",'Base de données'!E383)</f>
        <v/>
      </c>
      <c r="F440" s="10" t="str">
        <f>IF('Base de données'!F383="","",'Base de données'!F383)</f>
        <v/>
      </c>
      <c r="G440" s="10" t="str">
        <f>IF('Base de données'!G383="","",'Base de données'!G383)</f>
        <v/>
      </c>
      <c r="H440" s="10" t="str">
        <f>IF('Base de données'!H383="","",'Base de données'!H383)</f>
        <v/>
      </c>
      <c r="I440" s="10" t="str">
        <f>IF('Base de données'!I383="","",'Base de données'!I383)</f>
        <v/>
      </c>
      <c r="J440" s="10" t="str">
        <f>IF('Base de données'!J383="","",'Base de données'!J383)</f>
        <v/>
      </c>
      <c r="K440" s="10" t="str">
        <f>IF('Base de données'!K383="","",'Base de données'!K383)</f>
        <v/>
      </c>
      <c r="L440" s="64" t="str">
        <f>IF('Base de données'!L383="","",'Base de données'!L383)</f>
        <v/>
      </c>
      <c r="M440" s="64" t="str">
        <f>IF('Base de données'!M383="","",'Base de données'!M383)</f>
        <v/>
      </c>
      <c r="N440" s="64" t="str">
        <f>IF('Base de données'!N383="","",'Base de données'!N383)</f>
        <v/>
      </c>
      <c r="O440" s="10" t="str">
        <f>IF('Base de données'!O383="","",'Base de données'!O383)</f>
        <v/>
      </c>
      <c r="P440" s="10" t="str">
        <f>IF('Base de données'!P383="","",'Base de données'!P383)</f>
        <v/>
      </c>
      <c r="Q440" s="10" t="str">
        <f>IF('Base de données'!Q383="","",'Base de données'!Q383)</f>
        <v/>
      </c>
      <c r="BQ440"/>
      <c r="BR440"/>
      <c r="BS440"/>
      <c r="BT440"/>
      <c r="BU440"/>
      <c r="BV440"/>
      <c r="BW440"/>
      <c r="BX440"/>
      <c r="BY440"/>
      <c r="BZ440"/>
      <c r="CA440"/>
      <c r="CB440"/>
      <c r="CC440"/>
      <c r="CD440"/>
      <c r="CE440"/>
      <c r="CF440"/>
    </row>
    <row r="441" spans="1:84" hidden="1" x14ac:dyDescent="0.3">
      <c r="A441" s="12"/>
      <c r="B441" s="10" t="str">
        <f>IF('Base de données'!B384="","",'Base de données'!B384)</f>
        <v/>
      </c>
      <c r="C441" s="10" t="str">
        <f>IF('Base de données'!C384="","",'Base de données'!C384)</f>
        <v/>
      </c>
      <c r="D441" s="10" t="str">
        <f>IF('Base de données'!D384="","",'Base de données'!D384)</f>
        <v/>
      </c>
      <c r="E441" s="10" t="str">
        <f>IF('Base de données'!E384="","",'Base de données'!E384)</f>
        <v/>
      </c>
      <c r="F441" s="10" t="str">
        <f>IF('Base de données'!F384="","",'Base de données'!F384)</f>
        <v/>
      </c>
      <c r="G441" s="10" t="str">
        <f>IF('Base de données'!G384="","",'Base de données'!G384)</f>
        <v/>
      </c>
      <c r="H441" s="10" t="str">
        <f>IF('Base de données'!H384="","",'Base de données'!H384)</f>
        <v/>
      </c>
      <c r="I441" s="10" t="str">
        <f>IF('Base de données'!I384="","",'Base de données'!I384)</f>
        <v/>
      </c>
      <c r="J441" s="10" t="str">
        <f>IF('Base de données'!J384="","",'Base de données'!J384)</f>
        <v/>
      </c>
      <c r="K441" s="10" t="str">
        <f>IF('Base de données'!K384="","",'Base de données'!K384)</f>
        <v/>
      </c>
      <c r="L441" s="64" t="str">
        <f>IF('Base de données'!L384="","",'Base de données'!L384)</f>
        <v/>
      </c>
      <c r="M441" s="64" t="str">
        <f>IF('Base de données'!M384="","",'Base de données'!M384)</f>
        <v/>
      </c>
      <c r="N441" s="64" t="str">
        <f>IF('Base de données'!N384="","",'Base de données'!N384)</f>
        <v/>
      </c>
      <c r="O441" s="10" t="str">
        <f>IF('Base de données'!O384="","",'Base de données'!O384)</f>
        <v/>
      </c>
      <c r="P441" s="10" t="str">
        <f>IF('Base de données'!P384="","",'Base de données'!P384)</f>
        <v/>
      </c>
      <c r="Q441" s="10" t="str">
        <f>IF('Base de données'!Q384="","",'Base de données'!Q384)</f>
        <v/>
      </c>
      <c r="BQ441"/>
      <c r="BR441"/>
      <c r="BS441"/>
      <c r="BT441"/>
      <c r="BU441"/>
      <c r="BV441"/>
      <c r="BW441"/>
      <c r="BX441"/>
      <c r="BY441"/>
      <c r="BZ441"/>
      <c r="CA441"/>
      <c r="CB441"/>
      <c r="CC441"/>
      <c r="CD441"/>
      <c r="CE441"/>
      <c r="CF441"/>
    </row>
    <row r="442" spans="1:84" hidden="1" x14ac:dyDescent="0.3">
      <c r="A442" s="12"/>
      <c r="B442" s="10" t="str">
        <f>IF('Base de données'!B385="","",'Base de données'!B385)</f>
        <v/>
      </c>
      <c r="C442" s="10" t="str">
        <f>IF('Base de données'!C385="","",'Base de données'!C385)</f>
        <v/>
      </c>
      <c r="D442" s="10" t="str">
        <f>IF('Base de données'!D385="","",'Base de données'!D385)</f>
        <v/>
      </c>
      <c r="E442" s="10" t="str">
        <f>IF('Base de données'!E385="","",'Base de données'!E385)</f>
        <v/>
      </c>
      <c r="F442" s="10" t="str">
        <f>IF('Base de données'!F385="","",'Base de données'!F385)</f>
        <v/>
      </c>
      <c r="G442" s="10" t="str">
        <f>IF('Base de données'!G385="","",'Base de données'!G385)</f>
        <v/>
      </c>
      <c r="H442" s="10" t="str">
        <f>IF('Base de données'!H385="","",'Base de données'!H385)</f>
        <v/>
      </c>
      <c r="I442" s="10" t="str">
        <f>IF('Base de données'!I385="","",'Base de données'!I385)</f>
        <v/>
      </c>
      <c r="J442" s="10" t="str">
        <f>IF('Base de données'!J385="","",'Base de données'!J385)</f>
        <v/>
      </c>
      <c r="K442" s="10" t="str">
        <f>IF('Base de données'!K385="","",'Base de données'!K385)</f>
        <v/>
      </c>
      <c r="L442" s="64" t="str">
        <f>IF('Base de données'!L385="","",'Base de données'!L385)</f>
        <v/>
      </c>
      <c r="M442" s="64" t="str">
        <f>IF('Base de données'!M385="","",'Base de données'!M385)</f>
        <v/>
      </c>
      <c r="N442" s="64" t="str">
        <f>IF('Base de données'!N385="","",'Base de données'!N385)</f>
        <v/>
      </c>
      <c r="O442" s="10" t="str">
        <f>IF('Base de données'!O385="","",'Base de données'!O385)</f>
        <v/>
      </c>
      <c r="P442" s="10" t="str">
        <f>IF('Base de données'!P385="","",'Base de données'!P385)</f>
        <v/>
      </c>
      <c r="Q442" s="10" t="str">
        <f>IF('Base de données'!Q385="","",'Base de données'!Q385)</f>
        <v/>
      </c>
      <c r="BQ442"/>
      <c r="BR442"/>
      <c r="BS442"/>
      <c r="BT442"/>
      <c r="BU442"/>
      <c r="BV442"/>
      <c r="BW442"/>
      <c r="BX442"/>
      <c r="BY442"/>
      <c r="BZ442"/>
      <c r="CA442"/>
      <c r="CB442"/>
      <c r="CC442"/>
      <c r="CD442"/>
      <c r="CE442"/>
      <c r="CF442"/>
    </row>
    <row r="443" spans="1:84" hidden="1" x14ac:dyDescent="0.3">
      <c r="A443" s="12"/>
      <c r="B443" s="10" t="str">
        <f>IF('Base de données'!B386="","",'Base de données'!B386)</f>
        <v/>
      </c>
      <c r="C443" s="10" t="str">
        <f>IF('Base de données'!C386="","",'Base de données'!C386)</f>
        <v/>
      </c>
      <c r="D443" s="10" t="str">
        <f>IF('Base de données'!D386="","",'Base de données'!D386)</f>
        <v/>
      </c>
      <c r="E443" s="10" t="str">
        <f>IF('Base de données'!E386="","",'Base de données'!E386)</f>
        <v/>
      </c>
      <c r="F443" s="10" t="str">
        <f>IF('Base de données'!F386="","",'Base de données'!F386)</f>
        <v/>
      </c>
      <c r="G443" s="10" t="str">
        <f>IF('Base de données'!G386="","",'Base de données'!G386)</f>
        <v/>
      </c>
      <c r="H443" s="10" t="str">
        <f>IF('Base de données'!H386="","",'Base de données'!H386)</f>
        <v/>
      </c>
      <c r="I443" s="10" t="str">
        <f>IF('Base de données'!I386="","",'Base de données'!I386)</f>
        <v/>
      </c>
      <c r="J443" s="10" t="str">
        <f>IF('Base de données'!J386="","",'Base de données'!J386)</f>
        <v/>
      </c>
      <c r="K443" s="10" t="str">
        <f>IF('Base de données'!K386="","",'Base de données'!K386)</f>
        <v/>
      </c>
      <c r="L443" s="64" t="str">
        <f>IF('Base de données'!L386="","",'Base de données'!L386)</f>
        <v/>
      </c>
      <c r="M443" s="64" t="str">
        <f>IF('Base de données'!M386="","",'Base de données'!M386)</f>
        <v/>
      </c>
      <c r="N443" s="64" t="str">
        <f>IF('Base de données'!N386="","",'Base de données'!N386)</f>
        <v/>
      </c>
      <c r="O443" s="10" t="str">
        <f>IF('Base de données'!O386="","",'Base de données'!O386)</f>
        <v/>
      </c>
      <c r="P443" s="10" t="str">
        <f>IF('Base de données'!P386="","",'Base de données'!P386)</f>
        <v/>
      </c>
      <c r="Q443" s="10" t="str">
        <f>IF('Base de données'!Q386="","",'Base de données'!Q386)</f>
        <v/>
      </c>
      <c r="BQ443"/>
      <c r="BR443"/>
      <c r="BS443"/>
      <c r="BT443"/>
      <c r="BU443"/>
      <c r="BV443"/>
      <c r="BW443"/>
      <c r="BX443"/>
      <c r="BY443"/>
      <c r="BZ443"/>
      <c r="CA443"/>
      <c r="CB443"/>
      <c r="CC443"/>
      <c r="CD443"/>
      <c r="CE443"/>
      <c r="CF443"/>
    </row>
    <row r="444" spans="1:84" hidden="1" x14ac:dyDescent="0.3">
      <c r="A444" s="12"/>
      <c r="B444" s="10" t="str">
        <f>IF('Base de données'!B387="","",'Base de données'!B387)</f>
        <v/>
      </c>
      <c r="C444" s="10" t="str">
        <f>IF('Base de données'!C387="","",'Base de données'!C387)</f>
        <v/>
      </c>
      <c r="D444" s="10" t="str">
        <f>IF('Base de données'!D387="","",'Base de données'!D387)</f>
        <v/>
      </c>
      <c r="E444" s="10" t="str">
        <f>IF('Base de données'!E387="","",'Base de données'!E387)</f>
        <v/>
      </c>
      <c r="F444" s="10" t="str">
        <f>IF('Base de données'!F387="","",'Base de données'!F387)</f>
        <v/>
      </c>
      <c r="G444" s="10" t="str">
        <f>IF('Base de données'!G387="","",'Base de données'!G387)</f>
        <v/>
      </c>
      <c r="H444" s="10" t="str">
        <f>IF('Base de données'!H387="","",'Base de données'!H387)</f>
        <v/>
      </c>
      <c r="I444" s="10" t="str">
        <f>IF('Base de données'!I387="","",'Base de données'!I387)</f>
        <v/>
      </c>
      <c r="J444" s="10" t="str">
        <f>IF('Base de données'!J387="","",'Base de données'!J387)</f>
        <v/>
      </c>
      <c r="K444" s="10" t="str">
        <f>IF('Base de données'!K387="","",'Base de données'!K387)</f>
        <v/>
      </c>
      <c r="L444" s="64" t="str">
        <f>IF('Base de données'!L387="","",'Base de données'!L387)</f>
        <v/>
      </c>
      <c r="M444" s="64" t="str">
        <f>IF('Base de données'!M387="","",'Base de données'!M387)</f>
        <v/>
      </c>
      <c r="N444" s="64" t="str">
        <f>IF('Base de données'!N387="","",'Base de données'!N387)</f>
        <v/>
      </c>
      <c r="O444" s="10" t="str">
        <f>IF('Base de données'!O387="","",'Base de données'!O387)</f>
        <v/>
      </c>
      <c r="P444" s="10" t="str">
        <f>IF('Base de données'!P387="","",'Base de données'!P387)</f>
        <v/>
      </c>
      <c r="Q444" s="10" t="str">
        <f>IF('Base de données'!Q387="","",'Base de données'!Q387)</f>
        <v/>
      </c>
      <c r="BQ444"/>
      <c r="BR444"/>
      <c r="BS444"/>
      <c r="BT444"/>
      <c r="BU444"/>
      <c r="BV444"/>
      <c r="BW444"/>
      <c r="BX444"/>
      <c r="BY444"/>
      <c r="BZ444"/>
      <c r="CA444"/>
      <c r="CB444"/>
      <c r="CC444"/>
      <c r="CD444"/>
      <c r="CE444"/>
      <c r="CF444"/>
    </row>
    <row r="445" spans="1:84" hidden="1" x14ac:dyDescent="0.3">
      <c r="A445" s="12"/>
      <c r="B445" s="10" t="str">
        <f>IF('Base de données'!B388="","",'Base de données'!B388)</f>
        <v/>
      </c>
      <c r="C445" s="10" t="str">
        <f>IF('Base de données'!C388="","",'Base de données'!C388)</f>
        <v/>
      </c>
      <c r="D445" s="10" t="str">
        <f>IF('Base de données'!D388="","",'Base de données'!D388)</f>
        <v/>
      </c>
      <c r="E445" s="10" t="str">
        <f>IF('Base de données'!E388="","",'Base de données'!E388)</f>
        <v/>
      </c>
      <c r="F445" s="10" t="str">
        <f>IF('Base de données'!F388="","",'Base de données'!F388)</f>
        <v/>
      </c>
      <c r="G445" s="10" t="str">
        <f>IF('Base de données'!G388="","",'Base de données'!G388)</f>
        <v/>
      </c>
      <c r="H445" s="10" t="str">
        <f>IF('Base de données'!H388="","",'Base de données'!H388)</f>
        <v/>
      </c>
      <c r="I445" s="10" t="str">
        <f>IF('Base de données'!I388="","",'Base de données'!I388)</f>
        <v/>
      </c>
      <c r="J445" s="10" t="str">
        <f>IF('Base de données'!J388="","",'Base de données'!J388)</f>
        <v/>
      </c>
      <c r="K445" s="10" t="str">
        <f>IF('Base de données'!K388="","",'Base de données'!K388)</f>
        <v/>
      </c>
      <c r="L445" s="64" t="str">
        <f>IF('Base de données'!L388="","",'Base de données'!L388)</f>
        <v/>
      </c>
      <c r="M445" s="64" t="str">
        <f>IF('Base de données'!M388="","",'Base de données'!M388)</f>
        <v/>
      </c>
      <c r="N445" s="64" t="str">
        <f>IF('Base de données'!N388="","",'Base de données'!N388)</f>
        <v/>
      </c>
      <c r="O445" s="10" t="str">
        <f>IF('Base de données'!O388="","",'Base de données'!O388)</f>
        <v/>
      </c>
      <c r="P445" s="10" t="str">
        <f>IF('Base de données'!P388="","",'Base de données'!P388)</f>
        <v/>
      </c>
      <c r="Q445" s="10" t="str">
        <f>IF('Base de données'!Q388="","",'Base de données'!Q388)</f>
        <v/>
      </c>
      <c r="BQ445"/>
      <c r="BR445"/>
      <c r="BS445"/>
      <c r="BT445"/>
      <c r="BU445"/>
      <c r="BV445"/>
      <c r="BW445"/>
      <c r="BX445"/>
      <c r="BY445"/>
      <c r="BZ445"/>
      <c r="CA445"/>
      <c r="CB445"/>
      <c r="CC445"/>
      <c r="CD445"/>
      <c r="CE445"/>
      <c r="CF445"/>
    </row>
    <row r="446" spans="1:84" hidden="1" x14ac:dyDescent="0.3">
      <c r="A446" s="12"/>
      <c r="B446" s="10" t="str">
        <f>IF('Base de données'!B389="","",'Base de données'!B389)</f>
        <v/>
      </c>
      <c r="C446" s="10" t="str">
        <f>IF('Base de données'!C389="","",'Base de données'!C389)</f>
        <v/>
      </c>
      <c r="D446" s="10" t="str">
        <f>IF('Base de données'!D389="","",'Base de données'!D389)</f>
        <v/>
      </c>
      <c r="E446" s="10" t="str">
        <f>IF('Base de données'!E389="","",'Base de données'!E389)</f>
        <v/>
      </c>
      <c r="F446" s="10" t="str">
        <f>IF('Base de données'!F389="","",'Base de données'!F389)</f>
        <v/>
      </c>
      <c r="G446" s="10" t="str">
        <f>IF('Base de données'!G389="","",'Base de données'!G389)</f>
        <v/>
      </c>
      <c r="H446" s="10" t="str">
        <f>IF('Base de données'!H389="","",'Base de données'!H389)</f>
        <v/>
      </c>
      <c r="I446" s="10" t="str">
        <f>IF('Base de données'!I389="","",'Base de données'!I389)</f>
        <v/>
      </c>
      <c r="J446" s="10" t="str">
        <f>IF('Base de données'!J389="","",'Base de données'!J389)</f>
        <v/>
      </c>
      <c r="K446" s="10" t="str">
        <f>IF('Base de données'!K389="","",'Base de données'!K389)</f>
        <v/>
      </c>
      <c r="L446" s="64" t="str">
        <f>IF('Base de données'!L389="","",'Base de données'!L389)</f>
        <v/>
      </c>
      <c r="M446" s="64" t="str">
        <f>IF('Base de données'!M389="","",'Base de données'!M389)</f>
        <v/>
      </c>
      <c r="N446" s="64" t="str">
        <f>IF('Base de données'!N389="","",'Base de données'!N389)</f>
        <v/>
      </c>
      <c r="O446" s="10" t="str">
        <f>IF('Base de données'!O389="","",'Base de données'!O389)</f>
        <v/>
      </c>
      <c r="P446" s="10" t="str">
        <f>IF('Base de données'!P389="","",'Base de données'!P389)</f>
        <v/>
      </c>
      <c r="Q446" s="10" t="str">
        <f>IF('Base de données'!Q389="","",'Base de données'!Q389)</f>
        <v/>
      </c>
      <c r="BQ446"/>
      <c r="BR446"/>
      <c r="BS446"/>
      <c r="BT446"/>
      <c r="BU446"/>
      <c r="BV446"/>
      <c r="BW446"/>
      <c r="BX446"/>
      <c r="BY446"/>
      <c r="BZ446"/>
      <c r="CA446"/>
      <c r="CB446"/>
      <c r="CC446"/>
      <c r="CD446"/>
      <c r="CE446"/>
      <c r="CF446"/>
    </row>
    <row r="447" spans="1:84" hidden="1" x14ac:dyDescent="0.3">
      <c r="A447" s="12"/>
      <c r="B447" s="10" t="str">
        <f>IF('Base de données'!B390="","",'Base de données'!B390)</f>
        <v/>
      </c>
      <c r="C447" s="10" t="str">
        <f>IF('Base de données'!C390="","",'Base de données'!C390)</f>
        <v/>
      </c>
      <c r="D447" s="10" t="str">
        <f>IF('Base de données'!D390="","",'Base de données'!D390)</f>
        <v/>
      </c>
      <c r="E447" s="10" t="str">
        <f>IF('Base de données'!E390="","",'Base de données'!E390)</f>
        <v/>
      </c>
      <c r="F447" s="10" t="str">
        <f>IF('Base de données'!F390="","",'Base de données'!F390)</f>
        <v/>
      </c>
      <c r="G447" s="10" t="str">
        <f>IF('Base de données'!G390="","",'Base de données'!G390)</f>
        <v/>
      </c>
      <c r="H447" s="10" t="str">
        <f>IF('Base de données'!H390="","",'Base de données'!H390)</f>
        <v/>
      </c>
      <c r="I447" s="10" t="str">
        <f>IF('Base de données'!I390="","",'Base de données'!I390)</f>
        <v/>
      </c>
      <c r="J447" s="10" t="str">
        <f>IF('Base de données'!J390="","",'Base de données'!J390)</f>
        <v/>
      </c>
      <c r="K447" s="10" t="str">
        <f>IF('Base de données'!K390="","",'Base de données'!K390)</f>
        <v/>
      </c>
      <c r="L447" s="64" t="str">
        <f>IF('Base de données'!L390="","",'Base de données'!L390)</f>
        <v/>
      </c>
      <c r="M447" s="64" t="str">
        <f>IF('Base de données'!M390="","",'Base de données'!M390)</f>
        <v/>
      </c>
      <c r="N447" s="64" t="str">
        <f>IF('Base de données'!N390="","",'Base de données'!N390)</f>
        <v/>
      </c>
      <c r="O447" s="10" t="str">
        <f>IF('Base de données'!O390="","",'Base de données'!O390)</f>
        <v/>
      </c>
      <c r="P447" s="10" t="str">
        <f>IF('Base de données'!P390="","",'Base de données'!P390)</f>
        <v/>
      </c>
      <c r="Q447" s="10" t="str">
        <f>IF('Base de données'!Q390="","",'Base de données'!Q390)</f>
        <v/>
      </c>
      <c r="BQ447"/>
      <c r="BR447"/>
      <c r="BS447"/>
      <c r="BT447"/>
      <c r="BU447"/>
      <c r="BV447"/>
      <c r="BW447"/>
      <c r="BX447"/>
      <c r="BY447"/>
      <c r="BZ447"/>
      <c r="CA447"/>
      <c r="CB447"/>
      <c r="CC447"/>
      <c r="CD447"/>
      <c r="CE447"/>
      <c r="CF447"/>
    </row>
    <row r="448" spans="1:84" hidden="1" x14ac:dyDescent="0.3">
      <c r="A448" s="12"/>
      <c r="B448" s="10" t="str">
        <f>IF('Base de données'!B391="","",'Base de données'!B391)</f>
        <v/>
      </c>
      <c r="C448" s="10" t="str">
        <f>IF('Base de données'!C391="","",'Base de données'!C391)</f>
        <v/>
      </c>
      <c r="D448" s="10" t="str">
        <f>IF('Base de données'!D391="","",'Base de données'!D391)</f>
        <v/>
      </c>
      <c r="E448" s="10" t="str">
        <f>IF('Base de données'!E391="","",'Base de données'!E391)</f>
        <v/>
      </c>
      <c r="F448" s="10" t="str">
        <f>IF('Base de données'!F391="","",'Base de données'!F391)</f>
        <v/>
      </c>
      <c r="G448" s="10" t="str">
        <f>IF('Base de données'!G391="","",'Base de données'!G391)</f>
        <v/>
      </c>
      <c r="H448" s="10" t="str">
        <f>IF('Base de données'!H391="","",'Base de données'!H391)</f>
        <v/>
      </c>
      <c r="I448" s="10" t="str">
        <f>IF('Base de données'!I391="","",'Base de données'!I391)</f>
        <v/>
      </c>
      <c r="J448" s="10" t="str">
        <f>IF('Base de données'!J391="","",'Base de données'!J391)</f>
        <v/>
      </c>
      <c r="K448" s="10" t="str">
        <f>IF('Base de données'!K391="","",'Base de données'!K391)</f>
        <v/>
      </c>
      <c r="L448" s="64" t="str">
        <f>IF('Base de données'!L391="","",'Base de données'!L391)</f>
        <v/>
      </c>
      <c r="M448" s="64" t="str">
        <f>IF('Base de données'!M391="","",'Base de données'!M391)</f>
        <v/>
      </c>
      <c r="N448" s="64" t="str">
        <f>IF('Base de données'!N391="","",'Base de données'!N391)</f>
        <v/>
      </c>
      <c r="O448" s="10" t="str">
        <f>IF('Base de données'!O391="","",'Base de données'!O391)</f>
        <v/>
      </c>
      <c r="P448" s="10" t="str">
        <f>IF('Base de données'!P391="","",'Base de données'!P391)</f>
        <v/>
      </c>
      <c r="Q448" s="10" t="str">
        <f>IF('Base de données'!Q391="","",'Base de données'!Q391)</f>
        <v/>
      </c>
      <c r="BQ448"/>
      <c r="BR448"/>
      <c r="BS448"/>
      <c r="BT448"/>
      <c r="BU448"/>
      <c r="BV448"/>
      <c r="BW448"/>
      <c r="BX448"/>
      <c r="BY448"/>
      <c r="BZ448"/>
      <c r="CA448"/>
      <c r="CB448"/>
      <c r="CC448"/>
      <c r="CD448"/>
      <c r="CE448"/>
      <c r="CF448"/>
    </row>
    <row r="449" spans="1:84" hidden="1" x14ac:dyDescent="0.3">
      <c r="A449" s="12"/>
      <c r="B449" s="10" t="str">
        <f>IF('Base de données'!B392="","",'Base de données'!B392)</f>
        <v/>
      </c>
      <c r="C449" s="10" t="str">
        <f>IF('Base de données'!C392="","",'Base de données'!C392)</f>
        <v/>
      </c>
      <c r="D449" s="10" t="str">
        <f>IF('Base de données'!D392="","",'Base de données'!D392)</f>
        <v/>
      </c>
      <c r="E449" s="10" t="str">
        <f>IF('Base de données'!E392="","",'Base de données'!E392)</f>
        <v/>
      </c>
      <c r="F449" s="10" t="str">
        <f>IF('Base de données'!F392="","",'Base de données'!F392)</f>
        <v/>
      </c>
      <c r="G449" s="10" t="str">
        <f>IF('Base de données'!G392="","",'Base de données'!G392)</f>
        <v/>
      </c>
      <c r="H449" s="10" t="str">
        <f>IF('Base de données'!H392="","",'Base de données'!H392)</f>
        <v/>
      </c>
      <c r="I449" s="10" t="str">
        <f>IF('Base de données'!I392="","",'Base de données'!I392)</f>
        <v/>
      </c>
      <c r="J449" s="10" t="str">
        <f>IF('Base de données'!J392="","",'Base de données'!J392)</f>
        <v/>
      </c>
      <c r="K449" s="10" t="str">
        <f>IF('Base de données'!K392="","",'Base de données'!K392)</f>
        <v/>
      </c>
      <c r="L449" s="64" t="str">
        <f>IF('Base de données'!L392="","",'Base de données'!L392)</f>
        <v/>
      </c>
      <c r="M449" s="64" t="str">
        <f>IF('Base de données'!M392="","",'Base de données'!M392)</f>
        <v/>
      </c>
      <c r="N449" s="64" t="str">
        <f>IF('Base de données'!N392="","",'Base de données'!N392)</f>
        <v/>
      </c>
      <c r="O449" s="10" t="str">
        <f>IF('Base de données'!O392="","",'Base de données'!O392)</f>
        <v/>
      </c>
      <c r="P449" s="10" t="str">
        <f>IF('Base de données'!P392="","",'Base de données'!P392)</f>
        <v/>
      </c>
      <c r="Q449" s="10" t="str">
        <f>IF('Base de données'!Q392="","",'Base de données'!Q392)</f>
        <v/>
      </c>
      <c r="BQ449"/>
      <c r="BR449"/>
      <c r="BS449"/>
      <c r="BT449"/>
      <c r="BU449"/>
      <c r="BV449"/>
      <c r="BW449"/>
      <c r="BX449"/>
      <c r="BY449"/>
      <c r="BZ449"/>
      <c r="CA449"/>
      <c r="CB449"/>
      <c r="CC449"/>
      <c r="CD449"/>
      <c r="CE449"/>
      <c r="CF449"/>
    </row>
    <row r="450" spans="1:84" hidden="1" x14ac:dyDescent="0.3">
      <c r="A450" s="12"/>
      <c r="B450" s="10" t="str">
        <f>IF('Base de données'!B393="","",'Base de données'!B393)</f>
        <v/>
      </c>
      <c r="C450" s="10" t="str">
        <f>IF('Base de données'!C393="","",'Base de données'!C393)</f>
        <v/>
      </c>
      <c r="D450" s="10" t="str">
        <f>IF('Base de données'!D393="","",'Base de données'!D393)</f>
        <v/>
      </c>
      <c r="E450" s="10" t="str">
        <f>IF('Base de données'!E393="","",'Base de données'!E393)</f>
        <v/>
      </c>
      <c r="F450" s="10" t="str">
        <f>IF('Base de données'!F393="","",'Base de données'!F393)</f>
        <v/>
      </c>
      <c r="G450" s="10" t="str">
        <f>IF('Base de données'!G393="","",'Base de données'!G393)</f>
        <v/>
      </c>
      <c r="H450" s="10" t="str">
        <f>IF('Base de données'!H393="","",'Base de données'!H393)</f>
        <v/>
      </c>
      <c r="I450" s="10" t="str">
        <f>IF('Base de données'!I393="","",'Base de données'!I393)</f>
        <v/>
      </c>
      <c r="J450" s="10" t="str">
        <f>IF('Base de données'!J393="","",'Base de données'!J393)</f>
        <v/>
      </c>
      <c r="K450" s="10" t="str">
        <f>IF('Base de données'!K393="","",'Base de données'!K393)</f>
        <v/>
      </c>
      <c r="L450" s="64" t="str">
        <f>IF('Base de données'!L393="","",'Base de données'!L393)</f>
        <v/>
      </c>
      <c r="M450" s="64" t="str">
        <f>IF('Base de données'!M393="","",'Base de données'!M393)</f>
        <v/>
      </c>
      <c r="N450" s="64" t="str">
        <f>IF('Base de données'!N393="","",'Base de données'!N393)</f>
        <v/>
      </c>
      <c r="O450" s="10" t="str">
        <f>IF('Base de données'!O393="","",'Base de données'!O393)</f>
        <v/>
      </c>
      <c r="P450" s="10" t="str">
        <f>IF('Base de données'!P393="","",'Base de données'!P393)</f>
        <v/>
      </c>
      <c r="Q450" s="10" t="str">
        <f>IF('Base de données'!Q393="","",'Base de données'!Q393)</f>
        <v/>
      </c>
      <c r="BQ450"/>
      <c r="BR450"/>
      <c r="BS450"/>
      <c r="BT450"/>
      <c r="BU450"/>
      <c r="BV450"/>
      <c r="BW450"/>
      <c r="BX450"/>
      <c r="BY450"/>
      <c r="BZ450"/>
      <c r="CA450"/>
      <c r="CB450"/>
      <c r="CC450"/>
      <c r="CD450"/>
      <c r="CE450"/>
      <c r="CF450"/>
    </row>
    <row r="451" spans="1:84" hidden="1" x14ac:dyDescent="0.3">
      <c r="A451" s="12"/>
      <c r="B451" s="10" t="str">
        <f>IF('Base de données'!B394="","",'Base de données'!B394)</f>
        <v/>
      </c>
      <c r="C451" s="10" t="str">
        <f>IF('Base de données'!C394="","",'Base de données'!C394)</f>
        <v/>
      </c>
      <c r="D451" s="10" t="str">
        <f>IF('Base de données'!D394="","",'Base de données'!D394)</f>
        <v/>
      </c>
      <c r="E451" s="10" t="str">
        <f>IF('Base de données'!E394="","",'Base de données'!E394)</f>
        <v/>
      </c>
      <c r="F451" s="10" t="str">
        <f>IF('Base de données'!F394="","",'Base de données'!F394)</f>
        <v/>
      </c>
      <c r="G451" s="10" t="str">
        <f>IF('Base de données'!G394="","",'Base de données'!G394)</f>
        <v/>
      </c>
      <c r="H451" s="10" t="str">
        <f>IF('Base de données'!H394="","",'Base de données'!H394)</f>
        <v/>
      </c>
      <c r="I451" s="10" t="str">
        <f>IF('Base de données'!I394="","",'Base de données'!I394)</f>
        <v/>
      </c>
      <c r="J451" s="10" t="str">
        <f>IF('Base de données'!J394="","",'Base de données'!J394)</f>
        <v/>
      </c>
      <c r="K451" s="10" t="str">
        <f>IF('Base de données'!K394="","",'Base de données'!K394)</f>
        <v/>
      </c>
      <c r="L451" s="64" t="str">
        <f>IF('Base de données'!L394="","",'Base de données'!L394)</f>
        <v/>
      </c>
      <c r="M451" s="64" t="str">
        <f>IF('Base de données'!M394="","",'Base de données'!M394)</f>
        <v/>
      </c>
      <c r="N451" s="64" t="str">
        <f>IF('Base de données'!N394="","",'Base de données'!N394)</f>
        <v/>
      </c>
      <c r="O451" s="10" t="str">
        <f>IF('Base de données'!O394="","",'Base de données'!O394)</f>
        <v/>
      </c>
      <c r="P451" s="10" t="str">
        <f>IF('Base de données'!P394="","",'Base de données'!P394)</f>
        <v/>
      </c>
      <c r="Q451" s="10" t="str">
        <f>IF('Base de données'!Q394="","",'Base de données'!Q394)</f>
        <v/>
      </c>
      <c r="BQ451"/>
      <c r="BR451"/>
      <c r="BS451"/>
      <c r="BT451"/>
      <c r="BU451"/>
      <c r="BV451"/>
      <c r="BW451"/>
      <c r="BX451"/>
      <c r="BY451"/>
      <c r="BZ451"/>
      <c r="CA451"/>
      <c r="CB451"/>
      <c r="CC451"/>
      <c r="CD451"/>
      <c r="CE451"/>
      <c r="CF451"/>
    </row>
    <row r="452" spans="1:84" hidden="1" x14ac:dyDescent="0.3">
      <c r="A452" s="12"/>
      <c r="B452" s="10" t="str">
        <f>IF('Base de données'!B395="","",'Base de données'!B395)</f>
        <v/>
      </c>
      <c r="C452" s="10" t="str">
        <f>IF('Base de données'!C395="","",'Base de données'!C395)</f>
        <v/>
      </c>
      <c r="D452" s="10" t="str">
        <f>IF('Base de données'!D395="","",'Base de données'!D395)</f>
        <v/>
      </c>
      <c r="E452" s="10" t="str">
        <f>IF('Base de données'!E395="","",'Base de données'!E395)</f>
        <v/>
      </c>
      <c r="F452" s="10" t="str">
        <f>IF('Base de données'!F395="","",'Base de données'!F395)</f>
        <v/>
      </c>
      <c r="G452" s="10" t="str">
        <f>IF('Base de données'!G395="","",'Base de données'!G395)</f>
        <v/>
      </c>
      <c r="H452" s="10" t="str">
        <f>IF('Base de données'!H395="","",'Base de données'!H395)</f>
        <v/>
      </c>
      <c r="I452" s="10" t="str">
        <f>IF('Base de données'!I395="","",'Base de données'!I395)</f>
        <v/>
      </c>
      <c r="J452" s="10" t="str">
        <f>IF('Base de données'!J395="","",'Base de données'!J395)</f>
        <v/>
      </c>
      <c r="K452" s="10" t="str">
        <f>IF('Base de données'!K395="","",'Base de données'!K395)</f>
        <v/>
      </c>
      <c r="L452" s="64" t="str">
        <f>IF('Base de données'!L395="","",'Base de données'!L395)</f>
        <v/>
      </c>
      <c r="M452" s="64" t="str">
        <f>IF('Base de données'!M395="","",'Base de données'!M395)</f>
        <v/>
      </c>
      <c r="N452" s="64" t="str">
        <f>IF('Base de données'!N395="","",'Base de données'!N395)</f>
        <v/>
      </c>
      <c r="O452" s="10" t="str">
        <f>IF('Base de données'!O395="","",'Base de données'!O395)</f>
        <v/>
      </c>
      <c r="P452" s="10" t="str">
        <f>IF('Base de données'!P395="","",'Base de données'!P395)</f>
        <v/>
      </c>
      <c r="Q452" s="10" t="str">
        <f>IF('Base de données'!Q395="","",'Base de données'!Q395)</f>
        <v/>
      </c>
      <c r="BQ452"/>
      <c r="BR452"/>
      <c r="BS452"/>
      <c r="BT452"/>
      <c r="BU452"/>
      <c r="BV452"/>
      <c r="BW452"/>
      <c r="BX452"/>
      <c r="BY452"/>
      <c r="BZ452"/>
      <c r="CA452"/>
      <c r="CB452"/>
      <c r="CC452"/>
      <c r="CD452"/>
      <c r="CE452"/>
      <c r="CF452"/>
    </row>
    <row r="453" spans="1:84" hidden="1" x14ac:dyDescent="0.3">
      <c r="A453" s="12"/>
      <c r="B453" s="10" t="str">
        <f>IF('Base de données'!B396="","",'Base de données'!B396)</f>
        <v/>
      </c>
      <c r="C453" s="10" t="str">
        <f>IF('Base de données'!C396="","",'Base de données'!C396)</f>
        <v/>
      </c>
      <c r="D453" s="10" t="str">
        <f>IF('Base de données'!D396="","",'Base de données'!D396)</f>
        <v/>
      </c>
      <c r="E453" s="10" t="str">
        <f>IF('Base de données'!E396="","",'Base de données'!E396)</f>
        <v/>
      </c>
      <c r="F453" s="10" t="str">
        <f>IF('Base de données'!F396="","",'Base de données'!F396)</f>
        <v/>
      </c>
      <c r="G453" s="10" t="str">
        <f>IF('Base de données'!G396="","",'Base de données'!G396)</f>
        <v/>
      </c>
      <c r="H453" s="10" t="str">
        <f>IF('Base de données'!H396="","",'Base de données'!H396)</f>
        <v/>
      </c>
      <c r="I453" s="10" t="str">
        <f>IF('Base de données'!I396="","",'Base de données'!I396)</f>
        <v/>
      </c>
      <c r="J453" s="10" t="str">
        <f>IF('Base de données'!J396="","",'Base de données'!J396)</f>
        <v/>
      </c>
      <c r="K453" s="10" t="str">
        <f>IF('Base de données'!K396="","",'Base de données'!K396)</f>
        <v/>
      </c>
      <c r="L453" s="64" t="str">
        <f>IF('Base de données'!L396="","",'Base de données'!L396)</f>
        <v/>
      </c>
      <c r="M453" s="64" t="str">
        <f>IF('Base de données'!M396="","",'Base de données'!M396)</f>
        <v/>
      </c>
      <c r="N453" s="64" t="str">
        <f>IF('Base de données'!N396="","",'Base de données'!N396)</f>
        <v/>
      </c>
      <c r="O453" s="10" t="str">
        <f>IF('Base de données'!O396="","",'Base de données'!O396)</f>
        <v/>
      </c>
      <c r="P453" s="10" t="str">
        <f>IF('Base de données'!P396="","",'Base de données'!P396)</f>
        <v/>
      </c>
      <c r="Q453" s="10" t="str">
        <f>IF('Base de données'!Q396="","",'Base de données'!Q396)</f>
        <v/>
      </c>
      <c r="BQ453"/>
      <c r="BR453"/>
      <c r="BS453"/>
      <c r="BT453"/>
      <c r="BU453"/>
      <c r="BV453"/>
      <c r="BW453"/>
      <c r="BX453"/>
      <c r="BY453"/>
      <c r="BZ453"/>
      <c r="CA453"/>
      <c r="CB453"/>
      <c r="CC453"/>
      <c r="CD453"/>
      <c r="CE453"/>
      <c r="CF453"/>
    </row>
    <row r="454" spans="1:84" hidden="1" x14ac:dyDescent="0.3">
      <c r="A454" s="12"/>
      <c r="B454" s="10" t="str">
        <f>IF('Base de données'!B397="","",'Base de données'!B397)</f>
        <v/>
      </c>
      <c r="C454" s="10" t="str">
        <f>IF('Base de données'!C397="","",'Base de données'!C397)</f>
        <v/>
      </c>
      <c r="D454" s="10" t="str">
        <f>IF('Base de données'!D397="","",'Base de données'!D397)</f>
        <v/>
      </c>
      <c r="E454" s="10" t="str">
        <f>IF('Base de données'!E397="","",'Base de données'!E397)</f>
        <v/>
      </c>
      <c r="F454" s="10" t="str">
        <f>IF('Base de données'!F397="","",'Base de données'!F397)</f>
        <v/>
      </c>
      <c r="G454" s="10" t="str">
        <f>IF('Base de données'!G397="","",'Base de données'!G397)</f>
        <v/>
      </c>
      <c r="H454" s="10" t="str">
        <f>IF('Base de données'!H397="","",'Base de données'!H397)</f>
        <v/>
      </c>
      <c r="I454" s="10" t="str">
        <f>IF('Base de données'!I397="","",'Base de données'!I397)</f>
        <v/>
      </c>
      <c r="J454" s="10" t="str">
        <f>IF('Base de données'!J397="","",'Base de données'!J397)</f>
        <v/>
      </c>
      <c r="K454" s="10" t="str">
        <f>IF('Base de données'!K397="","",'Base de données'!K397)</f>
        <v/>
      </c>
      <c r="L454" s="64" t="str">
        <f>IF('Base de données'!L397="","",'Base de données'!L397)</f>
        <v/>
      </c>
      <c r="M454" s="64" t="str">
        <f>IF('Base de données'!M397="","",'Base de données'!M397)</f>
        <v/>
      </c>
      <c r="N454" s="64" t="str">
        <f>IF('Base de données'!N397="","",'Base de données'!N397)</f>
        <v/>
      </c>
      <c r="O454" s="10" t="str">
        <f>IF('Base de données'!O397="","",'Base de données'!O397)</f>
        <v/>
      </c>
      <c r="P454" s="10" t="str">
        <f>IF('Base de données'!P397="","",'Base de données'!P397)</f>
        <v/>
      </c>
      <c r="Q454" s="10" t="str">
        <f>IF('Base de données'!Q397="","",'Base de données'!Q397)</f>
        <v/>
      </c>
      <c r="BQ454"/>
      <c r="BR454"/>
      <c r="BS454"/>
      <c r="BT454"/>
      <c r="BU454"/>
      <c r="BV454"/>
      <c r="BW454"/>
      <c r="BX454"/>
      <c r="BY454"/>
      <c r="BZ454"/>
      <c r="CA454"/>
      <c r="CB454"/>
      <c r="CC454"/>
      <c r="CD454"/>
      <c r="CE454"/>
      <c r="CF454"/>
    </row>
    <row r="455" spans="1:84" hidden="1" x14ac:dyDescent="0.3">
      <c r="A455" s="12"/>
      <c r="B455" s="10" t="str">
        <f>IF('Base de données'!B398="","",'Base de données'!B398)</f>
        <v/>
      </c>
      <c r="C455" s="10" t="str">
        <f>IF('Base de données'!C398="","",'Base de données'!C398)</f>
        <v/>
      </c>
      <c r="D455" s="10" t="str">
        <f>IF('Base de données'!D398="","",'Base de données'!D398)</f>
        <v/>
      </c>
      <c r="E455" s="10" t="str">
        <f>IF('Base de données'!E398="","",'Base de données'!E398)</f>
        <v/>
      </c>
      <c r="F455" s="10" t="str">
        <f>IF('Base de données'!F398="","",'Base de données'!F398)</f>
        <v/>
      </c>
      <c r="G455" s="10" t="str">
        <f>IF('Base de données'!G398="","",'Base de données'!G398)</f>
        <v/>
      </c>
      <c r="H455" s="10" t="str">
        <f>IF('Base de données'!H398="","",'Base de données'!H398)</f>
        <v/>
      </c>
      <c r="I455" s="10" t="str">
        <f>IF('Base de données'!I398="","",'Base de données'!I398)</f>
        <v/>
      </c>
      <c r="J455" s="10" t="str">
        <f>IF('Base de données'!J398="","",'Base de données'!J398)</f>
        <v/>
      </c>
      <c r="K455" s="10" t="str">
        <f>IF('Base de données'!K398="","",'Base de données'!K398)</f>
        <v/>
      </c>
      <c r="L455" s="64" t="str">
        <f>IF('Base de données'!L398="","",'Base de données'!L398)</f>
        <v/>
      </c>
      <c r="M455" s="64" t="str">
        <f>IF('Base de données'!M398="","",'Base de données'!M398)</f>
        <v/>
      </c>
      <c r="N455" s="64" t="str">
        <f>IF('Base de données'!N398="","",'Base de données'!N398)</f>
        <v/>
      </c>
      <c r="O455" s="10" t="str">
        <f>IF('Base de données'!O398="","",'Base de données'!O398)</f>
        <v/>
      </c>
      <c r="P455" s="10" t="str">
        <f>IF('Base de données'!P398="","",'Base de données'!P398)</f>
        <v/>
      </c>
      <c r="Q455" s="10" t="str">
        <f>IF('Base de données'!Q398="","",'Base de données'!Q398)</f>
        <v/>
      </c>
      <c r="BQ455"/>
      <c r="BR455"/>
      <c r="BS455"/>
      <c r="BT455"/>
      <c r="BU455"/>
      <c r="BV455"/>
      <c r="BW455"/>
      <c r="BX455"/>
      <c r="BY455"/>
      <c r="BZ455"/>
      <c r="CA455"/>
      <c r="CB455"/>
      <c r="CC455"/>
      <c r="CD455"/>
      <c r="CE455"/>
      <c r="CF455"/>
    </row>
    <row r="456" spans="1:84" hidden="1" x14ac:dyDescent="0.3">
      <c r="A456" s="12"/>
      <c r="B456" s="10" t="str">
        <f>IF('Base de données'!B399="","",'Base de données'!B399)</f>
        <v/>
      </c>
      <c r="C456" s="10" t="str">
        <f>IF('Base de données'!C399="","",'Base de données'!C399)</f>
        <v/>
      </c>
      <c r="D456" s="10" t="str">
        <f>IF('Base de données'!D399="","",'Base de données'!D399)</f>
        <v/>
      </c>
      <c r="E456" s="10" t="str">
        <f>IF('Base de données'!E399="","",'Base de données'!E399)</f>
        <v/>
      </c>
      <c r="F456" s="10" t="str">
        <f>IF('Base de données'!F399="","",'Base de données'!F399)</f>
        <v/>
      </c>
      <c r="G456" s="10" t="str">
        <f>IF('Base de données'!G399="","",'Base de données'!G399)</f>
        <v/>
      </c>
      <c r="H456" s="10" t="str">
        <f>IF('Base de données'!H399="","",'Base de données'!H399)</f>
        <v/>
      </c>
      <c r="I456" s="10" t="str">
        <f>IF('Base de données'!I399="","",'Base de données'!I399)</f>
        <v/>
      </c>
      <c r="J456" s="10" t="str">
        <f>IF('Base de données'!J399="","",'Base de données'!J399)</f>
        <v/>
      </c>
      <c r="K456" s="10" t="str">
        <f>IF('Base de données'!K399="","",'Base de données'!K399)</f>
        <v/>
      </c>
      <c r="L456" s="64" t="str">
        <f>IF('Base de données'!L399="","",'Base de données'!L399)</f>
        <v/>
      </c>
      <c r="M456" s="64" t="str">
        <f>IF('Base de données'!M399="","",'Base de données'!M399)</f>
        <v/>
      </c>
      <c r="N456" s="64" t="str">
        <f>IF('Base de données'!N399="","",'Base de données'!N399)</f>
        <v/>
      </c>
      <c r="O456" s="10" t="str">
        <f>IF('Base de données'!O399="","",'Base de données'!O399)</f>
        <v/>
      </c>
      <c r="P456" s="10" t="str">
        <f>IF('Base de données'!P399="","",'Base de données'!P399)</f>
        <v/>
      </c>
      <c r="Q456" s="10" t="str">
        <f>IF('Base de données'!Q399="","",'Base de données'!Q399)</f>
        <v/>
      </c>
      <c r="BQ456"/>
      <c r="BR456"/>
      <c r="BS456"/>
      <c r="BT456"/>
      <c r="BU456"/>
      <c r="BV456"/>
      <c r="BW456"/>
      <c r="BX456"/>
      <c r="BY456"/>
      <c r="BZ456"/>
      <c r="CA456"/>
      <c r="CB456"/>
      <c r="CC456"/>
      <c r="CD456"/>
      <c r="CE456"/>
      <c r="CF456"/>
    </row>
    <row r="457" spans="1:84" hidden="1" x14ac:dyDescent="0.3">
      <c r="A457" s="12"/>
      <c r="B457" s="10" t="str">
        <f>IF('Base de données'!B400="","",'Base de données'!B400)</f>
        <v/>
      </c>
      <c r="C457" s="10" t="str">
        <f>IF('Base de données'!C400="","",'Base de données'!C400)</f>
        <v/>
      </c>
      <c r="D457" s="10" t="str">
        <f>IF('Base de données'!D400="","",'Base de données'!D400)</f>
        <v/>
      </c>
      <c r="E457" s="10" t="str">
        <f>IF('Base de données'!E400="","",'Base de données'!E400)</f>
        <v/>
      </c>
      <c r="F457" s="10" t="str">
        <f>IF('Base de données'!F400="","",'Base de données'!F400)</f>
        <v/>
      </c>
      <c r="G457" s="10" t="str">
        <f>IF('Base de données'!G400="","",'Base de données'!G400)</f>
        <v/>
      </c>
      <c r="H457" s="10" t="str">
        <f>IF('Base de données'!H400="","",'Base de données'!H400)</f>
        <v/>
      </c>
      <c r="I457" s="10" t="str">
        <f>IF('Base de données'!I400="","",'Base de données'!I400)</f>
        <v/>
      </c>
      <c r="J457" s="10" t="str">
        <f>IF('Base de données'!J400="","",'Base de données'!J400)</f>
        <v/>
      </c>
      <c r="K457" s="10" t="str">
        <f>IF('Base de données'!K400="","",'Base de données'!K400)</f>
        <v/>
      </c>
      <c r="L457" s="64" t="str">
        <f>IF('Base de données'!L400="","",'Base de données'!L400)</f>
        <v/>
      </c>
      <c r="M457" s="64" t="str">
        <f>IF('Base de données'!M400="","",'Base de données'!M400)</f>
        <v/>
      </c>
      <c r="N457" s="64" t="str">
        <f>IF('Base de données'!N400="","",'Base de données'!N400)</f>
        <v/>
      </c>
      <c r="O457" s="10" t="str">
        <f>IF('Base de données'!O400="","",'Base de données'!O400)</f>
        <v/>
      </c>
      <c r="P457" s="10" t="str">
        <f>IF('Base de données'!P400="","",'Base de données'!P400)</f>
        <v/>
      </c>
      <c r="Q457" s="10" t="str">
        <f>IF('Base de données'!Q400="","",'Base de données'!Q400)</f>
        <v/>
      </c>
      <c r="BQ457"/>
      <c r="BR457"/>
      <c r="BS457"/>
      <c r="BT457"/>
      <c r="BU457"/>
      <c r="BV457"/>
      <c r="BW457"/>
      <c r="BX457"/>
      <c r="BY457"/>
      <c r="BZ457"/>
      <c r="CA457"/>
      <c r="CB457"/>
      <c r="CC457"/>
      <c r="CD457"/>
      <c r="CE457"/>
      <c r="CF457"/>
    </row>
    <row r="458" spans="1:84" hidden="1" x14ac:dyDescent="0.3">
      <c r="A458" s="12"/>
      <c r="B458" s="10" t="str">
        <f>IF('Base de données'!B401="","",'Base de données'!B401)</f>
        <v/>
      </c>
      <c r="C458" s="10" t="str">
        <f>IF('Base de données'!C401="","",'Base de données'!C401)</f>
        <v/>
      </c>
      <c r="D458" s="10" t="str">
        <f>IF('Base de données'!D401="","",'Base de données'!D401)</f>
        <v/>
      </c>
      <c r="E458" s="10" t="str">
        <f>IF('Base de données'!E401="","",'Base de données'!E401)</f>
        <v/>
      </c>
      <c r="F458" s="10" t="str">
        <f>IF('Base de données'!F401="","",'Base de données'!F401)</f>
        <v/>
      </c>
      <c r="G458" s="10" t="str">
        <f>IF('Base de données'!G401="","",'Base de données'!G401)</f>
        <v/>
      </c>
      <c r="H458" s="10" t="str">
        <f>IF('Base de données'!H401="","",'Base de données'!H401)</f>
        <v/>
      </c>
      <c r="I458" s="10" t="str">
        <f>IF('Base de données'!I401="","",'Base de données'!I401)</f>
        <v/>
      </c>
      <c r="J458" s="10" t="str">
        <f>IF('Base de données'!J401="","",'Base de données'!J401)</f>
        <v/>
      </c>
      <c r="K458" s="10" t="str">
        <f>IF('Base de données'!K401="","",'Base de données'!K401)</f>
        <v/>
      </c>
      <c r="L458" s="64" t="str">
        <f>IF('Base de données'!L401="","",'Base de données'!L401)</f>
        <v/>
      </c>
      <c r="M458" s="64" t="str">
        <f>IF('Base de données'!M401="","",'Base de données'!M401)</f>
        <v/>
      </c>
      <c r="N458" s="64" t="str">
        <f>IF('Base de données'!N401="","",'Base de données'!N401)</f>
        <v/>
      </c>
      <c r="O458" s="10" t="str">
        <f>IF('Base de données'!O401="","",'Base de données'!O401)</f>
        <v/>
      </c>
      <c r="P458" s="10" t="str">
        <f>IF('Base de données'!P401="","",'Base de données'!P401)</f>
        <v/>
      </c>
      <c r="Q458" s="10" t="str">
        <f>IF('Base de données'!Q401="","",'Base de données'!Q401)</f>
        <v/>
      </c>
      <c r="BQ458"/>
      <c r="BR458"/>
      <c r="BS458"/>
      <c r="BT458"/>
      <c r="BU458"/>
      <c r="BV458"/>
      <c r="BW458"/>
      <c r="BX458"/>
      <c r="BY458"/>
      <c r="BZ458"/>
      <c r="CA458"/>
      <c r="CB458"/>
      <c r="CC458"/>
      <c r="CD458"/>
      <c r="CE458"/>
      <c r="CF458"/>
    </row>
    <row r="459" spans="1:84" hidden="1" x14ac:dyDescent="0.3">
      <c r="A459" s="12"/>
      <c r="B459" s="10" t="str">
        <f>IF('Base de données'!B402="","",'Base de données'!B402)</f>
        <v/>
      </c>
      <c r="C459" s="10" t="str">
        <f>IF('Base de données'!C402="","",'Base de données'!C402)</f>
        <v/>
      </c>
      <c r="D459" s="10" t="str">
        <f>IF('Base de données'!D402="","",'Base de données'!D402)</f>
        <v/>
      </c>
      <c r="E459" s="10" t="str">
        <f>IF('Base de données'!E402="","",'Base de données'!E402)</f>
        <v/>
      </c>
      <c r="F459" s="10" t="str">
        <f>IF('Base de données'!F402="","",'Base de données'!F402)</f>
        <v/>
      </c>
      <c r="G459" s="10" t="str">
        <f>IF('Base de données'!G402="","",'Base de données'!G402)</f>
        <v/>
      </c>
      <c r="H459" s="10" t="str">
        <f>IF('Base de données'!H402="","",'Base de données'!H402)</f>
        <v/>
      </c>
      <c r="I459" s="10" t="str">
        <f>IF('Base de données'!I402="","",'Base de données'!I402)</f>
        <v/>
      </c>
      <c r="J459" s="10" t="str">
        <f>IF('Base de données'!J402="","",'Base de données'!J402)</f>
        <v/>
      </c>
      <c r="K459" s="10" t="str">
        <f>IF('Base de données'!K402="","",'Base de données'!K402)</f>
        <v/>
      </c>
      <c r="L459" s="64" t="str">
        <f>IF('Base de données'!L402="","",'Base de données'!L402)</f>
        <v/>
      </c>
      <c r="M459" s="64" t="str">
        <f>IF('Base de données'!M402="","",'Base de données'!M402)</f>
        <v/>
      </c>
      <c r="N459" s="64" t="str">
        <f>IF('Base de données'!N402="","",'Base de données'!N402)</f>
        <v/>
      </c>
      <c r="O459" s="10" t="str">
        <f>IF('Base de données'!O402="","",'Base de données'!O402)</f>
        <v/>
      </c>
      <c r="P459" s="10" t="str">
        <f>IF('Base de données'!P402="","",'Base de données'!P402)</f>
        <v/>
      </c>
      <c r="Q459" s="10" t="str">
        <f>IF('Base de données'!Q402="","",'Base de données'!Q402)</f>
        <v/>
      </c>
      <c r="BQ459"/>
      <c r="BR459"/>
      <c r="BS459"/>
      <c r="BT459"/>
      <c r="BU459"/>
      <c r="BV459"/>
      <c r="BW459"/>
      <c r="BX459"/>
      <c r="BY459"/>
      <c r="BZ459"/>
      <c r="CA459"/>
      <c r="CB459"/>
      <c r="CC459"/>
      <c r="CD459"/>
      <c r="CE459"/>
      <c r="CF459"/>
    </row>
    <row r="460" spans="1:84" hidden="1" x14ac:dyDescent="0.3">
      <c r="A460" s="12"/>
      <c r="B460" s="10" t="str">
        <f>IF('Base de données'!B403="","",'Base de données'!B403)</f>
        <v/>
      </c>
      <c r="C460" s="10" t="str">
        <f>IF('Base de données'!C403="","",'Base de données'!C403)</f>
        <v/>
      </c>
      <c r="D460" s="10" t="str">
        <f>IF('Base de données'!D403="","",'Base de données'!D403)</f>
        <v/>
      </c>
      <c r="E460" s="10" t="str">
        <f>IF('Base de données'!E403="","",'Base de données'!E403)</f>
        <v/>
      </c>
      <c r="F460" s="10" t="str">
        <f>IF('Base de données'!F403="","",'Base de données'!F403)</f>
        <v/>
      </c>
      <c r="G460" s="10" t="str">
        <f>IF('Base de données'!G403="","",'Base de données'!G403)</f>
        <v/>
      </c>
      <c r="H460" s="10" t="str">
        <f>IF('Base de données'!H403="","",'Base de données'!H403)</f>
        <v/>
      </c>
      <c r="I460" s="10" t="str">
        <f>IF('Base de données'!I403="","",'Base de données'!I403)</f>
        <v/>
      </c>
      <c r="J460" s="10" t="str">
        <f>IF('Base de données'!J403="","",'Base de données'!J403)</f>
        <v/>
      </c>
      <c r="K460" s="10" t="str">
        <f>IF('Base de données'!K403="","",'Base de données'!K403)</f>
        <v/>
      </c>
      <c r="L460" s="64" t="str">
        <f>IF('Base de données'!L403="","",'Base de données'!L403)</f>
        <v/>
      </c>
      <c r="M460" s="64" t="str">
        <f>IF('Base de données'!M403="","",'Base de données'!M403)</f>
        <v/>
      </c>
      <c r="N460" s="64" t="str">
        <f>IF('Base de données'!N403="","",'Base de données'!N403)</f>
        <v/>
      </c>
      <c r="O460" s="10" t="str">
        <f>IF('Base de données'!O403="","",'Base de données'!O403)</f>
        <v/>
      </c>
      <c r="P460" s="10" t="str">
        <f>IF('Base de données'!P403="","",'Base de données'!P403)</f>
        <v/>
      </c>
      <c r="Q460" s="10" t="str">
        <f>IF('Base de données'!Q403="","",'Base de données'!Q403)</f>
        <v/>
      </c>
      <c r="BQ460"/>
      <c r="BR460"/>
      <c r="BS460"/>
      <c r="BT460"/>
      <c r="BU460"/>
      <c r="BV460"/>
      <c r="BW460"/>
      <c r="BX460"/>
      <c r="BY460"/>
      <c r="BZ460"/>
      <c r="CA460"/>
      <c r="CB460"/>
      <c r="CC460"/>
      <c r="CD460"/>
      <c r="CE460"/>
      <c r="CF460"/>
    </row>
    <row r="461" spans="1:84" hidden="1" x14ac:dyDescent="0.3">
      <c r="A461" s="12"/>
      <c r="B461" s="10" t="str">
        <f>IF('Base de données'!B404="","",'Base de données'!B404)</f>
        <v/>
      </c>
      <c r="C461" s="10" t="str">
        <f>IF('Base de données'!C404="","",'Base de données'!C404)</f>
        <v/>
      </c>
      <c r="D461" s="10" t="str">
        <f>IF('Base de données'!D404="","",'Base de données'!D404)</f>
        <v/>
      </c>
      <c r="E461" s="10" t="str">
        <f>IF('Base de données'!E404="","",'Base de données'!E404)</f>
        <v/>
      </c>
      <c r="F461" s="10" t="str">
        <f>IF('Base de données'!F404="","",'Base de données'!F404)</f>
        <v/>
      </c>
      <c r="G461" s="10" t="str">
        <f>IF('Base de données'!G404="","",'Base de données'!G404)</f>
        <v/>
      </c>
      <c r="H461" s="10" t="str">
        <f>IF('Base de données'!H404="","",'Base de données'!H404)</f>
        <v/>
      </c>
      <c r="I461" s="10" t="str">
        <f>IF('Base de données'!I404="","",'Base de données'!I404)</f>
        <v/>
      </c>
      <c r="J461" s="10" t="str">
        <f>IF('Base de données'!J404="","",'Base de données'!J404)</f>
        <v/>
      </c>
      <c r="K461" s="10" t="str">
        <f>IF('Base de données'!K404="","",'Base de données'!K404)</f>
        <v/>
      </c>
      <c r="L461" s="64" t="str">
        <f>IF('Base de données'!L404="","",'Base de données'!L404)</f>
        <v/>
      </c>
      <c r="M461" s="64" t="str">
        <f>IF('Base de données'!M404="","",'Base de données'!M404)</f>
        <v/>
      </c>
      <c r="N461" s="64" t="str">
        <f>IF('Base de données'!N404="","",'Base de données'!N404)</f>
        <v/>
      </c>
      <c r="O461" s="10" t="str">
        <f>IF('Base de données'!O404="","",'Base de données'!O404)</f>
        <v/>
      </c>
      <c r="P461" s="10" t="str">
        <f>IF('Base de données'!P404="","",'Base de données'!P404)</f>
        <v/>
      </c>
      <c r="Q461" s="10" t="str">
        <f>IF('Base de données'!Q404="","",'Base de données'!Q404)</f>
        <v/>
      </c>
      <c r="BQ461"/>
      <c r="BR461"/>
      <c r="BS461"/>
      <c r="BT461"/>
      <c r="BU461"/>
      <c r="BV461"/>
      <c r="BW461"/>
      <c r="BX461"/>
      <c r="BY461"/>
      <c r="BZ461"/>
      <c r="CA461"/>
      <c r="CB461"/>
      <c r="CC461"/>
      <c r="CD461"/>
      <c r="CE461"/>
      <c r="CF461"/>
    </row>
    <row r="462" spans="1:84" hidden="1" x14ac:dyDescent="0.3">
      <c r="A462" s="12"/>
      <c r="B462" s="10" t="str">
        <f>IF('Base de données'!B405="","",'Base de données'!B405)</f>
        <v/>
      </c>
      <c r="C462" s="10" t="str">
        <f>IF('Base de données'!C405="","",'Base de données'!C405)</f>
        <v/>
      </c>
      <c r="D462" s="10" t="str">
        <f>IF('Base de données'!D405="","",'Base de données'!D405)</f>
        <v/>
      </c>
      <c r="E462" s="10" t="str">
        <f>IF('Base de données'!E405="","",'Base de données'!E405)</f>
        <v/>
      </c>
      <c r="F462" s="10" t="str">
        <f>IF('Base de données'!F405="","",'Base de données'!F405)</f>
        <v/>
      </c>
      <c r="G462" s="10" t="str">
        <f>IF('Base de données'!G405="","",'Base de données'!G405)</f>
        <v/>
      </c>
      <c r="H462" s="10" t="str">
        <f>IF('Base de données'!H405="","",'Base de données'!H405)</f>
        <v/>
      </c>
      <c r="I462" s="10" t="str">
        <f>IF('Base de données'!I405="","",'Base de données'!I405)</f>
        <v/>
      </c>
      <c r="J462" s="10" t="str">
        <f>IF('Base de données'!J405="","",'Base de données'!J405)</f>
        <v/>
      </c>
      <c r="K462" s="10" t="str">
        <f>IF('Base de données'!K405="","",'Base de données'!K405)</f>
        <v/>
      </c>
      <c r="L462" s="64" t="str">
        <f>IF('Base de données'!L405="","",'Base de données'!L405)</f>
        <v/>
      </c>
      <c r="M462" s="64" t="str">
        <f>IF('Base de données'!M405="","",'Base de données'!M405)</f>
        <v/>
      </c>
      <c r="N462" s="64" t="str">
        <f>IF('Base de données'!N405="","",'Base de données'!N405)</f>
        <v/>
      </c>
      <c r="O462" s="10" t="str">
        <f>IF('Base de données'!O405="","",'Base de données'!O405)</f>
        <v/>
      </c>
      <c r="P462" s="10" t="str">
        <f>IF('Base de données'!P405="","",'Base de données'!P405)</f>
        <v/>
      </c>
      <c r="Q462" s="10" t="str">
        <f>IF('Base de données'!Q405="","",'Base de données'!Q405)</f>
        <v/>
      </c>
      <c r="BQ462"/>
      <c r="BR462"/>
      <c r="BS462"/>
      <c r="BT462"/>
      <c r="BU462"/>
      <c r="BV462"/>
      <c r="BW462"/>
      <c r="BX462"/>
      <c r="BY462"/>
      <c r="BZ462"/>
      <c r="CA462"/>
      <c r="CB462"/>
      <c r="CC462"/>
      <c r="CD462"/>
      <c r="CE462"/>
      <c r="CF462"/>
    </row>
    <row r="463" spans="1:84" hidden="1" x14ac:dyDescent="0.3">
      <c r="A463" s="12"/>
      <c r="B463" s="10" t="str">
        <f>IF('Base de données'!B406="","",'Base de données'!B406)</f>
        <v/>
      </c>
      <c r="C463" s="10" t="str">
        <f>IF('Base de données'!C406="","",'Base de données'!C406)</f>
        <v/>
      </c>
      <c r="D463" s="10" t="str">
        <f>IF('Base de données'!D406="","",'Base de données'!D406)</f>
        <v/>
      </c>
      <c r="E463" s="10" t="str">
        <f>IF('Base de données'!E406="","",'Base de données'!E406)</f>
        <v/>
      </c>
      <c r="F463" s="10" t="str">
        <f>IF('Base de données'!F406="","",'Base de données'!F406)</f>
        <v/>
      </c>
      <c r="G463" s="10" t="str">
        <f>IF('Base de données'!G406="","",'Base de données'!G406)</f>
        <v/>
      </c>
      <c r="H463" s="10" t="str">
        <f>IF('Base de données'!H406="","",'Base de données'!H406)</f>
        <v/>
      </c>
      <c r="I463" s="10" t="str">
        <f>IF('Base de données'!I406="","",'Base de données'!I406)</f>
        <v/>
      </c>
      <c r="J463" s="10" t="str">
        <f>IF('Base de données'!J406="","",'Base de données'!J406)</f>
        <v/>
      </c>
      <c r="K463" s="10" t="str">
        <f>IF('Base de données'!K406="","",'Base de données'!K406)</f>
        <v/>
      </c>
      <c r="L463" s="64" t="str">
        <f>IF('Base de données'!L406="","",'Base de données'!L406)</f>
        <v/>
      </c>
      <c r="M463" s="64" t="str">
        <f>IF('Base de données'!M406="","",'Base de données'!M406)</f>
        <v/>
      </c>
      <c r="N463" s="64" t="str">
        <f>IF('Base de données'!N406="","",'Base de données'!N406)</f>
        <v/>
      </c>
      <c r="O463" s="10" t="str">
        <f>IF('Base de données'!O406="","",'Base de données'!O406)</f>
        <v/>
      </c>
      <c r="P463" s="10" t="str">
        <f>IF('Base de données'!P406="","",'Base de données'!P406)</f>
        <v/>
      </c>
      <c r="Q463" s="10" t="str">
        <f>IF('Base de données'!Q406="","",'Base de données'!Q406)</f>
        <v/>
      </c>
      <c r="BQ463"/>
      <c r="BR463"/>
      <c r="BS463"/>
      <c r="BT463"/>
      <c r="BU463"/>
      <c r="BV463"/>
      <c r="BW463"/>
      <c r="BX463"/>
      <c r="BY463"/>
      <c r="BZ463"/>
      <c r="CA463"/>
      <c r="CB463"/>
      <c r="CC463"/>
      <c r="CD463"/>
      <c r="CE463"/>
      <c r="CF463"/>
    </row>
    <row r="464" spans="1:84" hidden="1" x14ac:dyDescent="0.3">
      <c r="A464" s="12"/>
      <c r="B464" s="10" t="str">
        <f>IF('Base de données'!B407="","",'Base de données'!B407)</f>
        <v/>
      </c>
      <c r="C464" s="10" t="str">
        <f>IF('Base de données'!C407="","",'Base de données'!C407)</f>
        <v/>
      </c>
      <c r="D464" s="10" t="str">
        <f>IF('Base de données'!D407="","",'Base de données'!D407)</f>
        <v/>
      </c>
      <c r="E464" s="10" t="str">
        <f>IF('Base de données'!E407="","",'Base de données'!E407)</f>
        <v/>
      </c>
      <c r="F464" s="10" t="str">
        <f>IF('Base de données'!F407="","",'Base de données'!F407)</f>
        <v/>
      </c>
      <c r="G464" s="10" t="str">
        <f>IF('Base de données'!G407="","",'Base de données'!G407)</f>
        <v/>
      </c>
      <c r="H464" s="10" t="str">
        <f>IF('Base de données'!H407="","",'Base de données'!H407)</f>
        <v/>
      </c>
      <c r="I464" s="10" t="str">
        <f>IF('Base de données'!I407="","",'Base de données'!I407)</f>
        <v/>
      </c>
      <c r="J464" s="10" t="str">
        <f>IF('Base de données'!J407="","",'Base de données'!J407)</f>
        <v/>
      </c>
      <c r="K464" s="10" t="str">
        <f>IF('Base de données'!K407="","",'Base de données'!K407)</f>
        <v/>
      </c>
      <c r="L464" s="64" t="str">
        <f>IF('Base de données'!L407="","",'Base de données'!L407)</f>
        <v/>
      </c>
      <c r="M464" s="64" t="str">
        <f>IF('Base de données'!M407="","",'Base de données'!M407)</f>
        <v/>
      </c>
      <c r="N464" s="64" t="str">
        <f>IF('Base de données'!N407="","",'Base de données'!N407)</f>
        <v/>
      </c>
      <c r="O464" s="10" t="str">
        <f>IF('Base de données'!O407="","",'Base de données'!O407)</f>
        <v/>
      </c>
      <c r="P464" s="10" t="str">
        <f>IF('Base de données'!P407="","",'Base de données'!P407)</f>
        <v/>
      </c>
      <c r="Q464" s="10" t="str">
        <f>IF('Base de données'!Q407="","",'Base de données'!Q407)</f>
        <v/>
      </c>
      <c r="BQ464"/>
      <c r="BR464"/>
      <c r="BS464"/>
      <c r="BT464"/>
      <c r="BU464"/>
      <c r="BV464"/>
      <c r="BW464"/>
      <c r="BX464"/>
      <c r="BY464"/>
      <c r="BZ464"/>
      <c r="CA464"/>
      <c r="CB464"/>
      <c r="CC464"/>
      <c r="CD464"/>
      <c r="CE464"/>
      <c r="CF464"/>
    </row>
    <row r="465" spans="1:84" hidden="1" x14ac:dyDescent="0.3">
      <c r="A465" s="12"/>
      <c r="B465" s="10" t="str">
        <f>IF('Base de données'!B408="","",'Base de données'!B408)</f>
        <v/>
      </c>
      <c r="C465" s="10" t="str">
        <f>IF('Base de données'!C408="","",'Base de données'!C408)</f>
        <v/>
      </c>
      <c r="D465" s="10" t="str">
        <f>IF('Base de données'!D408="","",'Base de données'!D408)</f>
        <v/>
      </c>
      <c r="E465" s="10" t="str">
        <f>IF('Base de données'!E408="","",'Base de données'!E408)</f>
        <v/>
      </c>
      <c r="F465" s="10" t="str">
        <f>IF('Base de données'!F408="","",'Base de données'!F408)</f>
        <v/>
      </c>
      <c r="G465" s="10" t="str">
        <f>IF('Base de données'!G408="","",'Base de données'!G408)</f>
        <v/>
      </c>
      <c r="H465" s="10" t="str">
        <f>IF('Base de données'!H408="","",'Base de données'!H408)</f>
        <v/>
      </c>
      <c r="I465" s="10" t="str">
        <f>IF('Base de données'!I408="","",'Base de données'!I408)</f>
        <v/>
      </c>
      <c r="J465" s="10" t="str">
        <f>IF('Base de données'!J408="","",'Base de données'!J408)</f>
        <v/>
      </c>
      <c r="K465" s="10" t="str">
        <f>IF('Base de données'!K408="","",'Base de données'!K408)</f>
        <v/>
      </c>
      <c r="L465" s="64" t="str">
        <f>IF('Base de données'!L408="","",'Base de données'!L408)</f>
        <v/>
      </c>
      <c r="M465" s="64" t="str">
        <f>IF('Base de données'!M408="","",'Base de données'!M408)</f>
        <v/>
      </c>
      <c r="N465" s="64" t="str">
        <f>IF('Base de données'!N408="","",'Base de données'!N408)</f>
        <v/>
      </c>
      <c r="O465" s="10" t="str">
        <f>IF('Base de données'!O408="","",'Base de données'!O408)</f>
        <v/>
      </c>
      <c r="P465" s="10" t="str">
        <f>IF('Base de données'!P408="","",'Base de données'!P408)</f>
        <v/>
      </c>
      <c r="Q465" s="10" t="str">
        <f>IF('Base de données'!Q408="","",'Base de données'!Q408)</f>
        <v/>
      </c>
      <c r="BQ465"/>
      <c r="BR465"/>
      <c r="BS465"/>
      <c r="BT465"/>
      <c r="BU465"/>
      <c r="BV465"/>
      <c r="BW465"/>
      <c r="BX465"/>
      <c r="BY465"/>
      <c r="BZ465"/>
      <c r="CA465"/>
      <c r="CB465"/>
      <c r="CC465"/>
      <c r="CD465"/>
      <c r="CE465"/>
      <c r="CF465"/>
    </row>
    <row r="466" spans="1:84" hidden="1" x14ac:dyDescent="0.3">
      <c r="A466" s="12"/>
      <c r="B466" s="10" t="str">
        <f>IF('Base de données'!B409="","",'Base de données'!B409)</f>
        <v/>
      </c>
      <c r="C466" s="10" t="str">
        <f>IF('Base de données'!C409="","",'Base de données'!C409)</f>
        <v/>
      </c>
      <c r="D466" s="10" t="str">
        <f>IF('Base de données'!D409="","",'Base de données'!D409)</f>
        <v/>
      </c>
      <c r="E466" s="10" t="str">
        <f>IF('Base de données'!E409="","",'Base de données'!E409)</f>
        <v/>
      </c>
      <c r="F466" s="10" t="str">
        <f>IF('Base de données'!F409="","",'Base de données'!F409)</f>
        <v/>
      </c>
      <c r="G466" s="10" t="str">
        <f>IF('Base de données'!G409="","",'Base de données'!G409)</f>
        <v/>
      </c>
      <c r="H466" s="10" t="str">
        <f>IF('Base de données'!H409="","",'Base de données'!H409)</f>
        <v/>
      </c>
      <c r="I466" s="10" t="str">
        <f>IF('Base de données'!I409="","",'Base de données'!I409)</f>
        <v/>
      </c>
      <c r="J466" s="10" t="str">
        <f>IF('Base de données'!J409="","",'Base de données'!J409)</f>
        <v/>
      </c>
      <c r="K466" s="10" t="str">
        <f>IF('Base de données'!K409="","",'Base de données'!K409)</f>
        <v/>
      </c>
      <c r="L466" s="64" t="str">
        <f>IF('Base de données'!L409="","",'Base de données'!L409)</f>
        <v/>
      </c>
      <c r="M466" s="64" t="str">
        <f>IF('Base de données'!M409="","",'Base de données'!M409)</f>
        <v/>
      </c>
      <c r="N466" s="64" t="str">
        <f>IF('Base de données'!N409="","",'Base de données'!N409)</f>
        <v/>
      </c>
      <c r="O466" s="10" t="str">
        <f>IF('Base de données'!O409="","",'Base de données'!O409)</f>
        <v/>
      </c>
      <c r="P466" s="10" t="str">
        <f>IF('Base de données'!P409="","",'Base de données'!P409)</f>
        <v/>
      </c>
      <c r="Q466" s="10" t="str">
        <f>IF('Base de données'!Q409="","",'Base de données'!Q409)</f>
        <v/>
      </c>
      <c r="BQ466"/>
      <c r="BR466"/>
      <c r="BS466"/>
      <c r="BT466"/>
      <c r="BU466"/>
      <c r="BV466"/>
      <c r="BW466"/>
      <c r="BX466"/>
      <c r="BY466"/>
      <c r="BZ466"/>
      <c r="CA466"/>
      <c r="CB466"/>
      <c r="CC466"/>
      <c r="CD466"/>
      <c r="CE466"/>
      <c r="CF466"/>
    </row>
    <row r="467" spans="1:84" hidden="1" x14ac:dyDescent="0.3">
      <c r="A467" s="12"/>
      <c r="B467" s="10" t="str">
        <f>IF('Base de données'!B410="","",'Base de données'!B410)</f>
        <v/>
      </c>
      <c r="C467" s="10" t="str">
        <f>IF('Base de données'!C410="","",'Base de données'!C410)</f>
        <v/>
      </c>
      <c r="D467" s="10" t="str">
        <f>IF('Base de données'!D410="","",'Base de données'!D410)</f>
        <v/>
      </c>
      <c r="E467" s="10" t="str">
        <f>IF('Base de données'!E410="","",'Base de données'!E410)</f>
        <v/>
      </c>
      <c r="F467" s="10" t="str">
        <f>IF('Base de données'!F410="","",'Base de données'!F410)</f>
        <v/>
      </c>
      <c r="G467" s="10" t="str">
        <f>IF('Base de données'!G410="","",'Base de données'!G410)</f>
        <v/>
      </c>
      <c r="H467" s="10" t="str">
        <f>IF('Base de données'!H410="","",'Base de données'!H410)</f>
        <v/>
      </c>
      <c r="I467" s="10" t="str">
        <f>IF('Base de données'!I410="","",'Base de données'!I410)</f>
        <v/>
      </c>
      <c r="J467" s="10" t="str">
        <f>IF('Base de données'!J410="","",'Base de données'!J410)</f>
        <v/>
      </c>
      <c r="K467" s="10" t="str">
        <f>IF('Base de données'!K410="","",'Base de données'!K410)</f>
        <v/>
      </c>
      <c r="L467" s="64" t="str">
        <f>IF('Base de données'!L410="","",'Base de données'!L410)</f>
        <v/>
      </c>
      <c r="M467" s="64" t="str">
        <f>IF('Base de données'!M410="","",'Base de données'!M410)</f>
        <v/>
      </c>
      <c r="N467" s="64" t="str">
        <f>IF('Base de données'!N410="","",'Base de données'!N410)</f>
        <v/>
      </c>
      <c r="O467" s="10" t="str">
        <f>IF('Base de données'!O410="","",'Base de données'!O410)</f>
        <v/>
      </c>
      <c r="P467" s="10" t="str">
        <f>IF('Base de données'!P410="","",'Base de données'!P410)</f>
        <v/>
      </c>
      <c r="Q467" s="10" t="str">
        <f>IF('Base de données'!Q410="","",'Base de données'!Q410)</f>
        <v/>
      </c>
      <c r="BQ467"/>
      <c r="BR467"/>
      <c r="BS467"/>
      <c r="BT467"/>
      <c r="BU467"/>
      <c r="BV467"/>
      <c r="BW467"/>
      <c r="BX467"/>
      <c r="BY467"/>
      <c r="BZ467"/>
      <c r="CA467"/>
      <c r="CB467"/>
      <c r="CC467"/>
      <c r="CD467"/>
      <c r="CE467"/>
      <c r="CF467"/>
    </row>
    <row r="468" spans="1:84" hidden="1" x14ac:dyDescent="0.3">
      <c r="A468" s="12"/>
      <c r="B468" s="10" t="str">
        <f>IF('Base de données'!B411="","",'Base de données'!B411)</f>
        <v/>
      </c>
      <c r="C468" s="10" t="str">
        <f>IF('Base de données'!C411="","",'Base de données'!C411)</f>
        <v/>
      </c>
      <c r="D468" s="10" t="str">
        <f>IF('Base de données'!D411="","",'Base de données'!D411)</f>
        <v/>
      </c>
      <c r="E468" s="10" t="str">
        <f>IF('Base de données'!E411="","",'Base de données'!E411)</f>
        <v/>
      </c>
      <c r="F468" s="10" t="str">
        <f>IF('Base de données'!F411="","",'Base de données'!F411)</f>
        <v/>
      </c>
      <c r="G468" s="10" t="str">
        <f>IF('Base de données'!G411="","",'Base de données'!G411)</f>
        <v/>
      </c>
      <c r="H468" s="10" t="str">
        <f>IF('Base de données'!H411="","",'Base de données'!H411)</f>
        <v/>
      </c>
      <c r="I468" s="10" t="str">
        <f>IF('Base de données'!I411="","",'Base de données'!I411)</f>
        <v/>
      </c>
      <c r="J468" s="10" t="str">
        <f>IF('Base de données'!J411="","",'Base de données'!J411)</f>
        <v/>
      </c>
      <c r="K468" s="10" t="str">
        <f>IF('Base de données'!K411="","",'Base de données'!K411)</f>
        <v/>
      </c>
      <c r="L468" s="64" t="str">
        <f>IF('Base de données'!L411="","",'Base de données'!L411)</f>
        <v/>
      </c>
      <c r="M468" s="64" t="str">
        <f>IF('Base de données'!M411="","",'Base de données'!M411)</f>
        <v/>
      </c>
      <c r="N468" s="64" t="str">
        <f>IF('Base de données'!N411="","",'Base de données'!N411)</f>
        <v/>
      </c>
      <c r="O468" s="10" t="str">
        <f>IF('Base de données'!O411="","",'Base de données'!O411)</f>
        <v/>
      </c>
      <c r="P468" s="10" t="str">
        <f>IF('Base de données'!P411="","",'Base de données'!P411)</f>
        <v/>
      </c>
      <c r="Q468" s="10" t="str">
        <f>IF('Base de données'!Q411="","",'Base de données'!Q411)</f>
        <v/>
      </c>
      <c r="BQ468"/>
      <c r="BR468"/>
      <c r="BS468"/>
      <c r="BT468"/>
      <c r="BU468"/>
      <c r="BV468"/>
      <c r="BW468"/>
      <c r="BX468"/>
      <c r="BY468"/>
      <c r="BZ468"/>
      <c r="CA468"/>
      <c r="CB468"/>
      <c r="CC468"/>
      <c r="CD468"/>
      <c r="CE468"/>
      <c r="CF468"/>
    </row>
    <row r="469" spans="1:84" hidden="1" x14ac:dyDescent="0.3">
      <c r="A469" s="12"/>
      <c r="B469" s="10" t="str">
        <f>IF('Base de données'!B412="","",'Base de données'!B412)</f>
        <v/>
      </c>
      <c r="C469" s="10" t="str">
        <f>IF('Base de données'!C412="","",'Base de données'!C412)</f>
        <v/>
      </c>
      <c r="D469" s="10" t="str">
        <f>IF('Base de données'!D412="","",'Base de données'!D412)</f>
        <v/>
      </c>
      <c r="E469" s="10" t="str">
        <f>IF('Base de données'!E412="","",'Base de données'!E412)</f>
        <v/>
      </c>
      <c r="F469" s="10" t="str">
        <f>IF('Base de données'!F412="","",'Base de données'!F412)</f>
        <v/>
      </c>
      <c r="G469" s="10" t="str">
        <f>IF('Base de données'!G412="","",'Base de données'!G412)</f>
        <v/>
      </c>
      <c r="H469" s="10" t="str">
        <f>IF('Base de données'!H412="","",'Base de données'!H412)</f>
        <v/>
      </c>
      <c r="I469" s="10" t="str">
        <f>IF('Base de données'!I412="","",'Base de données'!I412)</f>
        <v/>
      </c>
      <c r="J469" s="10" t="str">
        <f>IF('Base de données'!J412="","",'Base de données'!J412)</f>
        <v/>
      </c>
      <c r="K469" s="10" t="str">
        <f>IF('Base de données'!K412="","",'Base de données'!K412)</f>
        <v/>
      </c>
      <c r="L469" s="64" t="str">
        <f>IF('Base de données'!L412="","",'Base de données'!L412)</f>
        <v/>
      </c>
      <c r="M469" s="64" t="str">
        <f>IF('Base de données'!M412="","",'Base de données'!M412)</f>
        <v/>
      </c>
      <c r="N469" s="64" t="str">
        <f>IF('Base de données'!N412="","",'Base de données'!N412)</f>
        <v/>
      </c>
      <c r="O469" s="10" t="str">
        <f>IF('Base de données'!O412="","",'Base de données'!O412)</f>
        <v/>
      </c>
      <c r="P469" s="10" t="str">
        <f>IF('Base de données'!P412="","",'Base de données'!P412)</f>
        <v/>
      </c>
      <c r="Q469" s="10" t="str">
        <f>IF('Base de données'!Q412="","",'Base de données'!Q412)</f>
        <v/>
      </c>
      <c r="BQ469"/>
      <c r="BR469"/>
      <c r="BS469"/>
      <c r="BT469"/>
      <c r="BU469"/>
      <c r="BV469"/>
      <c r="BW469"/>
      <c r="BX469"/>
      <c r="BY469"/>
      <c r="BZ469"/>
      <c r="CA469"/>
      <c r="CB469"/>
      <c r="CC469"/>
      <c r="CD469"/>
      <c r="CE469"/>
      <c r="CF469"/>
    </row>
    <row r="470" spans="1:84" hidden="1" x14ac:dyDescent="0.3">
      <c r="A470" s="12"/>
      <c r="B470" s="10" t="str">
        <f>IF('Base de données'!B413="","",'Base de données'!B413)</f>
        <v/>
      </c>
      <c r="C470" s="10" t="str">
        <f>IF('Base de données'!C413="","",'Base de données'!C413)</f>
        <v/>
      </c>
      <c r="D470" s="10" t="str">
        <f>IF('Base de données'!D413="","",'Base de données'!D413)</f>
        <v/>
      </c>
      <c r="E470" s="10" t="str">
        <f>IF('Base de données'!E413="","",'Base de données'!E413)</f>
        <v/>
      </c>
      <c r="F470" s="10" t="str">
        <f>IF('Base de données'!F413="","",'Base de données'!F413)</f>
        <v/>
      </c>
      <c r="G470" s="10" t="str">
        <f>IF('Base de données'!G413="","",'Base de données'!G413)</f>
        <v/>
      </c>
      <c r="H470" s="10" t="str">
        <f>IF('Base de données'!H413="","",'Base de données'!H413)</f>
        <v/>
      </c>
      <c r="I470" s="10" t="str">
        <f>IF('Base de données'!I413="","",'Base de données'!I413)</f>
        <v/>
      </c>
      <c r="J470" s="10" t="str">
        <f>IF('Base de données'!J413="","",'Base de données'!J413)</f>
        <v/>
      </c>
      <c r="K470" s="10" t="str">
        <f>IF('Base de données'!K413="","",'Base de données'!K413)</f>
        <v/>
      </c>
      <c r="L470" s="64" t="str">
        <f>IF('Base de données'!L413="","",'Base de données'!L413)</f>
        <v/>
      </c>
      <c r="M470" s="64" t="str">
        <f>IF('Base de données'!M413="","",'Base de données'!M413)</f>
        <v/>
      </c>
      <c r="N470" s="64" t="str">
        <f>IF('Base de données'!N413="","",'Base de données'!N413)</f>
        <v/>
      </c>
      <c r="O470" s="10" t="str">
        <f>IF('Base de données'!O413="","",'Base de données'!O413)</f>
        <v/>
      </c>
      <c r="P470" s="10" t="str">
        <f>IF('Base de données'!P413="","",'Base de données'!P413)</f>
        <v/>
      </c>
      <c r="Q470" s="10" t="str">
        <f>IF('Base de données'!Q413="","",'Base de données'!Q413)</f>
        <v/>
      </c>
      <c r="BQ470"/>
      <c r="BR470"/>
      <c r="BS470"/>
      <c r="BT470"/>
      <c r="BU470"/>
      <c r="BV470"/>
      <c r="BW470"/>
      <c r="BX470"/>
      <c r="BY470"/>
      <c r="BZ470"/>
      <c r="CA470"/>
      <c r="CB470"/>
      <c r="CC470"/>
      <c r="CD470"/>
      <c r="CE470"/>
      <c r="CF470"/>
    </row>
    <row r="471" spans="1:84" hidden="1" x14ac:dyDescent="0.3">
      <c r="A471" s="12"/>
      <c r="B471" s="10" t="str">
        <f>IF('Base de données'!B414="","",'Base de données'!B414)</f>
        <v/>
      </c>
      <c r="C471" s="10" t="str">
        <f>IF('Base de données'!C414="","",'Base de données'!C414)</f>
        <v/>
      </c>
      <c r="D471" s="10" t="str">
        <f>IF('Base de données'!D414="","",'Base de données'!D414)</f>
        <v/>
      </c>
      <c r="E471" s="10" t="str">
        <f>IF('Base de données'!E414="","",'Base de données'!E414)</f>
        <v/>
      </c>
      <c r="F471" s="10" t="str">
        <f>IF('Base de données'!F414="","",'Base de données'!F414)</f>
        <v/>
      </c>
      <c r="G471" s="10" t="str">
        <f>IF('Base de données'!G414="","",'Base de données'!G414)</f>
        <v/>
      </c>
      <c r="H471" s="10" t="str">
        <f>IF('Base de données'!H414="","",'Base de données'!H414)</f>
        <v/>
      </c>
      <c r="I471" s="10" t="str">
        <f>IF('Base de données'!I414="","",'Base de données'!I414)</f>
        <v/>
      </c>
      <c r="J471" s="10" t="str">
        <f>IF('Base de données'!J414="","",'Base de données'!J414)</f>
        <v/>
      </c>
      <c r="K471" s="10" t="str">
        <f>IF('Base de données'!K414="","",'Base de données'!K414)</f>
        <v/>
      </c>
      <c r="L471" s="64" t="str">
        <f>IF('Base de données'!L414="","",'Base de données'!L414)</f>
        <v/>
      </c>
      <c r="M471" s="64" t="str">
        <f>IF('Base de données'!M414="","",'Base de données'!M414)</f>
        <v/>
      </c>
      <c r="N471" s="64" t="str">
        <f>IF('Base de données'!N414="","",'Base de données'!N414)</f>
        <v/>
      </c>
      <c r="O471" s="10" t="str">
        <f>IF('Base de données'!O414="","",'Base de données'!O414)</f>
        <v/>
      </c>
      <c r="P471" s="10" t="str">
        <f>IF('Base de données'!P414="","",'Base de données'!P414)</f>
        <v/>
      </c>
      <c r="Q471" s="10" t="str">
        <f>IF('Base de données'!Q414="","",'Base de données'!Q414)</f>
        <v/>
      </c>
      <c r="BQ471"/>
      <c r="BR471"/>
      <c r="BS471"/>
      <c r="BT471"/>
      <c r="BU471"/>
      <c r="BV471"/>
      <c r="BW471"/>
      <c r="BX471"/>
      <c r="BY471"/>
      <c r="BZ471"/>
      <c r="CA471"/>
      <c r="CB471"/>
      <c r="CC471"/>
      <c r="CD471"/>
      <c r="CE471"/>
      <c r="CF471"/>
    </row>
    <row r="472" spans="1:84" hidden="1" x14ac:dyDescent="0.3">
      <c r="A472" s="12"/>
      <c r="B472" s="10" t="str">
        <f>IF('Base de données'!B415="","",'Base de données'!B415)</f>
        <v/>
      </c>
      <c r="C472" s="10" t="str">
        <f>IF('Base de données'!C415="","",'Base de données'!C415)</f>
        <v/>
      </c>
      <c r="D472" s="10" t="str">
        <f>IF('Base de données'!D415="","",'Base de données'!D415)</f>
        <v/>
      </c>
      <c r="E472" s="10" t="str">
        <f>IF('Base de données'!E415="","",'Base de données'!E415)</f>
        <v/>
      </c>
      <c r="F472" s="10" t="str">
        <f>IF('Base de données'!F415="","",'Base de données'!F415)</f>
        <v/>
      </c>
      <c r="G472" s="10" t="str">
        <f>IF('Base de données'!G415="","",'Base de données'!G415)</f>
        <v/>
      </c>
      <c r="H472" s="10" t="str">
        <f>IF('Base de données'!H415="","",'Base de données'!H415)</f>
        <v/>
      </c>
      <c r="I472" s="10" t="str">
        <f>IF('Base de données'!I415="","",'Base de données'!I415)</f>
        <v/>
      </c>
      <c r="J472" s="10" t="str">
        <f>IF('Base de données'!J415="","",'Base de données'!J415)</f>
        <v/>
      </c>
      <c r="K472" s="10" t="str">
        <f>IF('Base de données'!K415="","",'Base de données'!K415)</f>
        <v/>
      </c>
      <c r="L472" s="64" t="str">
        <f>IF('Base de données'!L415="","",'Base de données'!L415)</f>
        <v/>
      </c>
      <c r="M472" s="64" t="str">
        <f>IF('Base de données'!M415="","",'Base de données'!M415)</f>
        <v/>
      </c>
      <c r="N472" s="64" t="str">
        <f>IF('Base de données'!N415="","",'Base de données'!N415)</f>
        <v/>
      </c>
      <c r="O472" s="10" t="str">
        <f>IF('Base de données'!O415="","",'Base de données'!O415)</f>
        <v/>
      </c>
      <c r="P472" s="10" t="str">
        <f>IF('Base de données'!P415="","",'Base de données'!P415)</f>
        <v/>
      </c>
      <c r="Q472" s="10" t="str">
        <f>IF('Base de données'!Q415="","",'Base de données'!Q415)</f>
        <v/>
      </c>
      <c r="BQ472"/>
      <c r="BR472"/>
      <c r="BS472"/>
      <c r="BT472"/>
      <c r="BU472"/>
      <c r="BV472"/>
      <c r="BW472"/>
      <c r="BX472"/>
      <c r="BY472"/>
      <c r="BZ472"/>
      <c r="CA472"/>
      <c r="CB472"/>
      <c r="CC472"/>
      <c r="CD472"/>
      <c r="CE472"/>
      <c r="CF472"/>
    </row>
    <row r="473" spans="1:84" hidden="1" x14ac:dyDescent="0.3">
      <c r="A473" s="12"/>
      <c r="B473" s="10" t="str">
        <f>IF('Base de données'!B416="","",'Base de données'!B416)</f>
        <v/>
      </c>
      <c r="C473" s="10" t="str">
        <f>IF('Base de données'!C416="","",'Base de données'!C416)</f>
        <v/>
      </c>
      <c r="D473" s="10" t="str">
        <f>IF('Base de données'!D416="","",'Base de données'!D416)</f>
        <v/>
      </c>
      <c r="E473" s="10" t="str">
        <f>IF('Base de données'!E416="","",'Base de données'!E416)</f>
        <v/>
      </c>
      <c r="F473" s="10" t="str">
        <f>IF('Base de données'!F416="","",'Base de données'!F416)</f>
        <v/>
      </c>
      <c r="G473" s="10" t="str">
        <f>IF('Base de données'!G416="","",'Base de données'!G416)</f>
        <v/>
      </c>
      <c r="H473" s="10" t="str">
        <f>IF('Base de données'!H416="","",'Base de données'!H416)</f>
        <v/>
      </c>
      <c r="I473" s="10" t="str">
        <f>IF('Base de données'!I416="","",'Base de données'!I416)</f>
        <v/>
      </c>
      <c r="J473" s="10" t="str">
        <f>IF('Base de données'!J416="","",'Base de données'!J416)</f>
        <v/>
      </c>
      <c r="K473" s="10" t="str">
        <f>IF('Base de données'!K416="","",'Base de données'!K416)</f>
        <v/>
      </c>
      <c r="L473" s="64" t="str">
        <f>IF('Base de données'!L416="","",'Base de données'!L416)</f>
        <v/>
      </c>
      <c r="M473" s="64" t="str">
        <f>IF('Base de données'!M416="","",'Base de données'!M416)</f>
        <v/>
      </c>
      <c r="N473" s="64" t="str">
        <f>IF('Base de données'!N416="","",'Base de données'!N416)</f>
        <v/>
      </c>
      <c r="O473" s="10" t="str">
        <f>IF('Base de données'!O416="","",'Base de données'!O416)</f>
        <v/>
      </c>
      <c r="P473" s="10" t="str">
        <f>IF('Base de données'!P416="","",'Base de données'!P416)</f>
        <v/>
      </c>
      <c r="Q473" s="10" t="str">
        <f>IF('Base de données'!Q416="","",'Base de données'!Q416)</f>
        <v/>
      </c>
      <c r="BQ473"/>
      <c r="BR473"/>
      <c r="BS473"/>
      <c r="BT473"/>
      <c r="BU473"/>
      <c r="BV473"/>
      <c r="BW473"/>
      <c r="BX473"/>
      <c r="BY473"/>
      <c r="BZ473"/>
      <c r="CA473"/>
      <c r="CB473"/>
      <c r="CC473"/>
      <c r="CD473"/>
      <c r="CE473"/>
      <c r="CF473"/>
    </row>
    <row r="474" spans="1:84" hidden="1" x14ac:dyDescent="0.3">
      <c r="A474" s="12"/>
      <c r="B474" s="10" t="str">
        <f>IF('Base de données'!B417="","",'Base de données'!B417)</f>
        <v/>
      </c>
      <c r="C474" s="10" t="str">
        <f>IF('Base de données'!C417="","",'Base de données'!C417)</f>
        <v/>
      </c>
      <c r="D474" s="10" t="str">
        <f>IF('Base de données'!D417="","",'Base de données'!D417)</f>
        <v/>
      </c>
      <c r="E474" s="10" t="str">
        <f>IF('Base de données'!E417="","",'Base de données'!E417)</f>
        <v/>
      </c>
      <c r="F474" s="10" t="str">
        <f>IF('Base de données'!F417="","",'Base de données'!F417)</f>
        <v/>
      </c>
      <c r="G474" s="10" t="str">
        <f>IF('Base de données'!G417="","",'Base de données'!G417)</f>
        <v/>
      </c>
      <c r="H474" s="10" t="str">
        <f>IF('Base de données'!H417="","",'Base de données'!H417)</f>
        <v/>
      </c>
      <c r="I474" s="10" t="str">
        <f>IF('Base de données'!I417="","",'Base de données'!I417)</f>
        <v/>
      </c>
      <c r="J474" s="10" t="str">
        <f>IF('Base de données'!J417="","",'Base de données'!J417)</f>
        <v/>
      </c>
      <c r="K474" s="10" t="str">
        <f>IF('Base de données'!K417="","",'Base de données'!K417)</f>
        <v/>
      </c>
      <c r="L474" s="64" t="str">
        <f>IF('Base de données'!L417="","",'Base de données'!L417)</f>
        <v/>
      </c>
      <c r="M474" s="64" t="str">
        <f>IF('Base de données'!M417="","",'Base de données'!M417)</f>
        <v/>
      </c>
      <c r="N474" s="64" t="str">
        <f>IF('Base de données'!N417="","",'Base de données'!N417)</f>
        <v/>
      </c>
      <c r="O474" s="10" t="str">
        <f>IF('Base de données'!O417="","",'Base de données'!O417)</f>
        <v/>
      </c>
      <c r="P474" s="10" t="str">
        <f>IF('Base de données'!P417="","",'Base de données'!P417)</f>
        <v/>
      </c>
      <c r="Q474" s="10" t="str">
        <f>IF('Base de données'!Q417="","",'Base de données'!Q417)</f>
        <v/>
      </c>
      <c r="BQ474"/>
      <c r="BR474"/>
      <c r="BS474"/>
      <c r="BT474"/>
      <c r="BU474"/>
      <c r="BV474"/>
      <c r="BW474"/>
      <c r="BX474"/>
      <c r="BY474"/>
      <c r="BZ474"/>
      <c r="CA474"/>
      <c r="CB474"/>
      <c r="CC474"/>
      <c r="CD474"/>
      <c r="CE474"/>
      <c r="CF474"/>
    </row>
    <row r="475" spans="1:84" hidden="1" x14ac:dyDescent="0.3">
      <c r="A475" s="12"/>
      <c r="B475" s="10" t="str">
        <f>IF('Base de données'!B418="","",'Base de données'!B418)</f>
        <v/>
      </c>
      <c r="C475" s="10" t="str">
        <f>IF('Base de données'!C418="","",'Base de données'!C418)</f>
        <v/>
      </c>
      <c r="D475" s="10" t="str">
        <f>IF('Base de données'!D418="","",'Base de données'!D418)</f>
        <v/>
      </c>
      <c r="E475" s="10" t="str">
        <f>IF('Base de données'!E418="","",'Base de données'!E418)</f>
        <v/>
      </c>
      <c r="F475" s="10" t="str">
        <f>IF('Base de données'!F418="","",'Base de données'!F418)</f>
        <v/>
      </c>
      <c r="G475" s="10" t="str">
        <f>IF('Base de données'!G418="","",'Base de données'!G418)</f>
        <v/>
      </c>
      <c r="H475" s="10" t="str">
        <f>IF('Base de données'!H418="","",'Base de données'!H418)</f>
        <v/>
      </c>
      <c r="I475" s="10" t="str">
        <f>IF('Base de données'!I418="","",'Base de données'!I418)</f>
        <v/>
      </c>
      <c r="J475" s="10" t="str">
        <f>IF('Base de données'!J418="","",'Base de données'!J418)</f>
        <v/>
      </c>
      <c r="K475" s="10" t="str">
        <f>IF('Base de données'!K418="","",'Base de données'!K418)</f>
        <v/>
      </c>
      <c r="L475" s="64" t="str">
        <f>IF('Base de données'!L418="","",'Base de données'!L418)</f>
        <v/>
      </c>
      <c r="M475" s="64" t="str">
        <f>IF('Base de données'!M418="","",'Base de données'!M418)</f>
        <v/>
      </c>
      <c r="N475" s="64" t="str">
        <f>IF('Base de données'!N418="","",'Base de données'!N418)</f>
        <v/>
      </c>
      <c r="O475" s="10" t="str">
        <f>IF('Base de données'!O418="","",'Base de données'!O418)</f>
        <v/>
      </c>
      <c r="P475" s="10" t="str">
        <f>IF('Base de données'!P418="","",'Base de données'!P418)</f>
        <v/>
      </c>
      <c r="Q475" s="10" t="str">
        <f>IF('Base de données'!Q418="","",'Base de données'!Q418)</f>
        <v/>
      </c>
      <c r="BQ475"/>
      <c r="BR475"/>
      <c r="BS475"/>
      <c r="BT475"/>
      <c r="BU475"/>
      <c r="BV475"/>
      <c r="BW475"/>
      <c r="BX475"/>
      <c r="BY475"/>
      <c r="BZ475"/>
      <c r="CA475"/>
      <c r="CB475"/>
      <c r="CC475"/>
      <c r="CD475"/>
      <c r="CE475"/>
      <c r="CF475"/>
    </row>
    <row r="476" spans="1:84" hidden="1" x14ac:dyDescent="0.3">
      <c r="A476" s="12"/>
      <c r="B476" s="10" t="str">
        <f>IF('Base de données'!B419="","",'Base de données'!B419)</f>
        <v/>
      </c>
      <c r="C476" s="10" t="str">
        <f>IF('Base de données'!C419="","",'Base de données'!C419)</f>
        <v/>
      </c>
      <c r="D476" s="10" t="str">
        <f>IF('Base de données'!D419="","",'Base de données'!D419)</f>
        <v/>
      </c>
      <c r="E476" s="10" t="str">
        <f>IF('Base de données'!E419="","",'Base de données'!E419)</f>
        <v/>
      </c>
      <c r="F476" s="10" t="str">
        <f>IF('Base de données'!F419="","",'Base de données'!F419)</f>
        <v/>
      </c>
      <c r="G476" s="10" t="str">
        <f>IF('Base de données'!G419="","",'Base de données'!G419)</f>
        <v/>
      </c>
      <c r="H476" s="10" t="str">
        <f>IF('Base de données'!H419="","",'Base de données'!H419)</f>
        <v/>
      </c>
      <c r="I476" s="10" t="str">
        <f>IF('Base de données'!I419="","",'Base de données'!I419)</f>
        <v/>
      </c>
      <c r="J476" s="10" t="str">
        <f>IF('Base de données'!J419="","",'Base de données'!J419)</f>
        <v/>
      </c>
      <c r="K476" s="10" t="str">
        <f>IF('Base de données'!K419="","",'Base de données'!K419)</f>
        <v/>
      </c>
      <c r="L476" s="64" t="str">
        <f>IF('Base de données'!L419="","",'Base de données'!L419)</f>
        <v/>
      </c>
      <c r="M476" s="64" t="str">
        <f>IF('Base de données'!M419="","",'Base de données'!M419)</f>
        <v/>
      </c>
      <c r="N476" s="64" t="str">
        <f>IF('Base de données'!N419="","",'Base de données'!N419)</f>
        <v/>
      </c>
      <c r="O476" s="10" t="str">
        <f>IF('Base de données'!O419="","",'Base de données'!O419)</f>
        <v/>
      </c>
      <c r="P476" s="10" t="str">
        <f>IF('Base de données'!P419="","",'Base de données'!P419)</f>
        <v/>
      </c>
      <c r="Q476" s="10" t="str">
        <f>IF('Base de données'!Q419="","",'Base de données'!Q419)</f>
        <v/>
      </c>
      <c r="BQ476"/>
      <c r="BR476"/>
      <c r="BS476"/>
      <c r="BT476"/>
      <c r="BU476"/>
      <c r="BV476"/>
      <c r="BW476"/>
      <c r="BX476"/>
      <c r="BY476"/>
      <c r="BZ476"/>
      <c r="CA476"/>
      <c r="CB476"/>
      <c r="CC476"/>
      <c r="CD476"/>
      <c r="CE476"/>
      <c r="CF476"/>
    </row>
    <row r="477" spans="1:84" hidden="1" x14ac:dyDescent="0.3">
      <c r="A477" s="12"/>
      <c r="B477" s="10" t="str">
        <f>IF('Base de données'!B420="","",'Base de données'!B420)</f>
        <v/>
      </c>
      <c r="C477" s="10" t="str">
        <f>IF('Base de données'!C420="","",'Base de données'!C420)</f>
        <v/>
      </c>
      <c r="D477" s="10" t="str">
        <f>IF('Base de données'!D420="","",'Base de données'!D420)</f>
        <v/>
      </c>
      <c r="E477" s="10" t="str">
        <f>IF('Base de données'!E420="","",'Base de données'!E420)</f>
        <v/>
      </c>
      <c r="F477" s="10" t="str">
        <f>IF('Base de données'!F420="","",'Base de données'!F420)</f>
        <v/>
      </c>
      <c r="G477" s="10" t="str">
        <f>IF('Base de données'!G420="","",'Base de données'!G420)</f>
        <v/>
      </c>
      <c r="H477" s="10" t="str">
        <f>IF('Base de données'!H420="","",'Base de données'!H420)</f>
        <v/>
      </c>
      <c r="I477" s="10" t="str">
        <f>IF('Base de données'!I420="","",'Base de données'!I420)</f>
        <v/>
      </c>
      <c r="J477" s="10" t="str">
        <f>IF('Base de données'!J420="","",'Base de données'!J420)</f>
        <v/>
      </c>
      <c r="K477" s="10" t="str">
        <f>IF('Base de données'!K420="","",'Base de données'!K420)</f>
        <v/>
      </c>
      <c r="L477" s="64" t="str">
        <f>IF('Base de données'!L420="","",'Base de données'!L420)</f>
        <v/>
      </c>
      <c r="M477" s="64" t="str">
        <f>IF('Base de données'!M420="","",'Base de données'!M420)</f>
        <v/>
      </c>
      <c r="N477" s="64" t="str">
        <f>IF('Base de données'!N420="","",'Base de données'!N420)</f>
        <v/>
      </c>
      <c r="O477" s="10" t="str">
        <f>IF('Base de données'!O420="","",'Base de données'!O420)</f>
        <v/>
      </c>
      <c r="P477" s="10" t="str">
        <f>IF('Base de données'!P420="","",'Base de données'!P420)</f>
        <v/>
      </c>
      <c r="Q477" s="10" t="str">
        <f>IF('Base de données'!Q420="","",'Base de données'!Q420)</f>
        <v/>
      </c>
      <c r="BQ477"/>
      <c r="BR477"/>
      <c r="BS477"/>
      <c r="BT477"/>
      <c r="BU477"/>
      <c r="BV477"/>
      <c r="BW477"/>
      <c r="BX477"/>
      <c r="BY477"/>
      <c r="BZ477"/>
      <c r="CA477"/>
      <c r="CB477"/>
      <c r="CC477"/>
      <c r="CD477"/>
      <c r="CE477"/>
      <c r="CF477"/>
    </row>
    <row r="478" spans="1:84" hidden="1" x14ac:dyDescent="0.3">
      <c r="A478" s="12"/>
      <c r="B478" s="10" t="str">
        <f>IF('Base de données'!B421="","",'Base de données'!B421)</f>
        <v/>
      </c>
      <c r="C478" s="10" t="str">
        <f>IF('Base de données'!C421="","",'Base de données'!C421)</f>
        <v/>
      </c>
      <c r="D478" s="10" t="str">
        <f>IF('Base de données'!D421="","",'Base de données'!D421)</f>
        <v/>
      </c>
      <c r="E478" s="10" t="str">
        <f>IF('Base de données'!E421="","",'Base de données'!E421)</f>
        <v/>
      </c>
      <c r="F478" s="10" t="str">
        <f>IF('Base de données'!F421="","",'Base de données'!F421)</f>
        <v/>
      </c>
      <c r="G478" s="10" t="str">
        <f>IF('Base de données'!G421="","",'Base de données'!G421)</f>
        <v/>
      </c>
      <c r="H478" s="10" t="str">
        <f>IF('Base de données'!H421="","",'Base de données'!H421)</f>
        <v/>
      </c>
      <c r="I478" s="10" t="str">
        <f>IF('Base de données'!I421="","",'Base de données'!I421)</f>
        <v/>
      </c>
      <c r="J478" s="10" t="str">
        <f>IF('Base de données'!J421="","",'Base de données'!J421)</f>
        <v/>
      </c>
      <c r="K478" s="10" t="str">
        <f>IF('Base de données'!K421="","",'Base de données'!K421)</f>
        <v/>
      </c>
      <c r="L478" s="64" t="str">
        <f>IF('Base de données'!L421="","",'Base de données'!L421)</f>
        <v/>
      </c>
      <c r="M478" s="64" t="str">
        <f>IF('Base de données'!M421="","",'Base de données'!M421)</f>
        <v/>
      </c>
      <c r="N478" s="64" t="str">
        <f>IF('Base de données'!N421="","",'Base de données'!N421)</f>
        <v/>
      </c>
      <c r="O478" s="10" t="str">
        <f>IF('Base de données'!O421="","",'Base de données'!O421)</f>
        <v/>
      </c>
      <c r="P478" s="10" t="str">
        <f>IF('Base de données'!P421="","",'Base de données'!P421)</f>
        <v/>
      </c>
      <c r="Q478" s="10" t="str">
        <f>IF('Base de données'!Q421="","",'Base de données'!Q421)</f>
        <v/>
      </c>
      <c r="BQ478"/>
      <c r="BR478"/>
      <c r="BS478"/>
      <c r="BT478"/>
      <c r="BU478"/>
      <c r="BV478"/>
      <c r="BW478"/>
      <c r="BX478"/>
      <c r="BY478"/>
      <c r="BZ478"/>
      <c r="CA478"/>
      <c r="CB478"/>
      <c r="CC478"/>
      <c r="CD478"/>
      <c r="CE478"/>
      <c r="CF478"/>
    </row>
    <row r="479" spans="1:84" hidden="1" x14ac:dyDescent="0.3">
      <c r="A479" s="12"/>
      <c r="B479" s="10" t="str">
        <f>IF('Base de données'!B422="","",'Base de données'!B422)</f>
        <v/>
      </c>
      <c r="C479" s="10" t="str">
        <f>IF('Base de données'!C422="","",'Base de données'!C422)</f>
        <v/>
      </c>
      <c r="D479" s="10" t="str">
        <f>IF('Base de données'!D422="","",'Base de données'!D422)</f>
        <v/>
      </c>
      <c r="E479" s="10" t="str">
        <f>IF('Base de données'!E422="","",'Base de données'!E422)</f>
        <v/>
      </c>
      <c r="F479" s="10" t="str">
        <f>IF('Base de données'!F422="","",'Base de données'!F422)</f>
        <v/>
      </c>
      <c r="G479" s="10" t="str">
        <f>IF('Base de données'!G422="","",'Base de données'!G422)</f>
        <v/>
      </c>
      <c r="H479" s="10" t="str">
        <f>IF('Base de données'!H422="","",'Base de données'!H422)</f>
        <v/>
      </c>
      <c r="I479" s="10" t="str">
        <f>IF('Base de données'!I422="","",'Base de données'!I422)</f>
        <v/>
      </c>
      <c r="J479" s="10" t="str">
        <f>IF('Base de données'!J422="","",'Base de données'!J422)</f>
        <v/>
      </c>
      <c r="K479" s="10" t="str">
        <f>IF('Base de données'!K422="","",'Base de données'!K422)</f>
        <v/>
      </c>
      <c r="L479" s="64" t="str">
        <f>IF('Base de données'!L422="","",'Base de données'!L422)</f>
        <v/>
      </c>
      <c r="M479" s="64" t="str">
        <f>IF('Base de données'!M422="","",'Base de données'!M422)</f>
        <v/>
      </c>
      <c r="N479" s="64" t="str">
        <f>IF('Base de données'!N422="","",'Base de données'!N422)</f>
        <v/>
      </c>
      <c r="O479" s="10" t="str">
        <f>IF('Base de données'!O422="","",'Base de données'!O422)</f>
        <v/>
      </c>
      <c r="P479" s="10" t="str">
        <f>IF('Base de données'!P422="","",'Base de données'!P422)</f>
        <v/>
      </c>
      <c r="Q479" s="10" t="str">
        <f>IF('Base de données'!Q422="","",'Base de données'!Q422)</f>
        <v/>
      </c>
      <c r="BQ479"/>
      <c r="BR479"/>
      <c r="BS479"/>
      <c r="BT479"/>
      <c r="BU479"/>
      <c r="BV479"/>
      <c r="BW479"/>
      <c r="BX479"/>
      <c r="BY479"/>
      <c r="BZ479"/>
      <c r="CA479"/>
      <c r="CB479"/>
      <c r="CC479"/>
      <c r="CD479"/>
      <c r="CE479"/>
      <c r="CF479"/>
    </row>
    <row r="480" spans="1:84" hidden="1" x14ac:dyDescent="0.3">
      <c r="A480" s="12"/>
      <c r="B480" s="10" t="str">
        <f>IF('Base de données'!B423="","",'Base de données'!B423)</f>
        <v/>
      </c>
      <c r="C480" s="10" t="str">
        <f>IF('Base de données'!C423="","",'Base de données'!C423)</f>
        <v/>
      </c>
      <c r="D480" s="10" t="str">
        <f>IF('Base de données'!D423="","",'Base de données'!D423)</f>
        <v/>
      </c>
      <c r="E480" s="10" t="str">
        <f>IF('Base de données'!E423="","",'Base de données'!E423)</f>
        <v/>
      </c>
      <c r="F480" s="10" t="str">
        <f>IF('Base de données'!F423="","",'Base de données'!F423)</f>
        <v/>
      </c>
      <c r="G480" s="10" t="str">
        <f>IF('Base de données'!G423="","",'Base de données'!G423)</f>
        <v/>
      </c>
      <c r="H480" s="10" t="str">
        <f>IF('Base de données'!H423="","",'Base de données'!H423)</f>
        <v/>
      </c>
      <c r="I480" s="10" t="str">
        <f>IF('Base de données'!I423="","",'Base de données'!I423)</f>
        <v/>
      </c>
      <c r="J480" s="10" t="str">
        <f>IF('Base de données'!J423="","",'Base de données'!J423)</f>
        <v/>
      </c>
      <c r="K480" s="10" t="str">
        <f>IF('Base de données'!K423="","",'Base de données'!K423)</f>
        <v/>
      </c>
      <c r="L480" s="64" t="str">
        <f>IF('Base de données'!L423="","",'Base de données'!L423)</f>
        <v/>
      </c>
      <c r="M480" s="64" t="str">
        <f>IF('Base de données'!M423="","",'Base de données'!M423)</f>
        <v/>
      </c>
      <c r="N480" s="64" t="str">
        <f>IF('Base de données'!N423="","",'Base de données'!N423)</f>
        <v/>
      </c>
      <c r="O480" s="10" t="str">
        <f>IF('Base de données'!O423="","",'Base de données'!O423)</f>
        <v/>
      </c>
      <c r="P480" s="10" t="str">
        <f>IF('Base de données'!P423="","",'Base de données'!P423)</f>
        <v/>
      </c>
      <c r="Q480" s="10" t="str">
        <f>IF('Base de données'!Q423="","",'Base de données'!Q423)</f>
        <v/>
      </c>
      <c r="BQ480"/>
      <c r="BR480"/>
      <c r="BS480"/>
      <c r="BT480"/>
      <c r="BU480"/>
      <c r="BV480"/>
      <c r="BW480"/>
      <c r="BX480"/>
      <c r="BY480"/>
      <c r="BZ480"/>
      <c r="CA480"/>
      <c r="CB480"/>
      <c r="CC480"/>
      <c r="CD480"/>
      <c r="CE480"/>
      <c r="CF480"/>
    </row>
    <row r="481" spans="1:84" hidden="1" x14ac:dyDescent="0.3">
      <c r="A481" s="12"/>
      <c r="B481" s="10" t="str">
        <f>IF('Base de données'!B424="","",'Base de données'!B424)</f>
        <v/>
      </c>
      <c r="C481" s="10" t="str">
        <f>IF('Base de données'!C424="","",'Base de données'!C424)</f>
        <v/>
      </c>
      <c r="D481" s="10" t="str">
        <f>IF('Base de données'!D424="","",'Base de données'!D424)</f>
        <v/>
      </c>
      <c r="E481" s="10" t="str">
        <f>IF('Base de données'!E424="","",'Base de données'!E424)</f>
        <v/>
      </c>
      <c r="F481" s="10" t="str">
        <f>IF('Base de données'!F424="","",'Base de données'!F424)</f>
        <v/>
      </c>
      <c r="G481" s="10" t="str">
        <f>IF('Base de données'!G424="","",'Base de données'!G424)</f>
        <v/>
      </c>
      <c r="H481" s="10" t="str">
        <f>IF('Base de données'!H424="","",'Base de données'!H424)</f>
        <v/>
      </c>
      <c r="I481" s="10" t="str">
        <f>IF('Base de données'!I424="","",'Base de données'!I424)</f>
        <v/>
      </c>
      <c r="J481" s="10" t="str">
        <f>IF('Base de données'!J424="","",'Base de données'!J424)</f>
        <v/>
      </c>
      <c r="K481" s="10" t="str">
        <f>IF('Base de données'!K424="","",'Base de données'!K424)</f>
        <v/>
      </c>
      <c r="L481" s="64" t="str">
        <f>IF('Base de données'!L424="","",'Base de données'!L424)</f>
        <v/>
      </c>
      <c r="M481" s="64" t="str">
        <f>IF('Base de données'!M424="","",'Base de données'!M424)</f>
        <v/>
      </c>
      <c r="N481" s="64" t="str">
        <f>IF('Base de données'!N424="","",'Base de données'!N424)</f>
        <v/>
      </c>
      <c r="O481" s="10" t="str">
        <f>IF('Base de données'!O424="","",'Base de données'!O424)</f>
        <v/>
      </c>
      <c r="P481" s="10" t="str">
        <f>IF('Base de données'!P424="","",'Base de données'!P424)</f>
        <v/>
      </c>
      <c r="Q481" s="10" t="str">
        <f>IF('Base de données'!Q424="","",'Base de données'!Q424)</f>
        <v/>
      </c>
      <c r="BQ481"/>
      <c r="BR481"/>
      <c r="BS481"/>
      <c r="BT481"/>
      <c r="BU481"/>
      <c r="BV481"/>
      <c r="BW481"/>
      <c r="BX481"/>
      <c r="BY481"/>
      <c r="BZ481"/>
      <c r="CA481"/>
      <c r="CB481"/>
      <c r="CC481"/>
      <c r="CD481"/>
      <c r="CE481"/>
      <c r="CF481"/>
    </row>
    <row r="482" spans="1:84" hidden="1" x14ac:dyDescent="0.3">
      <c r="A482" s="12"/>
      <c r="B482" s="10" t="str">
        <f>IF('Base de données'!B425="","",'Base de données'!B425)</f>
        <v/>
      </c>
      <c r="C482" s="10" t="str">
        <f>IF('Base de données'!C425="","",'Base de données'!C425)</f>
        <v/>
      </c>
      <c r="D482" s="10" t="str">
        <f>IF('Base de données'!D425="","",'Base de données'!D425)</f>
        <v/>
      </c>
      <c r="E482" s="10" t="str">
        <f>IF('Base de données'!E425="","",'Base de données'!E425)</f>
        <v/>
      </c>
      <c r="F482" s="10" t="str">
        <f>IF('Base de données'!F425="","",'Base de données'!F425)</f>
        <v/>
      </c>
      <c r="G482" s="10" t="str">
        <f>IF('Base de données'!G425="","",'Base de données'!G425)</f>
        <v/>
      </c>
      <c r="H482" s="10" t="str">
        <f>IF('Base de données'!H425="","",'Base de données'!H425)</f>
        <v/>
      </c>
      <c r="I482" s="10" t="str">
        <f>IF('Base de données'!I425="","",'Base de données'!I425)</f>
        <v/>
      </c>
      <c r="J482" s="10" t="str">
        <f>IF('Base de données'!J425="","",'Base de données'!J425)</f>
        <v/>
      </c>
      <c r="K482" s="10" t="str">
        <f>IF('Base de données'!K425="","",'Base de données'!K425)</f>
        <v/>
      </c>
      <c r="L482" s="64" t="str">
        <f>IF('Base de données'!L425="","",'Base de données'!L425)</f>
        <v/>
      </c>
      <c r="M482" s="64" t="str">
        <f>IF('Base de données'!M425="","",'Base de données'!M425)</f>
        <v/>
      </c>
      <c r="N482" s="64" t="str">
        <f>IF('Base de données'!N425="","",'Base de données'!N425)</f>
        <v/>
      </c>
      <c r="O482" s="10" t="str">
        <f>IF('Base de données'!O425="","",'Base de données'!O425)</f>
        <v/>
      </c>
      <c r="P482" s="10" t="str">
        <f>IF('Base de données'!P425="","",'Base de données'!P425)</f>
        <v/>
      </c>
      <c r="Q482" s="10" t="str">
        <f>IF('Base de données'!Q425="","",'Base de données'!Q425)</f>
        <v/>
      </c>
      <c r="BQ482"/>
      <c r="BR482"/>
      <c r="BS482"/>
      <c r="BT482"/>
      <c r="BU482"/>
      <c r="BV482"/>
      <c r="BW482"/>
      <c r="BX482"/>
      <c r="BY482"/>
      <c r="BZ482"/>
      <c r="CA482"/>
      <c r="CB482"/>
      <c r="CC482"/>
      <c r="CD482"/>
      <c r="CE482"/>
      <c r="CF482"/>
    </row>
    <row r="483" spans="1:84" hidden="1" x14ac:dyDescent="0.3">
      <c r="A483" s="12"/>
      <c r="B483" s="10" t="str">
        <f>IF('Base de données'!B426="","",'Base de données'!B426)</f>
        <v/>
      </c>
      <c r="C483" s="10" t="str">
        <f>IF('Base de données'!C426="","",'Base de données'!C426)</f>
        <v/>
      </c>
      <c r="D483" s="10" t="str">
        <f>IF('Base de données'!D426="","",'Base de données'!D426)</f>
        <v/>
      </c>
      <c r="E483" s="10" t="str">
        <f>IF('Base de données'!E426="","",'Base de données'!E426)</f>
        <v/>
      </c>
      <c r="F483" s="10" t="str">
        <f>IF('Base de données'!F426="","",'Base de données'!F426)</f>
        <v/>
      </c>
      <c r="G483" s="10" t="str">
        <f>IF('Base de données'!G426="","",'Base de données'!G426)</f>
        <v/>
      </c>
      <c r="H483" s="10" t="str">
        <f>IF('Base de données'!H426="","",'Base de données'!H426)</f>
        <v/>
      </c>
      <c r="I483" s="10" t="str">
        <f>IF('Base de données'!I426="","",'Base de données'!I426)</f>
        <v/>
      </c>
      <c r="J483" s="10" t="str">
        <f>IF('Base de données'!J426="","",'Base de données'!J426)</f>
        <v/>
      </c>
      <c r="K483" s="10" t="str">
        <f>IF('Base de données'!K426="","",'Base de données'!K426)</f>
        <v/>
      </c>
      <c r="L483" s="64" t="str">
        <f>IF('Base de données'!L426="","",'Base de données'!L426)</f>
        <v/>
      </c>
      <c r="M483" s="64" t="str">
        <f>IF('Base de données'!M426="","",'Base de données'!M426)</f>
        <v/>
      </c>
      <c r="N483" s="64" t="str">
        <f>IF('Base de données'!N426="","",'Base de données'!N426)</f>
        <v/>
      </c>
      <c r="O483" s="10" t="str">
        <f>IF('Base de données'!O426="","",'Base de données'!O426)</f>
        <v/>
      </c>
      <c r="P483" s="10" t="str">
        <f>IF('Base de données'!P426="","",'Base de données'!P426)</f>
        <v/>
      </c>
      <c r="Q483" s="10" t="str">
        <f>IF('Base de données'!Q426="","",'Base de données'!Q426)</f>
        <v/>
      </c>
      <c r="BQ483"/>
      <c r="BR483"/>
      <c r="BS483"/>
      <c r="BT483"/>
      <c r="BU483"/>
      <c r="BV483"/>
      <c r="BW483"/>
      <c r="BX483"/>
      <c r="BY483"/>
      <c r="BZ483"/>
      <c r="CA483"/>
      <c r="CB483"/>
      <c r="CC483"/>
      <c r="CD483"/>
      <c r="CE483"/>
      <c r="CF483"/>
    </row>
    <row r="484" spans="1:84" hidden="1" x14ac:dyDescent="0.3">
      <c r="A484" s="12"/>
      <c r="B484" s="10" t="str">
        <f>IF('Base de données'!B427="","",'Base de données'!B427)</f>
        <v/>
      </c>
      <c r="C484" s="10" t="str">
        <f>IF('Base de données'!C427="","",'Base de données'!C427)</f>
        <v/>
      </c>
      <c r="D484" s="10" t="str">
        <f>IF('Base de données'!D427="","",'Base de données'!D427)</f>
        <v/>
      </c>
      <c r="E484" s="10" t="str">
        <f>IF('Base de données'!E427="","",'Base de données'!E427)</f>
        <v/>
      </c>
      <c r="F484" s="10" t="str">
        <f>IF('Base de données'!F427="","",'Base de données'!F427)</f>
        <v/>
      </c>
      <c r="G484" s="10" t="str">
        <f>IF('Base de données'!G427="","",'Base de données'!G427)</f>
        <v/>
      </c>
      <c r="H484" s="10" t="str">
        <f>IF('Base de données'!H427="","",'Base de données'!H427)</f>
        <v/>
      </c>
      <c r="I484" s="10" t="str">
        <f>IF('Base de données'!I427="","",'Base de données'!I427)</f>
        <v/>
      </c>
      <c r="J484" s="10" t="str">
        <f>IF('Base de données'!J427="","",'Base de données'!J427)</f>
        <v/>
      </c>
      <c r="K484" s="10" t="str">
        <f>IF('Base de données'!K427="","",'Base de données'!K427)</f>
        <v/>
      </c>
      <c r="L484" s="64" t="str">
        <f>IF('Base de données'!L427="","",'Base de données'!L427)</f>
        <v/>
      </c>
      <c r="M484" s="64" t="str">
        <f>IF('Base de données'!M427="","",'Base de données'!M427)</f>
        <v/>
      </c>
      <c r="N484" s="64" t="str">
        <f>IF('Base de données'!N427="","",'Base de données'!N427)</f>
        <v/>
      </c>
      <c r="O484" s="10" t="str">
        <f>IF('Base de données'!O427="","",'Base de données'!O427)</f>
        <v/>
      </c>
      <c r="P484" s="10" t="str">
        <f>IF('Base de données'!P427="","",'Base de données'!P427)</f>
        <v/>
      </c>
      <c r="Q484" s="10" t="str">
        <f>IF('Base de données'!Q427="","",'Base de données'!Q427)</f>
        <v/>
      </c>
      <c r="BQ484"/>
      <c r="BR484"/>
      <c r="BS484"/>
      <c r="BT484"/>
      <c r="BU484"/>
      <c r="BV484"/>
      <c r="BW484"/>
      <c r="BX484"/>
      <c r="BY484"/>
      <c r="BZ484"/>
      <c r="CA484"/>
      <c r="CB484"/>
      <c r="CC484"/>
      <c r="CD484"/>
      <c r="CE484"/>
      <c r="CF484"/>
    </row>
    <row r="485" spans="1:84" hidden="1" x14ac:dyDescent="0.3">
      <c r="A485" s="12"/>
      <c r="B485" s="10" t="str">
        <f>IF('Base de données'!B428="","",'Base de données'!B428)</f>
        <v/>
      </c>
      <c r="C485" s="10" t="str">
        <f>IF('Base de données'!C428="","",'Base de données'!C428)</f>
        <v/>
      </c>
      <c r="D485" s="10" t="str">
        <f>IF('Base de données'!D428="","",'Base de données'!D428)</f>
        <v/>
      </c>
      <c r="E485" s="10" t="str">
        <f>IF('Base de données'!E428="","",'Base de données'!E428)</f>
        <v/>
      </c>
      <c r="F485" s="10" t="str">
        <f>IF('Base de données'!F428="","",'Base de données'!F428)</f>
        <v/>
      </c>
      <c r="G485" s="10" t="str">
        <f>IF('Base de données'!G428="","",'Base de données'!G428)</f>
        <v/>
      </c>
      <c r="H485" s="10" t="str">
        <f>IF('Base de données'!H428="","",'Base de données'!H428)</f>
        <v/>
      </c>
      <c r="I485" s="10" t="str">
        <f>IF('Base de données'!I428="","",'Base de données'!I428)</f>
        <v/>
      </c>
      <c r="J485" s="10" t="str">
        <f>IF('Base de données'!J428="","",'Base de données'!J428)</f>
        <v/>
      </c>
      <c r="K485" s="10" t="str">
        <f>IF('Base de données'!K428="","",'Base de données'!K428)</f>
        <v/>
      </c>
      <c r="L485" s="64" t="str">
        <f>IF('Base de données'!L428="","",'Base de données'!L428)</f>
        <v/>
      </c>
      <c r="M485" s="64" t="str">
        <f>IF('Base de données'!M428="","",'Base de données'!M428)</f>
        <v/>
      </c>
      <c r="N485" s="64" t="str">
        <f>IF('Base de données'!N428="","",'Base de données'!N428)</f>
        <v/>
      </c>
      <c r="O485" s="10" t="str">
        <f>IF('Base de données'!O428="","",'Base de données'!O428)</f>
        <v/>
      </c>
      <c r="P485" s="10" t="str">
        <f>IF('Base de données'!P428="","",'Base de données'!P428)</f>
        <v/>
      </c>
      <c r="Q485" s="10" t="str">
        <f>IF('Base de données'!Q428="","",'Base de données'!Q428)</f>
        <v/>
      </c>
      <c r="BQ485"/>
      <c r="BR485"/>
      <c r="BS485"/>
      <c r="BT485"/>
      <c r="BU485"/>
      <c r="BV485"/>
      <c r="BW485"/>
      <c r="BX485"/>
      <c r="BY485"/>
      <c r="BZ485"/>
      <c r="CA485"/>
      <c r="CB485"/>
      <c r="CC485"/>
      <c r="CD485"/>
      <c r="CE485"/>
      <c r="CF485"/>
    </row>
    <row r="486" spans="1:84" hidden="1" x14ac:dyDescent="0.3">
      <c r="A486" s="12"/>
      <c r="B486" s="10" t="str">
        <f>IF('Base de données'!B429="","",'Base de données'!B429)</f>
        <v/>
      </c>
      <c r="C486" s="10" t="str">
        <f>IF('Base de données'!C429="","",'Base de données'!C429)</f>
        <v/>
      </c>
      <c r="D486" s="10" t="str">
        <f>IF('Base de données'!D429="","",'Base de données'!D429)</f>
        <v/>
      </c>
      <c r="E486" s="10" t="str">
        <f>IF('Base de données'!E429="","",'Base de données'!E429)</f>
        <v/>
      </c>
      <c r="F486" s="10" t="str">
        <f>IF('Base de données'!F429="","",'Base de données'!F429)</f>
        <v/>
      </c>
      <c r="G486" s="10" t="str">
        <f>IF('Base de données'!G429="","",'Base de données'!G429)</f>
        <v/>
      </c>
      <c r="H486" s="10" t="str">
        <f>IF('Base de données'!H429="","",'Base de données'!H429)</f>
        <v/>
      </c>
      <c r="I486" s="10" t="str">
        <f>IF('Base de données'!I429="","",'Base de données'!I429)</f>
        <v/>
      </c>
      <c r="J486" s="10" t="str">
        <f>IF('Base de données'!J429="","",'Base de données'!J429)</f>
        <v/>
      </c>
      <c r="K486" s="10" t="str">
        <f>IF('Base de données'!K429="","",'Base de données'!K429)</f>
        <v/>
      </c>
      <c r="L486" s="64" t="str">
        <f>IF('Base de données'!L429="","",'Base de données'!L429)</f>
        <v/>
      </c>
      <c r="M486" s="64" t="str">
        <f>IF('Base de données'!M429="","",'Base de données'!M429)</f>
        <v/>
      </c>
      <c r="N486" s="64" t="str">
        <f>IF('Base de données'!N429="","",'Base de données'!N429)</f>
        <v/>
      </c>
      <c r="O486" s="10" t="str">
        <f>IF('Base de données'!O429="","",'Base de données'!O429)</f>
        <v/>
      </c>
      <c r="P486" s="10" t="str">
        <f>IF('Base de données'!P429="","",'Base de données'!P429)</f>
        <v/>
      </c>
      <c r="Q486" s="10" t="str">
        <f>IF('Base de données'!Q429="","",'Base de données'!Q429)</f>
        <v/>
      </c>
      <c r="BQ486"/>
      <c r="BR486"/>
      <c r="BS486"/>
      <c r="BT486"/>
      <c r="BU486"/>
      <c r="BV486"/>
      <c r="BW486"/>
      <c r="BX486"/>
      <c r="BY486"/>
      <c r="BZ486"/>
      <c r="CA486"/>
      <c r="CB486"/>
      <c r="CC486"/>
      <c r="CD486"/>
      <c r="CE486"/>
      <c r="CF486"/>
    </row>
    <row r="487" spans="1:84" hidden="1" x14ac:dyDescent="0.3">
      <c r="A487" s="12"/>
      <c r="B487" s="10" t="str">
        <f>IF('Base de données'!B430="","",'Base de données'!B430)</f>
        <v/>
      </c>
      <c r="C487" s="10" t="str">
        <f>IF('Base de données'!C430="","",'Base de données'!C430)</f>
        <v/>
      </c>
      <c r="D487" s="10" t="str">
        <f>IF('Base de données'!D430="","",'Base de données'!D430)</f>
        <v/>
      </c>
      <c r="E487" s="10" t="str">
        <f>IF('Base de données'!E430="","",'Base de données'!E430)</f>
        <v/>
      </c>
      <c r="F487" s="10" t="str">
        <f>IF('Base de données'!F430="","",'Base de données'!F430)</f>
        <v/>
      </c>
      <c r="G487" s="10" t="str">
        <f>IF('Base de données'!G430="","",'Base de données'!G430)</f>
        <v/>
      </c>
      <c r="H487" s="10" t="str">
        <f>IF('Base de données'!H430="","",'Base de données'!H430)</f>
        <v/>
      </c>
      <c r="I487" s="10" t="str">
        <f>IF('Base de données'!I430="","",'Base de données'!I430)</f>
        <v/>
      </c>
      <c r="J487" s="10" t="str">
        <f>IF('Base de données'!J430="","",'Base de données'!J430)</f>
        <v/>
      </c>
      <c r="K487" s="10" t="str">
        <f>IF('Base de données'!K430="","",'Base de données'!K430)</f>
        <v/>
      </c>
      <c r="L487" s="64" t="str">
        <f>IF('Base de données'!L430="","",'Base de données'!L430)</f>
        <v/>
      </c>
      <c r="M487" s="64" t="str">
        <f>IF('Base de données'!M430="","",'Base de données'!M430)</f>
        <v/>
      </c>
      <c r="N487" s="64" t="str">
        <f>IF('Base de données'!N430="","",'Base de données'!N430)</f>
        <v/>
      </c>
      <c r="O487" s="10" t="str">
        <f>IF('Base de données'!O430="","",'Base de données'!O430)</f>
        <v/>
      </c>
      <c r="P487" s="10" t="str">
        <f>IF('Base de données'!P430="","",'Base de données'!P430)</f>
        <v/>
      </c>
      <c r="Q487" s="10" t="str">
        <f>IF('Base de données'!Q430="","",'Base de données'!Q430)</f>
        <v/>
      </c>
      <c r="BQ487"/>
      <c r="BR487"/>
      <c r="BS487"/>
      <c r="BT487"/>
      <c r="BU487"/>
      <c r="BV487"/>
      <c r="BW487"/>
      <c r="BX487"/>
      <c r="BY487"/>
      <c r="BZ487"/>
      <c r="CA487"/>
      <c r="CB487"/>
      <c r="CC487"/>
      <c r="CD487"/>
      <c r="CE487"/>
      <c r="CF487"/>
    </row>
    <row r="488" spans="1:84" hidden="1" x14ac:dyDescent="0.3">
      <c r="A488" s="12"/>
      <c r="B488" s="10" t="str">
        <f>IF('Base de données'!B431="","",'Base de données'!B431)</f>
        <v/>
      </c>
      <c r="C488" s="10" t="str">
        <f>IF('Base de données'!C431="","",'Base de données'!C431)</f>
        <v/>
      </c>
      <c r="D488" s="10" t="str">
        <f>IF('Base de données'!D431="","",'Base de données'!D431)</f>
        <v/>
      </c>
      <c r="E488" s="10" t="str">
        <f>IF('Base de données'!E431="","",'Base de données'!E431)</f>
        <v/>
      </c>
      <c r="F488" s="10" t="str">
        <f>IF('Base de données'!F431="","",'Base de données'!F431)</f>
        <v/>
      </c>
      <c r="G488" s="10" t="str">
        <f>IF('Base de données'!G431="","",'Base de données'!G431)</f>
        <v/>
      </c>
      <c r="H488" s="10" t="str">
        <f>IF('Base de données'!H431="","",'Base de données'!H431)</f>
        <v/>
      </c>
      <c r="I488" s="10" t="str">
        <f>IF('Base de données'!I431="","",'Base de données'!I431)</f>
        <v/>
      </c>
      <c r="J488" s="10" t="str">
        <f>IF('Base de données'!J431="","",'Base de données'!J431)</f>
        <v/>
      </c>
      <c r="K488" s="10" t="str">
        <f>IF('Base de données'!K431="","",'Base de données'!K431)</f>
        <v/>
      </c>
      <c r="L488" s="64" t="str">
        <f>IF('Base de données'!L431="","",'Base de données'!L431)</f>
        <v/>
      </c>
      <c r="M488" s="64" t="str">
        <f>IF('Base de données'!M431="","",'Base de données'!M431)</f>
        <v/>
      </c>
      <c r="N488" s="64" t="str">
        <f>IF('Base de données'!N431="","",'Base de données'!N431)</f>
        <v/>
      </c>
      <c r="O488" s="10" t="str">
        <f>IF('Base de données'!O431="","",'Base de données'!O431)</f>
        <v/>
      </c>
      <c r="P488" s="10" t="str">
        <f>IF('Base de données'!P431="","",'Base de données'!P431)</f>
        <v/>
      </c>
      <c r="Q488" s="10" t="str">
        <f>IF('Base de données'!Q431="","",'Base de données'!Q431)</f>
        <v/>
      </c>
      <c r="BQ488"/>
      <c r="BR488"/>
      <c r="BS488"/>
      <c r="BT488"/>
      <c r="BU488"/>
      <c r="BV488"/>
      <c r="BW488"/>
      <c r="BX488"/>
      <c r="BY488"/>
      <c r="BZ488"/>
      <c r="CA488"/>
      <c r="CB488"/>
      <c r="CC488"/>
      <c r="CD488"/>
      <c r="CE488"/>
      <c r="CF488"/>
    </row>
    <row r="489" spans="1:84" hidden="1" x14ac:dyDescent="0.3">
      <c r="A489" s="12"/>
      <c r="B489" s="10" t="str">
        <f>IF('Base de données'!B432="","",'Base de données'!B432)</f>
        <v/>
      </c>
      <c r="C489" s="10" t="str">
        <f>IF('Base de données'!C432="","",'Base de données'!C432)</f>
        <v/>
      </c>
      <c r="D489" s="10" t="str">
        <f>IF('Base de données'!D432="","",'Base de données'!D432)</f>
        <v/>
      </c>
      <c r="E489" s="10" t="str">
        <f>IF('Base de données'!E432="","",'Base de données'!E432)</f>
        <v/>
      </c>
      <c r="F489" s="10" t="str">
        <f>IF('Base de données'!F432="","",'Base de données'!F432)</f>
        <v/>
      </c>
      <c r="G489" s="10" t="str">
        <f>IF('Base de données'!G432="","",'Base de données'!G432)</f>
        <v/>
      </c>
      <c r="H489" s="10" t="str">
        <f>IF('Base de données'!H432="","",'Base de données'!H432)</f>
        <v/>
      </c>
      <c r="I489" s="10" t="str">
        <f>IF('Base de données'!I432="","",'Base de données'!I432)</f>
        <v/>
      </c>
      <c r="J489" s="10" t="str">
        <f>IF('Base de données'!J432="","",'Base de données'!J432)</f>
        <v/>
      </c>
      <c r="K489" s="10" t="str">
        <f>IF('Base de données'!K432="","",'Base de données'!K432)</f>
        <v/>
      </c>
      <c r="L489" s="64" t="str">
        <f>IF('Base de données'!L432="","",'Base de données'!L432)</f>
        <v/>
      </c>
      <c r="M489" s="64" t="str">
        <f>IF('Base de données'!M432="","",'Base de données'!M432)</f>
        <v/>
      </c>
      <c r="N489" s="64" t="str">
        <f>IF('Base de données'!N432="","",'Base de données'!N432)</f>
        <v/>
      </c>
      <c r="O489" s="10" t="str">
        <f>IF('Base de données'!O432="","",'Base de données'!O432)</f>
        <v/>
      </c>
      <c r="P489" s="10" t="str">
        <f>IF('Base de données'!P432="","",'Base de données'!P432)</f>
        <v/>
      </c>
      <c r="Q489" s="10" t="str">
        <f>IF('Base de données'!Q432="","",'Base de données'!Q432)</f>
        <v/>
      </c>
      <c r="BQ489"/>
      <c r="BR489"/>
      <c r="BS489"/>
      <c r="BT489"/>
      <c r="BU489"/>
      <c r="BV489"/>
      <c r="BW489"/>
      <c r="BX489"/>
      <c r="BY489"/>
      <c r="BZ489"/>
      <c r="CA489"/>
      <c r="CB489"/>
      <c r="CC489"/>
      <c r="CD489"/>
      <c r="CE489"/>
      <c r="CF489"/>
    </row>
    <row r="490" spans="1:84" hidden="1" x14ac:dyDescent="0.3">
      <c r="A490" s="12"/>
      <c r="B490" s="10" t="str">
        <f>IF('Base de données'!B433="","",'Base de données'!B433)</f>
        <v/>
      </c>
      <c r="C490" s="10" t="str">
        <f>IF('Base de données'!C433="","",'Base de données'!C433)</f>
        <v/>
      </c>
      <c r="D490" s="10" t="str">
        <f>IF('Base de données'!D433="","",'Base de données'!D433)</f>
        <v/>
      </c>
      <c r="E490" s="10" t="str">
        <f>IF('Base de données'!E433="","",'Base de données'!E433)</f>
        <v/>
      </c>
      <c r="F490" s="10" t="str">
        <f>IF('Base de données'!F433="","",'Base de données'!F433)</f>
        <v/>
      </c>
      <c r="G490" s="10" t="str">
        <f>IF('Base de données'!G433="","",'Base de données'!G433)</f>
        <v/>
      </c>
      <c r="H490" s="10" t="str">
        <f>IF('Base de données'!H433="","",'Base de données'!H433)</f>
        <v/>
      </c>
      <c r="I490" s="10" t="str">
        <f>IF('Base de données'!I433="","",'Base de données'!I433)</f>
        <v/>
      </c>
      <c r="J490" s="10" t="str">
        <f>IF('Base de données'!J433="","",'Base de données'!J433)</f>
        <v/>
      </c>
      <c r="K490" s="10" t="str">
        <f>IF('Base de données'!K433="","",'Base de données'!K433)</f>
        <v/>
      </c>
      <c r="L490" s="64" t="str">
        <f>IF('Base de données'!L433="","",'Base de données'!L433)</f>
        <v/>
      </c>
      <c r="M490" s="64" t="str">
        <f>IF('Base de données'!M433="","",'Base de données'!M433)</f>
        <v/>
      </c>
      <c r="N490" s="64" t="str">
        <f>IF('Base de données'!N433="","",'Base de données'!N433)</f>
        <v/>
      </c>
      <c r="O490" s="10" t="str">
        <f>IF('Base de données'!O433="","",'Base de données'!O433)</f>
        <v/>
      </c>
      <c r="P490" s="10" t="str">
        <f>IF('Base de données'!P433="","",'Base de données'!P433)</f>
        <v/>
      </c>
      <c r="Q490" s="10" t="str">
        <f>IF('Base de données'!Q433="","",'Base de données'!Q433)</f>
        <v/>
      </c>
      <c r="BQ490"/>
      <c r="BR490"/>
      <c r="BS490"/>
      <c r="BT490"/>
      <c r="BU490"/>
      <c r="BV490"/>
      <c r="BW490"/>
      <c r="BX490"/>
      <c r="BY490"/>
      <c r="BZ490"/>
      <c r="CA490"/>
      <c r="CB490"/>
      <c r="CC490"/>
      <c r="CD490"/>
      <c r="CE490"/>
      <c r="CF490"/>
    </row>
    <row r="491" spans="1:84" hidden="1" x14ac:dyDescent="0.3">
      <c r="A491" s="12"/>
      <c r="B491" s="10" t="str">
        <f>IF('Base de données'!B434="","",'Base de données'!B434)</f>
        <v/>
      </c>
      <c r="C491" s="10" t="str">
        <f>IF('Base de données'!C434="","",'Base de données'!C434)</f>
        <v/>
      </c>
      <c r="D491" s="10" t="str">
        <f>IF('Base de données'!D434="","",'Base de données'!D434)</f>
        <v/>
      </c>
      <c r="E491" s="10" t="str">
        <f>IF('Base de données'!E434="","",'Base de données'!E434)</f>
        <v/>
      </c>
      <c r="F491" s="10" t="str">
        <f>IF('Base de données'!F434="","",'Base de données'!F434)</f>
        <v/>
      </c>
      <c r="G491" s="10" t="str">
        <f>IF('Base de données'!G434="","",'Base de données'!G434)</f>
        <v/>
      </c>
      <c r="H491" s="10" t="str">
        <f>IF('Base de données'!H434="","",'Base de données'!H434)</f>
        <v/>
      </c>
      <c r="I491" s="10" t="str">
        <f>IF('Base de données'!I434="","",'Base de données'!I434)</f>
        <v/>
      </c>
      <c r="J491" s="10" t="str">
        <f>IF('Base de données'!J434="","",'Base de données'!J434)</f>
        <v/>
      </c>
      <c r="K491" s="10" t="str">
        <f>IF('Base de données'!K434="","",'Base de données'!K434)</f>
        <v/>
      </c>
      <c r="L491" s="64" t="str">
        <f>IF('Base de données'!L434="","",'Base de données'!L434)</f>
        <v/>
      </c>
      <c r="M491" s="64" t="str">
        <f>IF('Base de données'!M434="","",'Base de données'!M434)</f>
        <v/>
      </c>
      <c r="N491" s="64" t="str">
        <f>IF('Base de données'!N434="","",'Base de données'!N434)</f>
        <v/>
      </c>
      <c r="O491" s="10" t="str">
        <f>IF('Base de données'!O434="","",'Base de données'!O434)</f>
        <v/>
      </c>
      <c r="P491" s="10" t="str">
        <f>IF('Base de données'!P434="","",'Base de données'!P434)</f>
        <v/>
      </c>
      <c r="Q491" s="10" t="str">
        <f>IF('Base de données'!Q434="","",'Base de données'!Q434)</f>
        <v/>
      </c>
      <c r="BQ491"/>
      <c r="BR491"/>
      <c r="BS491"/>
      <c r="BT491"/>
      <c r="BU491"/>
      <c r="BV491"/>
      <c r="BW491"/>
      <c r="BX491"/>
      <c r="BY491"/>
      <c r="BZ491"/>
      <c r="CA491"/>
      <c r="CB491"/>
      <c r="CC491"/>
      <c r="CD491"/>
      <c r="CE491"/>
      <c r="CF491"/>
    </row>
    <row r="492" spans="1:84" hidden="1" x14ac:dyDescent="0.3">
      <c r="A492" s="12"/>
      <c r="B492" s="10" t="str">
        <f>IF('Base de données'!B435="","",'Base de données'!B435)</f>
        <v/>
      </c>
      <c r="C492" s="10" t="str">
        <f>IF('Base de données'!C435="","",'Base de données'!C435)</f>
        <v/>
      </c>
      <c r="D492" s="10" t="str">
        <f>IF('Base de données'!D435="","",'Base de données'!D435)</f>
        <v/>
      </c>
      <c r="E492" s="10" t="str">
        <f>IF('Base de données'!E435="","",'Base de données'!E435)</f>
        <v/>
      </c>
      <c r="F492" s="10" t="str">
        <f>IF('Base de données'!F435="","",'Base de données'!F435)</f>
        <v/>
      </c>
      <c r="G492" s="10" t="str">
        <f>IF('Base de données'!G435="","",'Base de données'!G435)</f>
        <v/>
      </c>
      <c r="H492" s="10" t="str">
        <f>IF('Base de données'!H435="","",'Base de données'!H435)</f>
        <v/>
      </c>
      <c r="I492" s="10" t="str">
        <f>IF('Base de données'!I435="","",'Base de données'!I435)</f>
        <v/>
      </c>
      <c r="J492" s="10" t="str">
        <f>IF('Base de données'!J435="","",'Base de données'!J435)</f>
        <v/>
      </c>
      <c r="K492" s="10" t="str">
        <f>IF('Base de données'!K435="","",'Base de données'!K435)</f>
        <v/>
      </c>
      <c r="L492" s="64" t="str">
        <f>IF('Base de données'!L435="","",'Base de données'!L435)</f>
        <v/>
      </c>
      <c r="M492" s="64" t="str">
        <f>IF('Base de données'!M435="","",'Base de données'!M435)</f>
        <v/>
      </c>
      <c r="N492" s="64" t="str">
        <f>IF('Base de données'!N435="","",'Base de données'!N435)</f>
        <v/>
      </c>
      <c r="O492" s="10" t="str">
        <f>IF('Base de données'!O435="","",'Base de données'!O435)</f>
        <v/>
      </c>
      <c r="P492" s="10" t="str">
        <f>IF('Base de données'!P435="","",'Base de données'!P435)</f>
        <v/>
      </c>
      <c r="Q492" s="10" t="str">
        <f>IF('Base de données'!Q435="","",'Base de données'!Q435)</f>
        <v/>
      </c>
      <c r="BQ492"/>
      <c r="BR492"/>
      <c r="BS492"/>
      <c r="BT492"/>
      <c r="BU492"/>
      <c r="BV492"/>
      <c r="BW492"/>
      <c r="BX492"/>
      <c r="BY492"/>
      <c r="BZ492"/>
      <c r="CA492"/>
      <c r="CB492"/>
      <c r="CC492"/>
      <c r="CD492"/>
      <c r="CE492"/>
      <c r="CF492"/>
    </row>
    <row r="493" spans="1:84" hidden="1" x14ac:dyDescent="0.3">
      <c r="A493" s="12"/>
      <c r="B493" s="10" t="str">
        <f>IF('Base de données'!B436="","",'Base de données'!B436)</f>
        <v/>
      </c>
      <c r="C493" s="10" t="str">
        <f>IF('Base de données'!C436="","",'Base de données'!C436)</f>
        <v/>
      </c>
      <c r="D493" s="10" t="str">
        <f>IF('Base de données'!D436="","",'Base de données'!D436)</f>
        <v/>
      </c>
      <c r="E493" s="10" t="str">
        <f>IF('Base de données'!E436="","",'Base de données'!E436)</f>
        <v/>
      </c>
      <c r="F493" s="10" t="str">
        <f>IF('Base de données'!F436="","",'Base de données'!F436)</f>
        <v/>
      </c>
      <c r="G493" s="10" t="str">
        <f>IF('Base de données'!G436="","",'Base de données'!G436)</f>
        <v/>
      </c>
      <c r="H493" s="10" t="str">
        <f>IF('Base de données'!H436="","",'Base de données'!H436)</f>
        <v/>
      </c>
      <c r="I493" s="10" t="str">
        <f>IF('Base de données'!I436="","",'Base de données'!I436)</f>
        <v/>
      </c>
      <c r="J493" s="10" t="str">
        <f>IF('Base de données'!J436="","",'Base de données'!J436)</f>
        <v/>
      </c>
      <c r="K493" s="10" t="str">
        <f>IF('Base de données'!K436="","",'Base de données'!K436)</f>
        <v/>
      </c>
      <c r="L493" s="64" t="str">
        <f>IF('Base de données'!L436="","",'Base de données'!L436)</f>
        <v/>
      </c>
      <c r="M493" s="64" t="str">
        <f>IF('Base de données'!M436="","",'Base de données'!M436)</f>
        <v/>
      </c>
      <c r="N493" s="64" t="str">
        <f>IF('Base de données'!N436="","",'Base de données'!N436)</f>
        <v/>
      </c>
      <c r="O493" s="10" t="str">
        <f>IF('Base de données'!O436="","",'Base de données'!O436)</f>
        <v/>
      </c>
      <c r="P493" s="10" t="str">
        <f>IF('Base de données'!P436="","",'Base de données'!P436)</f>
        <v/>
      </c>
      <c r="Q493" s="10" t="str">
        <f>IF('Base de données'!Q436="","",'Base de données'!Q436)</f>
        <v/>
      </c>
      <c r="BQ493"/>
      <c r="BR493"/>
      <c r="BS493"/>
      <c r="BT493"/>
      <c r="BU493"/>
      <c r="BV493"/>
      <c r="BW493"/>
      <c r="BX493"/>
      <c r="BY493"/>
      <c r="BZ493"/>
      <c r="CA493"/>
      <c r="CB493"/>
      <c r="CC493"/>
      <c r="CD493"/>
      <c r="CE493"/>
      <c r="CF493"/>
    </row>
    <row r="494" spans="1:84" hidden="1" x14ac:dyDescent="0.3">
      <c r="A494" s="12"/>
      <c r="B494" s="10" t="str">
        <f>IF('Base de données'!B437="","",'Base de données'!B437)</f>
        <v/>
      </c>
      <c r="C494" s="10" t="str">
        <f>IF('Base de données'!C437="","",'Base de données'!C437)</f>
        <v/>
      </c>
      <c r="D494" s="10" t="str">
        <f>IF('Base de données'!D437="","",'Base de données'!D437)</f>
        <v/>
      </c>
      <c r="E494" s="10" t="str">
        <f>IF('Base de données'!E437="","",'Base de données'!E437)</f>
        <v/>
      </c>
      <c r="F494" s="10" t="str">
        <f>IF('Base de données'!F437="","",'Base de données'!F437)</f>
        <v/>
      </c>
      <c r="G494" s="10" t="str">
        <f>IF('Base de données'!G437="","",'Base de données'!G437)</f>
        <v/>
      </c>
      <c r="H494" s="10" t="str">
        <f>IF('Base de données'!H437="","",'Base de données'!H437)</f>
        <v/>
      </c>
      <c r="I494" s="10" t="str">
        <f>IF('Base de données'!I437="","",'Base de données'!I437)</f>
        <v/>
      </c>
      <c r="J494" s="10" t="str">
        <f>IF('Base de données'!J437="","",'Base de données'!J437)</f>
        <v/>
      </c>
      <c r="K494" s="10" t="str">
        <f>IF('Base de données'!K437="","",'Base de données'!K437)</f>
        <v/>
      </c>
      <c r="L494" s="64" t="str">
        <f>IF('Base de données'!L437="","",'Base de données'!L437)</f>
        <v/>
      </c>
      <c r="M494" s="64" t="str">
        <f>IF('Base de données'!M437="","",'Base de données'!M437)</f>
        <v/>
      </c>
      <c r="N494" s="64" t="str">
        <f>IF('Base de données'!N437="","",'Base de données'!N437)</f>
        <v/>
      </c>
      <c r="O494" s="10" t="str">
        <f>IF('Base de données'!O437="","",'Base de données'!O437)</f>
        <v/>
      </c>
      <c r="P494" s="10" t="str">
        <f>IF('Base de données'!P437="","",'Base de données'!P437)</f>
        <v/>
      </c>
      <c r="Q494" s="10" t="str">
        <f>IF('Base de données'!Q437="","",'Base de données'!Q437)</f>
        <v/>
      </c>
      <c r="BQ494"/>
      <c r="BR494"/>
      <c r="BS494"/>
      <c r="BT494"/>
      <c r="BU494"/>
      <c r="BV494"/>
      <c r="BW494"/>
      <c r="BX494"/>
      <c r="BY494"/>
      <c r="BZ494"/>
      <c r="CA494"/>
      <c r="CB494"/>
      <c r="CC494"/>
      <c r="CD494"/>
      <c r="CE494"/>
      <c r="CF494"/>
    </row>
    <row r="495" spans="1:84" hidden="1" x14ac:dyDescent="0.3">
      <c r="A495" s="12"/>
      <c r="B495" s="10" t="str">
        <f>IF('Base de données'!B438="","",'Base de données'!B438)</f>
        <v/>
      </c>
      <c r="C495" s="10" t="str">
        <f>IF('Base de données'!C438="","",'Base de données'!C438)</f>
        <v/>
      </c>
      <c r="D495" s="10" t="str">
        <f>IF('Base de données'!D438="","",'Base de données'!D438)</f>
        <v/>
      </c>
      <c r="E495" s="10" t="str">
        <f>IF('Base de données'!E438="","",'Base de données'!E438)</f>
        <v/>
      </c>
      <c r="F495" s="10" t="str">
        <f>IF('Base de données'!F438="","",'Base de données'!F438)</f>
        <v/>
      </c>
      <c r="G495" s="10" t="str">
        <f>IF('Base de données'!G438="","",'Base de données'!G438)</f>
        <v/>
      </c>
      <c r="H495" s="10" t="str">
        <f>IF('Base de données'!H438="","",'Base de données'!H438)</f>
        <v/>
      </c>
      <c r="I495" s="10" t="str">
        <f>IF('Base de données'!I438="","",'Base de données'!I438)</f>
        <v/>
      </c>
      <c r="J495" s="10" t="str">
        <f>IF('Base de données'!J438="","",'Base de données'!J438)</f>
        <v/>
      </c>
      <c r="K495" s="10" t="str">
        <f>IF('Base de données'!K438="","",'Base de données'!K438)</f>
        <v/>
      </c>
      <c r="L495" s="64" t="str">
        <f>IF('Base de données'!L438="","",'Base de données'!L438)</f>
        <v/>
      </c>
      <c r="M495" s="64" t="str">
        <f>IF('Base de données'!M438="","",'Base de données'!M438)</f>
        <v/>
      </c>
      <c r="N495" s="64" t="str">
        <f>IF('Base de données'!N438="","",'Base de données'!N438)</f>
        <v/>
      </c>
      <c r="O495" s="10" t="str">
        <f>IF('Base de données'!O438="","",'Base de données'!O438)</f>
        <v/>
      </c>
      <c r="P495" s="10" t="str">
        <f>IF('Base de données'!P438="","",'Base de données'!P438)</f>
        <v/>
      </c>
      <c r="Q495" s="10" t="str">
        <f>IF('Base de données'!Q438="","",'Base de données'!Q438)</f>
        <v/>
      </c>
      <c r="BQ495"/>
      <c r="BR495"/>
      <c r="BS495"/>
      <c r="BT495"/>
      <c r="BU495"/>
      <c r="BV495"/>
      <c r="BW495"/>
      <c r="BX495"/>
      <c r="BY495"/>
      <c r="BZ495"/>
      <c r="CA495"/>
      <c r="CB495"/>
      <c r="CC495"/>
      <c r="CD495"/>
      <c r="CE495"/>
      <c r="CF495"/>
    </row>
    <row r="496" spans="1:84" hidden="1" x14ac:dyDescent="0.3">
      <c r="A496" s="12"/>
      <c r="B496" s="10" t="str">
        <f>IF('Base de données'!B439="","",'Base de données'!B439)</f>
        <v/>
      </c>
      <c r="C496" s="10" t="str">
        <f>IF('Base de données'!C439="","",'Base de données'!C439)</f>
        <v/>
      </c>
      <c r="D496" s="10" t="str">
        <f>IF('Base de données'!D439="","",'Base de données'!D439)</f>
        <v/>
      </c>
      <c r="E496" s="10" t="str">
        <f>IF('Base de données'!E439="","",'Base de données'!E439)</f>
        <v/>
      </c>
      <c r="F496" s="10" t="str">
        <f>IF('Base de données'!F439="","",'Base de données'!F439)</f>
        <v/>
      </c>
      <c r="G496" s="10" t="str">
        <f>IF('Base de données'!G439="","",'Base de données'!G439)</f>
        <v/>
      </c>
      <c r="H496" s="10" t="str">
        <f>IF('Base de données'!H439="","",'Base de données'!H439)</f>
        <v/>
      </c>
      <c r="I496" s="10" t="str">
        <f>IF('Base de données'!I439="","",'Base de données'!I439)</f>
        <v/>
      </c>
      <c r="J496" s="10" t="str">
        <f>IF('Base de données'!J439="","",'Base de données'!J439)</f>
        <v/>
      </c>
      <c r="K496" s="10" t="str">
        <f>IF('Base de données'!K439="","",'Base de données'!K439)</f>
        <v/>
      </c>
      <c r="L496" s="64" t="str">
        <f>IF('Base de données'!L439="","",'Base de données'!L439)</f>
        <v/>
      </c>
      <c r="M496" s="64" t="str">
        <f>IF('Base de données'!M439="","",'Base de données'!M439)</f>
        <v/>
      </c>
      <c r="N496" s="64" t="str">
        <f>IF('Base de données'!N439="","",'Base de données'!N439)</f>
        <v/>
      </c>
      <c r="O496" s="10" t="str">
        <f>IF('Base de données'!O439="","",'Base de données'!O439)</f>
        <v/>
      </c>
      <c r="P496" s="10" t="str">
        <f>IF('Base de données'!P439="","",'Base de données'!P439)</f>
        <v/>
      </c>
      <c r="Q496" s="10" t="str">
        <f>IF('Base de données'!Q439="","",'Base de données'!Q439)</f>
        <v/>
      </c>
      <c r="BQ496"/>
      <c r="BR496"/>
      <c r="BS496"/>
      <c r="BT496"/>
      <c r="BU496"/>
      <c r="BV496"/>
      <c r="BW496"/>
      <c r="BX496"/>
      <c r="BY496"/>
      <c r="BZ496"/>
      <c r="CA496"/>
      <c r="CB496"/>
      <c r="CC496"/>
      <c r="CD496"/>
      <c r="CE496"/>
      <c r="CF496"/>
    </row>
    <row r="497" spans="1:84" hidden="1" x14ac:dyDescent="0.3">
      <c r="A497" s="12"/>
      <c r="B497" s="10" t="str">
        <f>IF('Base de données'!B440="","",'Base de données'!B440)</f>
        <v/>
      </c>
      <c r="C497" s="10" t="str">
        <f>IF('Base de données'!C440="","",'Base de données'!C440)</f>
        <v/>
      </c>
      <c r="D497" s="10" t="str">
        <f>IF('Base de données'!D440="","",'Base de données'!D440)</f>
        <v/>
      </c>
      <c r="E497" s="10" t="str">
        <f>IF('Base de données'!E440="","",'Base de données'!E440)</f>
        <v/>
      </c>
      <c r="F497" s="10" t="str">
        <f>IF('Base de données'!F440="","",'Base de données'!F440)</f>
        <v/>
      </c>
      <c r="G497" s="10" t="str">
        <f>IF('Base de données'!G440="","",'Base de données'!G440)</f>
        <v/>
      </c>
      <c r="H497" s="10" t="str">
        <f>IF('Base de données'!H440="","",'Base de données'!H440)</f>
        <v/>
      </c>
      <c r="I497" s="10" t="str">
        <f>IF('Base de données'!I440="","",'Base de données'!I440)</f>
        <v/>
      </c>
      <c r="J497" s="10" t="str">
        <f>IF('Base de données'!J440="","",'Base de données'!J440)</f>
        <v/>
      </c>
      <c r="K497" s="10" t="str">
        <f>IF('Base de données'!K440="","",'Base de données'!K440)</f>
        <v/>
      </c>
      <c r="L497" s="64" t="str">
        <f>IF('Base de données'!L440="","",'Base de données'!L440)</f>
        <v/>
      </c>
      <c r="M497" s="64" t="str">
        <f>IF('Base de données'!M440="","",'Base de données'!M440)</f>
        <v/>
      </c>
      <c r="N497" s="64" t="str">
        <f>IF('Base de données'!N440="","",'Base de données'!N440)</f>
        <v/>
      </c>
      <c r="O497" s="10" t="str">
        <f>IF('Base de données'!O440="","",'Base de données'!O440)</f>
        <v/>
      </c>
      <c r="P497" s="10" t="str">
        <f>IF('Base de données'!P440="","",'Base de données'!P440)</f>
        <v/>
      </c>
      <c r="Q497" s="10" t="str">
        <f>IF('Base de données'!Q440="","",'Base de données'!Q440)</f>
        <v/>
      </c>
      <c r="BQ497"/>
      <c r="BR497"/>
      <c r="BS497"/>
      <c r="BT497"/>
      <c r="BU497"/>
      <c r="BV497"/>
      <c r="BW497"/>
      <c r="BX497"/>
      <c r="BY497"/>
      <c r="BZ497"/>
      <c r="CA497"/>
      <c r="CB497"/>
      <c r="CC497"/>
      <c r="CD497"/>
      <c r="CE497"/>
      <c r="CF497"/>
    </row>
    <row r="498" spans="1:84" hidden="1" x14ac:dyDescent="0.3">
      <c r="A498" s="12"/>
      <c r="B498" s="10" t="str">
        <f>IF('Base de données'!B441="","",'Base de données'!B441)</f>
        <v/>
      </c>
      <c r="C498" s="10" t="str">
        <f>IF('Base de données'!C441="","",'Base de données'!C441)</f>
        <v/>
      </c>
      <c r="D498" s="10" t="str">
        <f>IF('Base de données'!D441="","",'Base de données'!D441)</f>
        <v/>
      </c>
      <c r="E498" s="10" t="str">
        <f>IF('Base de données'!E441="","",'Base de données'!E441)</f>
        <v/>
      </c>
      <c r="F498" s="10" t="str">
        <f>IF('Base de données'!F441="","",'Base de données'!F441)</f>
        <v/>
      </c>
      <c r="G498" s="10" t="str">
        <f>IF('Base de données'!G441="","",'Base de données'!G441)</f>
        <v/>
      </c>
      <c r="H498" s="10" t="str">
        <f>IF('Base de données'!H441="","",'Base de données'!H441)</f>
        <v/>
      </c>
      <c r="I498" s="10" t="str">
        <f>IF('Base de données'!I441="","",'Base de données'!I441)</f>
        <v/>
      </c>
      <c r="J498" s="10" t="str">
        <f>IF('Base de données'!J441="","",'Base de données'!J441)</f>
        <v/>
      </c>
      <c r="K498" s="10" t="str">
        <f>IF('Base de données'!K441="","",'Base de données'!K441)</f>
        <v/>
      </c>
      <c r="L498" s="64" t="str">
        <f>IF('Base de données'!L441="","",'Base de données'!L441)</f>
        <v/>
      </c>
      <c r="M498" s="64" t="str">
        <f>IF('Base de données'!M441="","",'Base de données'!M441)</f>
        <v/>
      </c>
      <c r="N498" s="64" t="str">
        <f>IF('Base de données'!N441="","",'Base de données'!N441)</f>
        <v/>
      </c>
      <c r="O498" s="10" t="str">
        <f>IF('Base de données'!O441="","",'Base de données'!O441)</f>
        <v/>
      </c>
      <c r="P498" s="10" t="str">
        <f>IF('Base de données'!P441="","",'Base de données'!P441)</f>
        <v/>
      </c>
      <c r="Q498" s="10" t="str">
        <f>IF('Base de données'!Q441="","",'Base de données'!Q441)</f>
        <v/>
      </c>
      <c r="BQ498"/>
      <c r="BR498"/>
      <c r="BS498"/>
      <c r="BT498"/>
      <c r="BU498"/>
      <c r="BV498"/>
      <c r="BW498"/>
      <c r="BX498"/>
      <c r="BY498"/>
      <c r="BZ498"/>
      <c r="CA498"/>
      <c r="CB498"/>
      <c r="CC498"/>
      <c r="CD498"/>
      <c r="CE498"/>
      <c r="CF498"/>
    </row>
    <row r="499" spans="1:84" hidden="1" x14ac:dyDescent="0.3">
      <c r="A499" s="12"/>
      <c r="B499" s="10" t="str">
        <f>IF('Base de données'!B442="","",'Base de données'!B442)</f>
        <v/>
      </c>
      <c r="C499" s="10" t="str">
        <f>IF('Base de données'!C442="","",'Base de données'!C442)</f>
        <v/>
      </c>
      <c r="D499" s="10" t="str">
        <f>IF('Base de données'!D442="","",'Base de données'!D442)</f>
        <v/>
      </c>
      <c r="E499" s="10" t="str">
        <f>IF('Base de données'!E442="","",'Base de données'!E442)</f>
        <v/>
      </c>
      <c r="F499" s="10" t="str">
        <f>IF('Base de données'!F442="","",'Base de données'!F442)</f>
        <v/>
      </c>
      <c r="G499" s="10" t="str">
        <f>IF('Base de données'!G442="","",'Base de données'!G442)</f>
        <v/>
      </c>
      <c r="H499" s="10" t="str">
        <f>IF('Base de données'!H442="","",'Base de données'!H442)</f>
        <v/>
      </c>
      <c r="I499" s="10" t="str">
        <f>IF('Base de données'!I442="","",'Base de données'!I442)</f>
        <v/>
      </c>
      <c r="J499" s="10" t="str">
        <f>IF('Base de données'!J442="","",'Base de données'!J442)</f>
        <v/>
      </c>
      <c r="K499" s="10" t="str">
        <f>IF('Base de données'!K442="","",'Base de données'!K442)</f>
        <v/>
      </c>
      <c r="L499" s="64" t="str">
        <f>IF('Base de données'!L442="","",'Base de données'!L442)</f>
        <v/>
      </c>
      <c r="M499" s="64" t="str">
        <f>IF('Base de données'!M442="","",'Base de données'!M442)</f>
        <v/>
      </c>
      <c r="N499" s="64" t="str">
        <f>IF('Base de données'!N442="","",'Base de données'!N442)</f>
        <v/>
      </c>
      <c r="O499" s="10" t="str">
        <f>IF('Base de données'!O442="","",'Base de données'!O442)</f>
        <v/>
      </c>
      <c r="P499" s="10" t="str">
        <f>IF('Base de données'!P442="","",'Base de données'!P442)</f>
        <v/>
      </c>
      <c r="Q499" s="10" t="str">
        <f>IF('Base de données'!Q442="","",'Base de données'!Q442)</f>
        <v/>
      </c>
      <c r="BQ499"/>
      <c r="BR499"/>
      <c r="BS499"/>
      <c r="BT499"/>
      <c r="BU499"/>
      <c r="BV499"/>
      <c r="BW499"/>
      <c r="BX499"/>
      <c r="BY499"/>
      <c r="BZ499"/>
      <c r="CA499"/>
      <c r="CB499"/>
      <c r="CC499"/>
      <c r="CD499"/>
      <c r="CE499"/>
      <c r="CF499"/>
    </row>
    <row r="500" spans="1:84" hidden="1" x14ac:dyDescent="0.3">
      <c r="A500" s="12"/>
      <c r="B500" s="10" t="str">
        <f>IF('Base de données'!B443="","",'Base de données'!B443)</f>
        <v/>
      </c>
      <c r="C500" s="10" t="str">
        <f>IF('Base de données'!C443="","",'Base de données'!C443)</f>
        <v/>
      </c>
      <c r="D500" s="10" t="str">
        <f>IF('Base de données'!D443="","",'Base de données'!D443)</f>
        <v/>
      </c>
      <c r="E500" s="10" t="str">
        <f>IF('Base de données'!E443="","",'Base de données'!E443)</f>
        <v/>
      </c>
      <c r="F500" s="10" t="str">
        <f>IF('Base de données'!F443="","",'Base de données'!F443)</f>
        <v/>
      </c>
      <c r="G500" s="10" t="str">
        <f>IF('Base de données'!G443="","",'Base de données'!G443)</f>
        <v/>
      </c>
      <c r="H500" s="10" t="str">
        <f>IF('Base de données'!H443="","",'Base de données'!H443)</f>
        <v/>
      </c>
      <c r="I500" s="10" t="str">
        <f>IF('Base de données'!I443="","",'Base de données'!I443)</f>
        <v/>
      </c>
      <c r="J500" s="10" t="str">
        <f>IF('Base de données'!J443="","",'Base de données'!J443)</f>
        <v/>
      </c>
      <c r="K500" s="10" t="str">
        <f>IF('Base de données'!K443="","",'Base de données'!K443)</f>
        <v/>
      </c>
      <c r="L500" s="64" t="str">
        <f>IF('Base de données'!L443="","",'Base de données'!L443)</f>
        <v/>
      </c>
      <c r="M500" s="64" t="str">
        <f>IF('Base de données'!M443="","",'Base de données'!M443)</f>
        <v/>
      </c>
      <c r="N500" s="64" t="str">
        <f>IF('Base de données'!N443="","",'Base de données'!N443)</f>
        <v/>
      </c>
      <c r="O500" s="10" t="str">
        <f>IF('Base de données'!O443="","",'Base de données'!O443)</f>
        <v/>
      </c>
      <c r="P500" s="10" t="str">
        <f>IF('Base de données'!P443="","",'Base de données'!P443)</f>
        <v/>
      </c>
      <c r="Q500" s="10" t="str">
        <f>IF('Base de données'!Q443="","",'Base de données'!Q443)</f>
        <v/>
      </c>
      <c r="BQ500"/>
      <c r="BR500"/>
      <c r="BS500"/>
      <c r="BT500"/>
      <c r="BU500"/>
      <c r="BV500"/>
      <c r="BW500"/>
      <c r="BX500"/>
      <c r="BY500"/>
      <c r="BZ500"/>
      <c r="CA500"/>
      <c r="CB500"/>
      <c r="CC500"/>
      <c r="CD500"/>
      <c r="CE500"/>
      <c r="CF500"/>
    </row>
    <row r="501" spans="1:84" hidden="1" x14ac:dyDescent="0.3">
      <c r="A501" s="12"/>
      <c r="B501" s="10" t="str">
        <f>IF('Base de données'!B444="","",'Base de données'!B444)</f>
        <v/>
      </c>
      <c r="C501" s="10" t="str">
        <f>IF('Base de données'!C444="","",'Base de données'!C444)</f>
        <v/>
      </c>
      <c r="D501" s="10" t="str">
        <f>IF('Base de données'!D444="","",'Base de données'!D444)</f>
        <v/>
      </c>
      <c r="E501" s="10" t="str">
        <f>IF('Base de données'!E444="","",'Base de données'!E444)</f>
        <v/>
      </c>
      <c r="F501" s="10" t="str">
        <f>IF('Base de données'!F444="","",'Base de données'!F444)</f>
        <v/>
      </c>
      <c r="G501" s="10" t="str">
        <f>IF('Base de données'!G444="","",'Base de données'!G444)</f>
        <v/>
      </c>
      <c r="H501" s="10" t="str">
        <f>IF('Base de données'!H444="","",'Base de données'!H444)</f>
        <v/>
      </c>
      <c r="I501" s="10" t="str">
        <f>IF('Base de données'!I444="","",'Base de données'!I444)</f>
        <v/>
      </c>
      <c r="J501" s="10" t="str">
        <f>IF('Base de données'!J444="","",'Base de données'!J444)</f>
        <v/>
      </c>
      <c r="K501" s="10" t="str">
        <f>IF('Base de données'!K444="","",'Base de données'!K444)</f>
        <v/>
      </c>
      <c r="L501" s="64" t="str">
        <f>IF('Base de données'!L444="","",'Base de données'!L444)</f>
        <v/>
      </c>
      <c r="M501" s="64" t="str">
        <f>IF('Base de données'!M444="","",'Base de données'!M444)</f>
        <v/>
      </c>
      <c r="N501" s="64" t="str">
        <f>IF('Base de données'!N444="","",'Base de données'!N444)</f>
        <v/>
      </c>
      <c r="O501" s="10" t="str">
        <f>IF('Base de données'!O444="","",'Base de données'!O444)</f>
        <v/>
      </c>
      <c r="P501" s="10" t="str">
        <f>IF('Base de données'!P444="","",'Base de données'!P444)</f>
        <v/>
      </c>
      <c r="Q501" s="10" t="str">
        <f>IF('Base de données'!Q444="","",'Base de données'!Q444)</f>
        <v/>
      </c>
      <c r="BQ501"/>
      <c r="BR501"/>
      <c r="BS501"/>
      <c r="BT501"/>
      <c r="BU501"/>
      <c r="BV501"/>
      <c r="BW501"/>
      <c r="BX501"/>
      <c r="BY501"/>
      <c r="BZ501"/>
      <c r="CA501"/>
      <c r="CB501"/>
      <c r="CC501"/>
      <c r="CD501"/>
      <c r="CE501"/>
      <c r="CF501"/>
    </row>
    <row r="502" spans="1:84" hidden="1" x14ac:dyDescent="0.3">
      <c r="A502" s="12"/>
      <c r="B502" s="10" t="str">
        <f>IF('Base de données'!B445="","",'Base de données'!B445)</f>
        <v/>
      </c>
      <c r="C502" s="10" t="str">
        <f>IF('Base de données'!C445="","",'Base de données'!C445)</f>
        <v/>
      </c>
      <c r="D502" s="10" t="str">
        <f>IF('Base de données'!D445="","",'Base de données'!D445)</f>
        <v/>
      </c>
      <c r="E502" s="10" t="str">
        <f>IF('Base de données'!E445="","",'Base de données'!E445)</f>
        <v/>
      </c>
      <c r="F502" s="10" t="str">
        <f>IF('Base de données'!F445="","",'Base de données'!F445)</f>
        <v/>
      </c>
      <c r="G502" s="10" t="str">
        <f>IF('Base de données'!G445="","",'Base de données'!G445)</f>
        <v/>
      </c>
      <c r="H502" s="10" t="str">
        <f>IF('Base de données'!H445="","",'Base de données'!H445)</f>
        <v/>
      </c>
      <c r="I502" s="10" t="str">
        <f>IF('Base de données'!I445="","",'Base de données'!I445)</f>
        <v/>
      </c>
      <c r="J502" s="10" t="str">
        <f>IF('Base de données'!J445="","",'Base de données'!J445)</f>
        <v/>
      </c>
      <c r="K502" s="10" t="str">
        <f>IF('Base de données'!K445="","",'Base de données'!K445)</f>
        <v/>
      </c>
      <c r="L502" s="64" t="str">
        <f>IF('Base de données'!L445="","",'Base de données'!L445)</f>
        <v/>
      </c>
      <c r="M502" s="64" t="str">
        <f>IF('Base de données'!M445="","",'Base de données'!M445)</f>
        <v/>
      </c>
      <c r="N502" s="64" t="str">
        <f>IF('Base de données'!N445="","",'Base de données'!N445)</f>
        <v/>
      </c>
      <c r="O502" s="10" t="str">
        <f>IF('Base de données'!O445="","",'Base de données'!O445)</f>
        <v/>
      </c>
      <c r="P502" s="10" t="str">
        <f>IF('Base de données'!P445="","",'Base de données'!P445)</f>
        <v/>
      </c>
      <c r="Q502" s="10" t="str">
        <f>IF('Base de données'!Q445="","",'Base de données'!Q445)</f>
        <v/>
      </c>
      <c r="BQ502"/>
      <c r="BR502"/>
      <c r="BS502"/>
      <c r="BT502"/>
      <c r="BU502"/>
      <c r="BV502"/>
      <c r="BW502"/>
      <c r="BX502"/>
      <c r="BY502"/>
      <c r="BZ502"/>
      <c r="CA502"/>
      <c r="CB502"/>
      <c r="CC502"/>
      <c r="CD502"/>
      <c r="CE502"/>
      <c r="CF502"/>
    </row>
    <row r="503" spans="1:84" hidden="1" x14ac:dyDescent="0.3">
      <c r="A503" s="12"/>
      <c r="B503" s="10" t="str">
        <f>IF('Base de données'!B446="","",'Base de données'!B446)</f>
        <v/>
      </c>
      <c r="C503" s="10" t="str">
        <f>IF('Base de données'!C446="","",'Base de données'!C446)</f>
        <v/>
      </c>
      <c r="D503" s="10" t="str">
        <f>IF('Base de données'!D446="","",'Base de données'!D446)</f>
        <v/>
      </c>
      <c r="E503" s="10" t="str">
        <f>IF('Base de données'!E446="","",'Base de données'!E446)</f>
        <v/>
      </c>
      <c r="F503" s="10" t="str">
        <f>IF('Base de données'!F446="","",'Base de données'!F446)</f>
        <v/>
      </c>
      <c r="G503" s="10" t="str">
        <f>IF('Base de données'!G446="","",'Base de données'!G446)</f>
        <v/>
      </c>
      <c r="H503" s="10" t="str">
        <f>IF('Base de données'!H446="","",'Base de données'!H446)</f>
        <v/>
      </c>
      <c r="I503" s="10" t="str">
        <f>IF('Base de données'!I446="","",'Base de données'!I446)</f>
        <v/>
      </c>
      <c r="J503" s="10" t="str">
        <f>IF('Base de données'!J446="","",'Base de données'!J446)</f>
        <v/>
      </c>
      <c r="K503" s="10" t="str">
        <f>IF('Base de données'!K446="","",'Base de données'!K446)</f>
        <v/>
      </c>
      <c r="L503" s="64" t="str">
        <f>IF('Base de données'!L446="","",'Base de données'!L446)</f>
        <v/>
      </c>
      <c r="M503" s="64" t="str">
        <f>IF('Base de données'!M446="","",'Base de données'!M446)</f>
        <v/>
      </c>
      <c r="N503" s="64" t="str">
        <f>IF('Base de données'!N446="","",'Base de données'!N446)</f>
        <v/>
      </c>
      <c r="O503" s="10" t="str">
        <f>IF('Base de données'!O446="","",'Base de données'!O446)</f>
        <v/>
      </c>
      <c r="P503" s="10" t="str">
        <f>IF('Base de données'!P446="","",'Base de données'!P446)</f>
        <v/>
      </c>
      <c r="Q503" s="10" t="str">
        <f>IF('Base de données'!Q446="","",'Base de données'!Q446)</f>
        <v/>
      </c>
      <c r="BQ503"/>
      <c r="BR503"/>
      <c r="BS503"/>
      <c r="BT503"/>
      <c r="BU503"/>
      <c r="BV503"/>
      <c r="BW503"/>
      <c r="BX503"/>
      <c r="BY503"/>
      <c r="BZ503"/>
      <c r="CA503"/>
      <c r="CB503"/>
      <c r="CC503"/>
      <c r="CD503"/>
      <c r="CE503"/>
      <c r="CF503"/>
    </row>
    <row r="504" spans="1:84" hidden="1" x14ac:dyDescent="0.3">
      <c r="A504" s="12"/>
      <c r="B504" s="10" t="str">
        <f>IF('Base de données'!B447="","",'Base de données'!B447)</f>
        <v/>
      </c>
      <c r="C504" s="10" t="str">
        <f>IF('Base de données'!C447="","",'Base de données'!C447)</f>
        <v/>
      </c>
      <c r="D504" s="10" t="str">
        <f>IF('Base de données'!D447="","",'Base de données'!D447)</f>
        <v/>
      </c>
      <c r="E504" s="10" t="str">
        <f>IF('Base de données'!E447="","",'Base de données'!E447)</f>
        <v/>
      </c>
      <c r="F504" s="10" t="str">
        <f>IF('Base de données'!F447="","",'Base de données'!F447)</f>
        <v/>
      </c>
      <c r="G504" s="10" t="str">
        <f>IF('Base de données'!G447="","",'Base de données'!G447)</f>
        <v/>
      </c>
      <c r="H504" s="10" t="str">
        <f>IF('Base de données'!H447="","",'Base de données'!H447)</f>
        <v/>
      </c>
      <c r="I504" s="10" t="str">
        <f>IF('Base de données'!I447="","",'Base de données'!I447)</f>
        <v/>
      </c>
      <c r="J504" s="10" t="str">
        <f>IF('Base de données'!J447="","",'Base de données'!J447)</f>
        <v/>
      </c>
      <c r="K504" s="10" t="str">
        <f>IF('Base de données'!K447="","",'Base de données'!K447)</f>
        <v/>
      </c>
      <c r="L504" s="64" t="str">
        <f>IF('Base de données'!L447="","",'Base de données'!L447)</f>
        <v/>
      </c>
      <c r="M504" s="64" t="str">
        <f>IF('Base de données'!M447="","",'Base de données'!M447)</f>
        <v/>
      </c>
      <c r="N504" s="64" t="str">
        <f>IF('Base de données'!N447="","",'Base de données'!N447)</f>
        <v/>
      </c>
      <c r="O504" s="10" t="str">
        <f>IF('Base de données'!O447="","",'Base de données'!O447)</f>
        <v/>
      </c>
      <c r="P504" s="10" t="str">
        <f>IF('Base de données'!P447="","",'Base de données'!P447)</f>
        <v/>
      </c>
      <c r="Q504" s="10" t="str">
        <f>IF('Base de données'!Q447="","",'Base de données'!Q447)</f>
        <v/>
      </c>
      <c r="BQ504"/>
      <c r="BR504"/>
      <c r="BS504"/>
      <c r="BT504"/>
      <c r="BU504"/>
      <c r="BV504"/>
      <c r="BW504"/>
      <c r="BX504"/>
      <c r="BY504"/>
      <c r="BZ504"/>
      <c r="CA504"/>
      <c r="CB504"/>
      <c r="CC504"/>
      <c r="CD504"/>
      <c r="CE504"/>
      <c r="CF504"/>
    </row>
    <row r="505" spans="1:84" hidden="1" x14ac:dyDescent="0.3">
      <c r="A505" s="12"/>
      <c r="B505" s="10" t="str">
        <f>IF('Base de données'!B448="","",'Base de données'!B448)</f>
        <v/>
      </c>
      <c r="C505" s="10" t="str">
        <f>IF('Base de données'!C448="","",'Base de données'!C448)</f>
        <v/>
      </c>
      <c r="D505" s="10" t="str">
        <f>IF('Base de données'!D448="","",'Base de données'!D448)</f>
        <v/>
      </c>
      <c r="E505" s="10" t="str">
        <f>IF('Base de données'!E448="","",'Base de données'!E448)</f>
        <v/>
      </c>
      <c r="F505" s="10" t="str">
        <f>IF('Base de données'!F448="","",'Base de données'!F448)</f>
        <v/>
      </c>
      <c r="G505" s="10" t="str">
        <f>IF('Base de données'!G448="","",'Base de données'!G448)</f>
        <v/>
      </c>
      <c r="H505" s="10" t="str">
        <f>IF('Base de données'!H448="","",'Base de données'!H448)</f>
        <v/>
      </c>
      <c r="I505" s="10" t="str">
        <f>IF('Base de données'!I448="","",'Base de données'!I448)</f>
        <v/>
      </c>
      <c r="J505" s="10" t="str">
        <f>IF('Base de données'!J448="","",'Base de données'!J448)</f>
        <v/>
      </c>
      <c r="K505" s="10" t="str">
        <f>IF('Base de données'!K448="","",'Base de données'!K448)</f>
        <v/>
      </c>
      <c r="L505" s="64" t="str">
        <f>IF('Base de données'!L448="","",'Base de données'!L448)</f>
        <v/>
      </c>
      <c r="M505" s="64" t="str">
        <f>IF('Base de données'!M448="","",'Base de données'!M448)</f>
        <v/>
      </c>
      <c r="N505" s="64" t="str">
        <f>IF('Base de données'!N448="","",'Base de données'!N448)</f>
        <v/>
      </c>
      <c r="O505" s="10" t="str">
        <f>IF('Base de données'!O448="","",'Base de données'!O448)</f>
        <v/>
      </c>
      <c r="P505" s="10" t="str">
        <f>IF('Base de données'!P448="","",'Base de données'!P448)</f>
        <v/>
      </c>
      <c r="Q505" s="10" t="str">
        <f>IF('Base de données'!Q448="","",'Base de données'!Q448)</f>
        <v/>
      </c>
      <c r="BQ505"/>
      <c r="BR505"/>
      <c r="BS505"/>
      <c r="BT505"/>
      <c r="BU505"/>
      <c r="BV505"/>
      <c r="BW505"/>
      <c r="BX505"/>
      <c r="BY505"/>
      <c r="BZ505"/>
      <c r="CA505"/>
      <c r="CB505"/>
      <c r="CC505"/>
      <c r="CD505"/>
      <c r="CE505"/>
      <c r="CF505"/>
    </row>
    <row r="506" spans="1:84" hidden="1" x14ac:dyDescent="0.3">
      <c r="A506" s="12"/>
      <c r="B506" s="10" t="str">
        <f>IF('Base de données'!B449="","",'Base de données'!B449)</f>
        <v/>
      </c>
      <c r="C506" s="10" t="str">
        <f>IF('Base de données'!C449="","",'Base de données'!C449)</f>
        <v/>
      </c>
      <c r="D506" s="10" t="str">
        <f>IF('Base de données'!D449="","",'Base de données'!D449)</f>
        <v/>
      </c>
      <c r="E506" s="10" t="str">
        <f>IF('Base de données'!E449="","",'Base de données'!E449)</f>
        <v/>
      </c>
      <c r="F506" s="10" t="str">
        <f>IF('Base de données'!F449="","",'Base de données'!F449)</f>
        <v/>
      </c>
      <c r="G506" s="10" t="str">
        <f>IF('Base de données'!G449="","",'Base de données'!G449)</f>
        <v/>
      </c>
      <c r="H506" s="10" t="str">
        <f>IF('Base de données'!H449="","",'Base de données'!H449)</f>
        <v/>
      </c>
      <c r="I506" s="10" t="str">
        <f>IF('Base de données'!I449="","",'Base de données'!I449)</f>
        <v/>
      </c>
      <c r="J506" s="10" t="str">
        <f>IF('Base de données'!J449="","",'Base de données'!J449)</f>
        <v/>
      </c>
      <c r="K506" s="10" t="str">
        <f>IF('Base de données'!K449="","",'Base de données'!K449)</f>
        <v/>
      </c>
      <c r="L506" s="64" t="str">
        <f>IF('Base de données'!L449="","",'Base de données'!L449)</f>
        <v/>
      </c>
      <c r="M506" s="64" t="str">
        <f>IF('Base de données'!M449="","",'Base de données'!M449)</f>
        <v/>
      </c>
      <c r="N506" s="64" t="str">
        <f>IF('Base de données'!N449="","",'Base de données'!N449)</f>
        <v/>
      </c>
      <c r="O506" s="10" t="str">
        <f>IF('Base de données'!O449="","",'Base de données'!O449)</f>
        <v/>
      </c>
      <c r="P506" s="10" t="str">
        <f>IF('Base de données'!P449="","",'Base de données'!P449)</f>
        <v/>
      </c>
      <c r="Q506" s="10" t="str">
        <f>IF('Base de données'!Q449="","",'Base de données'!Q449)</f>
        <v/>
      </c>
      <c r="BQ506"/>
      <c r="BR506"/>
      <c r="BS506"/>
      <c r="BT506"/>
      <c r="BU506"/>
      <c r="BV506"/>
      <c r="BW506"/>
      <c r="BX506"/>
      <c r="BY506"/>
      <c r="BZ506"/>
      <c r="CA506"/>
      <c r="CB506"/>
      <c r="CC506"/>
      <c r="CD506"/>
      <c r="CE506"/>
      <c r="CF506"/>
    </row>
    <row r="507" spans="1:84" hidden="1" x14ac:dyDescent="0.3">
      <c r="A507" s="12"/>
      <c r="B507" s="10" t="str">
        <f>IF('Base de données'!B450="","",'Base de données'!B450)</f>
        <v/>
      </c>
      <c r="C507" s="10" t="str">
        <f>IF('Base de données'!C450="","",'Base de données'!C450)</f>
        <v/>
      </c>
      <c r="D507" s="10" t="str">
        <f>IF('Base de données'!D450="","",'Base de données'!D450)</f>
        <v/>
      </c>
      <c r="E507" s="10" t="str">
        <f>IF('Base de données'!E450="","",'Base de données'!E450)</f>
        <v/>
      </c>
      <c r="F507" s="10" t="str">
        <f>IF('Base de données'!F450="","",'Base de données'!F450)</f>
        <v/>
      </c>
      <c r="G507" s="10" t="str">
        <f>IF('Base de données'!G450="","",'Base de données'!G450)</f>
        <v/>
      </c>
      <c r="H507" s="10" t="str">
        <f>IF('Base de données'!H450="","",'Base de données'!H450)</f>
        <v/>
      </c>
      <c r="I507" s="10" t="str">
        <f>IF('Base de données'!I450="","",'Base de données'!I450)</f>
        <v/>
      </c>
      <c r="J507" s="10" t="str">
        <f>IF('Base de données'!J450="","",'Base de données'!J450)</f>
        <v/>
      </c>
      <c r="K507" s="10" t="str">
        <f>IF('Base de données'!K450="","",'Base de données'!K450)</f>
        <v/>
      </c>
      <c r="L507" s="64" t="str">
        <f>IF('Base de données'!L450="","",'Base de données'!L450)</f>
        <v/>
      </c>
      <c r="M507" s="64" t="str">
        <f>IF('Base de données'!M450="","",'Base de données'!M450)</f>
        <v/>
      </c>
      <c r="N507" s="64" t="str">
        <f>IF('Base de données'!N450="","",'Base de données'!N450)</f>
        <v/>
      </c>
      <c r="O507" s="10" t="str">
        <f>IF('Base de données'!O450="","",'Base de données'!O450)</f>
        <v/>
      </c>
      <c r="P507" s="10" t="str">
        <f>IF('Base de données'!P450="","",'Base de données'!P450)</f>
        <v/>
      </c>
      <c r="Q507" s="10" t="str">
        <f>IF('Base de données'!Q450="","",'Base de données'!Q450)</f>
        <v/>
      </c>
      <c r="BQ507"/>
      <c r="BR507"/>
      <c r="BS507"/>
      <c r="BT507"/>
      <c r="BU507"/>
      <c r="BV507"/>
      <c r="BW507"/>
      <c r="BX507"/>
      <c r="BY507"/>
      <c r="BZ507"/>
      <c r="CA507"/>
      <c r="CB507"/>
      <c r="CC507"/>
      <c r="CD507"/>
      <c r="CE507"/>
      <c r="CF507"/>
    </row>
    <row r="508" spans="1:84" hidden="1" x14ac:dyDescent="0.3">
      <c r="A508" s="12"/>
      <c r="B508" s="10" t="str">
        <f>IF('Base de données'!B451="","",'Base de données'!B451)</f>
        <v/>
      </c>
      <c r="C508" s="10" t="str">
        <f>IF('Base de données'!C451="","",'Base de données'!C451)</f>
        <v/>
      </c>
      <c r="D508" s="10" t="str">
        <f>IF('Base de données'!D451="","",'Base de données'!D451)</f>
        <v/>
      </c>
      <c r="E508" s="10" t="str">
        <f>IF('Base de données'!E451="","",'Base de données'!E451)</f>
        <v/>
      </c>
      <c r="F508" s="10" t="str">
        <f>IF('Base de données'!F451="","",'Base de données'!F451)</f>
        <v/>
      </c>
      <c r="G508" s="10" t="str">
        <f>IF('Base de données'!G451="","",'Base de données'!G451)</f>
        <v/>
      </c>
      <c r="H508" s="10" t="str">
        <f>IF('Base de données'!H451="","",'Base de données'!H451)</f>
        <v/>
      </c>
      <c r="I508" s="10" t="str">
        <f>IF('Base de données'!I451="","",'Base de données'!I451)</f>
        <v/>
      </c>
      <c r="J508" s="10" t="str">
        <f>IF('Base de données'!J451="","",'Base de données'!J451)</f>
        <v/>
      </c>
      <c r="K508" s="10" t="str">
        <f>IF('Base de données'!K451="","",'Base de données'!K451)</f>
        <v/>
      </c>
      <c r="L508" s="64" t="str">
        <f>IF('Base de données'!L451="","",'Base de données'!L451)</f>
        <v/>
      </c>
      <c r="M508" s="64" t="str">
        <f>IF('Base de données'!M451="","",'Base de données'!M451)</f>
        <v/>
      </c>
      <c r="N508" s="64" t="str">
        <f>IF('Base de données'!N451="","",'Base de données'!N451)</f>
        <v/>
      </c>
      <c r="O508" s="10" t="str">
        <f>IF('Base de données'!O451="","",'Base de données'!O451)</f>
        <v/>
      </c>
      <c r="P508" s="10" t="str">
        <f>IF('Base de données'!P451="","",'Base de données'!P451)</f>
        <v/>
      </c>
      <c r="Q508" s="10" t="str">
        <f>IF('Base de données'!Q451="","",'Base de données'!Q451)</f>
        <v/>
      </c>
      <c r="BQ508"/>
      <c r="BR508"/>
      <c r="BS508"/>
      <c r="BT508"/>
      <c r="BU508"/>
      <c r="BV508"/>
      <c r="BW508"/>
      <c r="BX508"/>
      <c r="BY508"/>
      <c r="BZ508"/>
      <c r="CA508"/>
      <c r="CB508"/>
      <c r="CC508"/>
      <c r="CD508"/>
      <c r="CE508"/>
      <c r="CF508"/>
    </row>
    <row r="509" spans="1:84" hidden="1" x14ac:dyDescent="0.3">
      <c r="A509" s="12"/>
      <c r="B509" s="10" t="str">
        <f>IF('Base de données'!B452="","",'Base de données'!B452)</f>
        <v/>
      </c>
      <c r="C509" s="10" t="str">
        <f>IF('Base de données'!C452="","",'Base de données'!C452)</f>
        <v/>
      </c>
      <c r="D509" s="10" t="str">
        <f>IF('Base de données'!D452="","",'Base de données'!D452)</f>
        <v/>
      </c>
      <c r="E509" s="10" t="str">
        <f>IF('Base de données'!E452="","",'Base de données'!E452)</f>
        <v/>
      </c>
      <c r="F509" s="10" t="str">
        <f>IF('Base de données'!F452="","",'Base de données'!F452)</f>
        <v/>
      </c>
      <c r="G509" s="10" t="str">
        <f>IF('Base de données'!G452="","",'Base de données'!G452)</f>
        <v/>
      </c>
      <c r="H509" s="10" t="str">
        <f>IF('Base de données'!H452="","",'Base de données'!H452)</f>
        <v/>
      </c>
      <c r="I509" s="10" t="str">
        <f>IF('Base de données'!I452="","",'Base de données'!I452)</f>
        <v/>
      </c>
      <c r="J509" s="10" t="str">
        <f>IF('Base de données'!J452="","",'Base de données'!J452)</f>
        <v/>
      </c>
      <c r="K509" s="10" t="str">
        <f>IF('Base de données'!K452="","",'Base de données'!K452)</f>
        <v/>
      </c>
      <c r="L509" s="64" t="str">
        <f>IF('Base de données'!L452="","",'Base de données'!L452)</f>
        <v/>
      </c>
      <c r="M509" s="64" t="str">
        <f>IF('Base de données'!M452="","",'Base de données'!M452)</f>
        <v/>
      </c>
      <c r="N509" s="64" t="str">
        <f>IF('Base de données'!N452="","",'Base de données'!N452)</f>
        <v/>
      </c>
      <c r="O509" s="10" t="str">
        <f>IF('Base de données'!O452="","",'Base de données'!O452)</f>
        <v/>
      </c>
      <c r="P509" s="10" t="str">
        <f>IF('Base de données'!P452="","",'Base de données'!P452)</f>
        <v/>
      </c>
      <c r="Q509" s="10" t="str">
        <f>IF('Base de données'!Q452="","",'Base de données'!Q452)</f>
        <v/>
      </c>
      <c r="BQ509"/>
      <c r="BR509"/>
      <c r="BS509"/>
      <c r="BT509"/>
      <c r="BU509"/>
      <c r="BV509"/>
      <c r="BW509"/>
      <c r="BX509"/>
      <c r="BY509"/>
      <c r="BZ509"/>
      <c r="CA509"/>
      <c r="CB509"/>
      <c r="CC509"/>
      <c r="CD509"/>
      <c r="CE509"/>
      <c r="CF509"/>
    </row>
    <row r="510" spans="1:84" hidden="1" x14ac:dyDescent="0.3">
      <c r="A510" s="12"/>
      <c r="B510" s="10" t="str">
        <f>IF('Base de données'!B453="","",'Base de données'!B453)</f>
        <v/>
      </c>
      <c r="C510" s="10" t="str">
        <f>IF('Base de données'!C453="","",'Base de données'!C453)</f>
        <v/>
      </c>
      <c r="D510" s="10" t="str">
        <f>IF('Base de données'!D453="","",'Base de données'!D453)</f>
        <v/>
      </c>
      <c r="E510" s="10" t="str">
        <f>IF('Base de données'!E453="","",'Base de données'!E453)</f>
        <v/>
      </c>
      <c r="F510" s="10" t="str">
        <f>IF('Base de données'!F453="","",'Base de données'!F453)</f>
        <v/>
      </c>
      <c r="G510" s="10" t="str">
        <f>IF('Base de données'!G453="","",'Base de données'!G453)</f>
        <v/>
      </c>
      <c r="H510" s="10" t="str">
        <f>IF('Base de données'!H453="","",'Base de données'!H453)</f>
        <v/>
      </c>
      <c r="I510" s="10" t="str">
        <f>IF('Base de données'!I453="","",'Base de données'!I453)</f>
        <v/>
      </c>
      <c r="J510" s="10" t="str">
        <f>IF('Base de données'!J453="","",'Base de données'!J453)</f>
        <v/>
      </c>
      <c r="K510" s="10" t="str">
        <f>IF('Base de données'!K453="","",'Base de données'!K453)</f>
        <v/>
      </c>
      <c r="L510" s="64" t="str">
        <f>IF('Base de données'!L453="","",'Base de données'!L453)</f>
        <v/>
      </c>
      <c r="M510" s="64" t="str">
        <f>IF('Base de données'!M453="","",'Base de données'!M453)</f>
        <v/>
      </c>
      <c r="N510" s="64" t="str">
        <f>IF('Base de données'!N453="","",'Base de données'!N453)</f>
        <v/>
      </c>
      <c r="O510" s="10" t="str">
        <f>IF('Base de données'!O453="","",'Base de données'!O453)</f>
        <v/>
      </c>
      <c r="P510" s="10" t="str">
        <f>IF('Base de données'!P453="","",'Base de données'!P453)</f>
        <v/>
      </c>
      <c r="Q510" s="10" t="str">
        <f>IF('Base de données'!Q453="","",'Base de données'!Q453)</f>
        <v/>
      </c>
      <c r="BQ510"/>
      <c r="BR510"/>
      <c r="BS510"/>
      <c r="BT510"/>
      <c r="BU510"/>
      <c r="BV510"/>
      <c r="BW510"/>
      <c r="BX510"/>
      <c r="BY510"/>
      <c r="BZ510"/>
      <c r="CA510"/>
      <c r="CB510"/>
      <c r="CC510"/>
      <c r="CD510"/>
      <c r="CE510"/>
      <c r="CF510"/>
    </row>
    <row r="511" spans="1:84" hidden="1" x14ac:dyDescent="0.3">
      <c r="A511" s="12"/>
      <c r="B511" s="10" t="str">
        <f>IF('Base de données'!B454="","",'Base de données'!B454)</f>
        <v/>
      </c>
      <c r="C511" s="10" t="str">
        <f>IF('Base de données'!C454="","",'Base de données'!C454)</f>
        <v/>
      </c>
      <c r="D511" s="10" t="str">
        <f>IF('Base de données'!D454="","",'Base de données'!D454)</f>
        <v/>
      </c>
      <c r="E511" s="10" t="str">
        <f>IF('Base de données'!E454="","",'Base de données'!E454)</f>
        <v/>
      </c>
      <c r="F511" s="10" t="str">
        <f>IF('Base de données'!F454="","",'Base de données'!F454)</f>
        <v/>
      </c>
      <c r="G511" s="10" t="str">
        <f>IF('Base de données'!G454="","",'Base de données'!G454)</f>
        <v/>
      </c>
      <c r="H511" s="10" t="str">
        <f>IF('Base de données'!H454="","",'Base de données'!H454)</f>
        <v/>
      </c>
      <c r="I511" s="10" t="str">
        <f>IF('Base de données'!I454="","",'Base de données'!I454)</f>
        <v/>
      </c>
      <c r="J511" s="10" t="str">
        <f>IF('Base de données'!J454="","",'Base de données'!J454)</f>
        <v/>
      </c>
      <c r="K511" s="10" t="str">
        <f>IF('Base de données'!K454="","",'Base de données'!K454)</f>
        <v/>
      </c>
      <c r="L511" s="64" t="str">
        <f>IF('Base de données'!L454="","",'Base de données'!L454)</f>
        <v/>
      </c>
      <c r="M511" s="64" t="str">
        <f>IF('Base de données'!M454="","",'Base de données'!M454)</f>
        <v/>
      </c>
      <c r="N511" s="64" t="str">
        <f>IF('Base de données'!N454="","",'Base de données'!N454)</f>
        <v/>
      </c>
      <c r="O511" s="10" t="str">
        <f>IF('Base de données'!O454="","",'Base de données'!O454)</f>
        <v/>
      </c>
      <c r="P511" s="10" t="str">
        <f>IF('Base de données'!P454="","",'Base de données'!P454)</f>
        <v/>
      </c>
      <c r="Q511" s="10" t="str">
        <f>IF('Base de données'!Q454="","",'Base de données'!Q454)</f>
        <v/>
      </c>
      <c r="BQ511"/>
      <c r="BR511"/>
      <c r="BS511"/>
      <c r="BT511"/>
      <c r="BU511"/>
      <c r="BV511"/>
      <c r="BW511"/>
      <c r="BX511"/>
      <c r="BY511"/>
      <c r="BZ511"/>
      <c r="CA511"/>
      <c r="CB511"/>
      <c r="CC511"/>
      <c r="CD511"/>
      <c r="CE511"/>
      <c r="CF511"/>
    </row>
    <row r="512" spans="1:84" hidden="1" x14ac:dyDescent="0.3">
      <c r="A512" s="12"/>
      <c r="B512" s="10" t="str">
        <f>IF('Base de données'!B455="","",'Base de données'!B455)</f>
        <v/>
      </c>
      <c r="C512" s="10" t="str">
        <f>IF('Base de données'!C455="","",'Base de données'!C455)</f>
        <v/>
      </c>
      <c r="D512" s="10" t="str">
        <f>IF('Base de données'!D455="","",'Base de données'!D455)</f>
        <v/>
      </c>
      <c r="E512" s="10" t="str">
        <f>IF('Base de données'!E455="","",'Base de données'!E455)</f>
        <v/>
      </c>
      <c r="F512" s="10" t="str">
        <f>IF('Base de données'!F455="","",'Base de données'!F455)</f>
        <v/>
      </c>
      <c r="G512" s="10" t="str">
        <f>IF('Base de données'!G455="","",'Base de données'!G455)</f>
        <v/>
      </c>
      <c r="H512" s="10" t="str">
        <f>IF('Base de données'!H455="","",'Base de données'!H455)</f>
        <v/>
      </c>
      <c r="I512" s="10" t="str">
        <f>IF('Base de données'!I455="","",'Base de données'!I455)</f>
        <v/>
      </c>
      <c r="J512" s="10" t="str">
        <f>IF('Base de données'!J455="","",'Base de données'!J455)</f>
        <v/>
      </c>
      <c r="K512" s="10" t="str">
        <f>IF('Base de données'!K455="","",'Base de données'!K455)</f>
        <v/>
      </c>
      <c r="L512" s="64" t="str">
        <f>IF('Base de données'!L455="","",'Base de données'!L455)</f>
        <v/>
      </c>
      <c r="M512" s="64" t="str">
        <f>IF('Base de données'!M455="","",'Base de données'!M455)</f>
        <v/>
      </c>
      <c r="N512" s="64" t="str">
        <f>IF('Base de données'!N455="","",'Base de données'!N455)</f>
        <v/>
      </c>
      <c r="O512" s="10" t="str">
        <f>IF('Base de données'!O455="","",'Base de données'!O455)</f>
        <v/>
      </c>
      <c r="P512" s="10" t="str">
        <f>IF('Base de données'!P455="","",'Base de données'!P455)</f>
        <v/>
      </c>
      <c r="Q512" s="10" t="str">
        <f>IF('Base de données'!Q455="","",'Base de données'!Q455)</f>
        <v/>
      </c>
      <c r="BQ512"/>
      <c r="BR512"/>
      <c r="BS512"/>
      <c r="BT512"/>
      <c r="BU512"/>
      <c r="BV512"/>
      <c r="BW512"/>
      <c r="BX512"/>
      <c r="BY512"/>
      <c r="BZ512"/>
      <c r="CA512"/>
      <c r="CB512"/>
      <c r="CC512"/>
      <c r="CD512"/>
      <c r="CE512"/>
      <c r="CF512"/>
    </row>
    <row r="513" spans="1:84" hidden="1" x14ac:dyDescent="0.3">
      <c r="A513" s="12"/>
      <c r="B513" s="10" t="str">
        <f>IF('Base de données'!B456="","",'Base de données'!B456)</f>
        <v/>
      </c>
      <c r="C513" s="10" t="str">
        <f>IF('Base de données'!C456="","",'Base de données'!C456)</f>
        <v/>
      </c>
      <c r="D513" s="10" t="str">
        <f>IF('Base de données'!D456="","",'Base de données'!D456)</f>
        <v/>
      </c>
      <c r="E513" s="10" t="str">
        <f>IF('Base de données'!E456="","",'Base de données'!E456)</f>
        <v/>
      </c>
      <c r="F513" s="10" t="str">
        <f>IF('Base de données'!F456="","",'Base de données'!F456)</f>
        <v/>
      </c>
      <c r="G513" s="10" t="str">
        <f>IF('Base de données'!G456="","",'Base de données'!G456)</f>
        <v/>
      </c>
      <c r="H513" s="10" t="str">
        <f>IF('Base de données'!H456="","",'Base de données'!H456)</f>
        <v/>
      </c>
      <c r="I513" s="10" t="str">
        <f>IF('Base de données'!I456="","",'Base de données'!I456)</f>
        <v/>
      </c>
      <c r="J513" s="10" t="str">
        <f>IF('Base de données'!J456="","",'Base de données'!J456)</f>
        <v/>
      </c>
      <c r="K513" s="10" t="str">
        <f>IF('Base de données'!K456="","",'Base de données'!K456)</f>
        <v/>
      </c>
      <c r="L513" s="64" t="str">
        <f>IF('Base de données'!L456="","",'Base de données'!L456)</f>
        <v/>
      </c>
      <c r="M513" s="64" t="str">
        <f>IF('Base de données'!M456="","",'Base de données'!M456)</f>
        <v/>
      </c>
      <c r="N513" s="64" t="str">
        <f>IF('Base de données'!N456="","",'Base de données'!N456)</f>
        <v/>
      </c>
      <c r="O513" s="10" t="str">
        <f>IF('Base de données'!O456="","",'Base de données'!O456)</f>
        <v/>
      </c>
      <c r="P513" s="10" t="str">
        <f>IF('Base de données'!P456="","",'Base de données'!P456)</f>
        <v/>
      </c>
      <c r="Q513" s="10" t="str">
        <f>IF('Base de données'!Q456="","",'Base de données'!Q456)</f>
        <v/>
      </c>
      <c r="BQ513"/>
      <c r="BR513"/>
      <c r="BS513"/>
      <c r="BT513"/>
      <c r="BU513"/>
      <c r="BV513"/>
      <c r="BW513"/>
      <c r="BX513"/>
      <c r="BY513"/>
      <c r="BZ513"/>
      <c r="CA513"/>
      <c r="CB513"/>
      <c r="CC513"/>
      <c r="CD513"/>
      <c r="CE513"/>
      <c r="CF513"/>
    </row>
    <row r="514" spans="1:84" hidden="1" x14ac:dyDescent="0.3">
      <c r="A514" s="12"/>
      <c r="B514" s="10" t="str">
        <f>IF('Base de données'!B457="","",'Base de données'!B457)</f>
        <v/>
      </c>
      <c r="C514" s="10" t="str">
        <f>IF('Base de données'!C457="","",'Base de données'!C457)</f>
        <v/>
      </c>
      <c r="D514" s="10" t="str">
        <f>IF('Base de données'!D457="","",'Base de données'!D457)</f>
        <v/>
      </c>
      <c r="E514" s="10" t="str">
        <f>IF('Base de données'!E457="","",'Base de données'!E457)</f>
        <v/>
      </c>
      <c r="F514" s="10" t="str">
        <f>IF('Base de données'!F457="","",'Base de données'!F457)</f>
        <v/>
      </c>
      <c r="G514" s="10" t="str">
        <f>IF('Base de données'!G457="","",'Base de données'!G457)</f>
        <v/>
      </c>
      <c r="H514" s="10" t="str">
        <f>IF('Base de données'!H457="","",'Base de données'!H457)</f>
        <v/>
      </c>
      <c r="I514" s="10" t="str">
        <f>IF('Base de données'!I457="","",'Base de données'!I457)</f>
        <v/>
      </c>
      <c r="J514" s="10" t="str">
        <f>IF('Base de données'!J457="","",'Base de données'!J457)</f>
        <v/>
      </c>
      <c r="K514" s="10" t="str">
        <f>IF('Base de données'!K457="","",'Base de données'!K457)</f>
        <v/>
      </c>
      <c r="L514" s="64" t="str">
        <f>IF('Base de données'!L457="","",'Base de données'!L457)</f>
        <v/>
      </c>
      <c r="M514" s="64" t="str">
        <f>IF('Base de données'!M457="","",'Base de données'!M457)</f>
        <v/>
      </c>
      <c r="N514" s="64" t="str">
        <f>IF('Base de données'!N457="","",'Base de données'!N457)</f>
        <v/>
      </c>
      <c r="O514" s="10" t="str">
        <f>IF('Base de données'!O457="","",'Base de données'!O457)</f>
        <v/>
      </c>
      <c r="P514" s="10" t="str">
        <f>IF('Base de données'!P457="","",'Base de données'!P457)</f>
        <v/>
      </c>
      <c r="Q514" s="10" t="str">
        <f>IF('Base de données'!Q457="","",'Base de données'!Q457)</f>
        <v/>
      </c>
      <c r="BQ514"/>
      <c r="BR514"/>
      <c r="BS514"/>
      <c r="BT514"/>
      <c r="BU514"/>
      <c r="BV514"/>
      <c r="BW514"/>
      <c r="BX514"/>
      <c r="BY514"/>
      <c r="BZ514"/>
      <c r="CA514"/>
      <c r="CB514"/>
      <c r="CC514"/>
      <c r="CD514"/>
      <c r="CE514"/>
      <c r="CF514"/>
    </row>
    <row r="515" spans="1:84" hidden="1" x14ac:dyDescent="0.3">
      <c r="A515" s="12"/>
      <c r="B515" s="10" t="str">
        <f>IF('Base de données'!B458="","",'Base de données'!B458)</f>
        <v/>
      </c>
      <c r="C515" s="10" t="str">
        <f>IF('Base de données'!C458="","",'Base de données'!C458)</f>
        <v/>
      </c>
      <c r="D515" s="10" t="str">
        <f>IF('Base de données'!D458="","",'Base de données'!D458)</f>
        <v/>
      </c>
      <c r="E515" s="10" t="str">
        <f>IF('Base de données'!E458="","",'Base de données'!E458)</f>
        <v/>
      </c>
      <c r="F515" s="10" t="str">
        <f>IF('Base de données'!F458="","",'Base de données'!F458)</f>
        <v/>
      </c>
      <c r="G515" s="10" t="str">
        <f>IF('Base de données'!G458="","",'Base de données'!G458)</f>
        <v/>
      </c>
      <c r="H515" s="10" t="str">
        <f>IF('Base de données'!H458="","",'Base de données'!H458)</f>
        <v/>
      </c>
      <c r="I515" s="10" t="str">
        <f>IF('Base de données'!I458="","",'Base de données'!I458)</f>
        <v/>
      </c>
      <c r="J515" s="10" t="str">
        <f>IF('Base de données'!J458="","",'Base de données'!J458)</f>
        <v/>
      </c>
      <c r="K515" s="10" t="str">
        <f>IF('Base de données'!K458="","",'Base de données'!K458)</f>
        <v/>
      </c>
      <c r="L515" s="64" t="str">
        <f>IF('Base de données'!L458="","",'Base de données'!L458)</f>
        <v/>
      </c>
      <c r="M515" s="64" t="str">
        <f>IF('Base de données'!M458="","",'Base de données'!M458)</f>
        <v/>
      </c>
      <c r="N515" s="64" t="str">
        <f>IF('Base de données'!N458="","",'Base de données'!N458)</f>
        <v/>
      </c>
      <c r="O515" s="10" t="str">
        <f>IF('Base de données'!O458="","",'Base de données'!O458)</f>
        <v/>
      </c>
      <c r="P515" s="10" t="str">
        <f>IF('Base de données'!P458="","",'Base de données'!P458)</f>
        <v/>
      </c>
      <c r="Q515" s="10" t="str">
        <f>IF('Base de données'!Q458="","",'Base de données'!Q458)</f>
        <v/>
      </c>
      <c r="BQ515"/>
      <c r="BR515"/>
      <c r="BS515"/>
      <c r="BT515"/>
      <c r="BU515"/>
      <c r="BV515"/>
      <c r="BW515"/>
      <c r="BX515"/>
      <c r="BY515"/>
      <c r="BZ515"/>
      <c r="CA515"/>
      <c r="CB515"/>
      <c r="CC515"/>
      <c r="CD515"/>
      <c r="CE515"/>
      <c r="CF515"/>
    </row>
    <row r="516" spans="1:84" hidden="1" x14ac:dyDescent="0.3">
      <c r="A516" s="12"/>
      <c r="B516" s="10" t="str">
        <f>IF('Base de données'!B459="","",'Base de données'!B459)</f>
        <v/>
      </c>
      <c r="C516" s="10" t="str">
        <f>IF('Base de données'!C459="","",'Base de données'!C459)</f>
        <v/>
      </c>
      <c r="D516" s="10" t="str">
        <f>IF('Base de données'!D459="","",'Base de données'!D459)</f>
        <v/>
      </c>
      <c r="E516" s="10" t="str">
        <f>IF('Base de données'!E459="","",'Base de données'!E459)</f>
        <v/>
      </c>
      <c r="F516" s="10" t="str">
        <f>IF('Base de données'!F459="","",'Base de données'!F459)</f>
        <v/>
      </c>
      <c r="G516" s="10" t="str">
        <f>IF('Base de données'!G459="","",'Base de données'!G459)</f>
        <v/>
      </c>
      <c r="H516" s="10" t="str">
        <f>IF('Base de données'!H459="","",'Base de données'!H459)</f>
        <v/>
      </c>
      <c r="I516" s="10" t="str">
        <f>IF('Base de données'!I459="","",'Base de données'!I459)</f>
        <v/>
      </c>
      <c r="J516" s="10" t="str">
        <f>IF('Base de données'!J459="","",'Base de données'!J459)</f>
        <v/>
      </c>
      <c r="K516" s="10" t="str">
        <f>IF('Base de données'!K459="","",'Base de données'!K459)</f>
        <v/>
      </c>
      <c r="L516" s="64" t="str">
        <f>IF('Base de données'!L459="","",'Base de données'!L459)</f>
        <v/>
      </c>
      <c r="M516" s="64" t="str">
        <f>IF('Base de données'!M459="","",'Base de données'!M459)</f>
        <v/>
      </c>
      <c r="N516" s="64" t="str">
        <f>IF('Base de données'!N459="","",'Base de données'!N459)</f>
        <v/>
      </c>
      <c r="O516" s="10" t="str">
        <f>IF('Base de données'!O459="","",'Base de données'!O459)</f>
        <v/>
      </c>
      <c r="P516" s="10" t="str">
        <f>IF('Base de données'!P459="","",'Base de données'!P459)</f>
        <v/>
      </c>
      <c r="Q516" s="10" t="str">
        <f>IF('Base de données'!Q459="","",'Base de données'!Q459)</f>
        <v/>
      </c>
      <c r="BQ516"/>
      <c r="BR516"/>
      <c r="BS516"/>
      <c r="BT516"/>
      <c r="BU516"/>
      <c r="BV516"/>
      <c r="BW516"/>
      <c r="BX516"/>
      <c r="BY516"/>
      <c r="BZ516"/>
      <c r="CA516"/>
      <c r="CB516"/>
      <c r="CC516"/>
      <c r="CD516"/>
      <c r="CE516"/>
      <c r="CF516"/>
    </row>
    <row r="517" spans="1:84" hidden="1" x14ac:dyDescent="0.3">
      <c r="A517" s="12"/>
      <c r="B517" s="10" t="str">
        <f>IF('Base de données'!B460="","",'Base de données'!B460)</f>
        <v/>
      </c>
      <c r="C517" s="10" t="str">
        <f>IF('Base de données'!C460="","",'Base de données'!C460)</f>
        <v/>
      </c>
      <c r="D517" s="10" t="str">
        <f>IF('Base de données'!D460="","",'Base de données'!D460)</f>
        <v/>
      </c>
      <c r="E517" s="10" t="str">
        <f>IF('Base de données'!E460="","",'Base de données'!E460)</f>
        <v/>
      </c>
      <c r="F517" s="10" t="str">
        <f>IF('Base de données'!F460="","",'Base de données'!F460)</f>
        <v/>
      </c>
      <c r="G517" s="10" t="str">
        <f>IF('Base de données'!G460="","",'Base de données'!G460)</f>
        <v/>
      </c>
      <c r="H517" s="10" t="str">
        <f>IF('Base de données'!H460="","",'Base de données'!H460)</f>
        <v/>
      </c>
      <c r="I517" s="10" t="str">
        <f>IF('Base de données'!I460="","",'Base de données'!I460)</f>
        <v/>
      </c>
      <c r="J517" s="10" t="str">
        <f>IF('Base de données'!J460="","",'Base de données'!J460)</f>
        <v/>
      </c>
      <c r="K517" s="10" t="str">
        <f>IF('Base de données'!K460="","",'Base de données'!K460)</f>
        <v/>
      </c>
      <c r="L517" s="64" t="str">
        <f>IF('Base de données'!L460="","",'Base de données'!L460)</f>
        <v/>
      </c>
      <c r="M517" s="64" t="str">
        <f>IF('Base de données'!M460="","",'Base de données'!M460)</f>
        <v/>
      </c>
      <c r="N517" s="64" t="str">
        <f>IF('Base de données'!N460="","",'Base de données'!N460)</f>
        <v/>
      </c>
      <c r="O517" s="10" t="str">
        <f>IF('Base de données'!O460="","",'Base de données'!O460)</f>
        <v/>
      </c>
      <c r="P517" s="10" t="str">
        <f>IF('Base de données'!P460="","",'Base de données'!P460)</f>
        <v/>
      </c>
      <c r="Q517" s="10" t="str">
        <f>IF('Base de données'!Q460="","",'Base de données'!Q460)</f>
        <v/>
      </c>
      <c r="BQ517"/>
      <c r="BR517"/>
      <c r="BS517"/>
      <c r="BT517"/>
      <c r="BU517"/>
      <c r="BV517"/>
      <c r="BW517"/>
      <c r="BX517"/>
      <c r="BY517"/>
      <c r="BZ517"/>
      <c r="CA517"/>
      <c r="CB517"/>
      <c r="CC517"/>
      <c r="CD517"/>
      <c r="CE517"/>
      <c r="CF517"/>
    </row>
    <row r="518" spans="1:84" hidden="1" x14ac:dyDescent="0.3">
      <c r="A518" s="12"/>
      <c r="B518" s="10" t="str">
        <f>IF('Base de données'!B461="","",'Base de données'!B461)</f>
        <v/>
      </c>
      <c r="C518" s="10" t="str">
        <f>IF('Base de données'!C461="","",'Base de données'!C461)</f>
        <v/>
      </c>
      <c r="D518" s="10" t="str">
        <f>IF('Base de données'!D461="","",'Base de données'!D461)</f>
        <v/>
      </c>
      <c r="E518" s="10" t="str">
        <f>IF('Base de données'!E461="","",'Base de données'!E461)</f>
        <v/>
      </c>
      <c r="F518" s="10" t="str">
        <f>IF('Base de données'!F461="","",'Base de données'!F461)</f>
        <v/>
      </c>
      <c r="G518" s="10" t="str">
        <f>IF('Base de données'!G461="","",'Base de données'!G461)</f>
        <v/>
      </c>
      <c r="H518" s="10" t="str">
        <f>IF('Base de données'!H461="","",'Base de données'!H461)</f>
        <v/>
      </c>
      <c r="I518" s="10" t="str">
        <f>IF('Base de données'!I461="","",'Base de données'!I461)</f>
        <v/>
      </c>
      <c r="J518" s="10" t="str">
        <f>IF('Base de données'!J461="","",'Base de données'!J461)</f>
        <v/>
      </c>
      <c r="K518" s="10" t="str">
        <f>IF('Base de données'!K461="","",'Base de données'!K461)</f>
        <v/>
      </c>
      <c r="L518" s="64" t="str">
        <f>IF('Base de données'!L461="","",'Base de données'!L461)</f>
        <v/>
      </c>
      <c r="M518" s="64" t="str">
        <f>IF('Base de données'!M461="","",'Base de données'!M461)</f>
        <v/>
      </c>
      <c r="N518" s="64" t="str">
        <f>IF('Base de données'!N461="","",'Base de données'!N461)</f>
        <v/>
      </c>
      <c r="O518" s="10" t="str">
        <f>IF('Base de données'!O461="","",'Base de données'!O461)</f>
        <v/>
      </c>
      <c r="P518" s="10" t="str">
        <f>IF('Base de données'!P461="","",'Base de données'!P461)</f>
        <v/>
      </c>
      <c r="Q518" s="10" t="str">
        <f>IF('Base de données'!Q461="","",'Base de données'!Q461)</f>
        <v/>
      </c>
      <c r="BQ518"/>
      <c r="BR518"/>
      <c r="BS518"/>
      <c r="BT518"/>
      <c r="BU518"/>
      <c r="BV518"/>
      <c r="BW518"/>
      <c r="BX518"/>
      <c r="BY518"/>
      <c r="BZ518"/>
      <c r="CA518"/>
      <c r="CB518"/>
      <c r="CC518"/>
      <c r="CD518"/>
      <c r="CE518"/>
      <c r="CF518"/>
    </row>
    <row r="519" spans="1:84" hidden="1" x14ac:dyDescent="0.3">
      <c r="A519" s="12"/>
      <c r="B519" s="10" t="str">
        <f>IF('Base de données'!B462="","",'Base de données'!B462)</f>
        <v/>
      </c>
      <c r="C519" s="10" t="str">
        <f>IF('Base de données'!C462="","",'Base de données'!C462)</f>
        <v/>
      </c>
      <c r="D519" s="10" t="str">
        <f>IF('Base de données'!D462="","",'Base de données'!D462)</f>
        <v/>
      </c>
      <c r="E519" s="10" t="str">
        <f>IF('Base de données'!E462="","",'Base de données'!E462)</f>
        <v/>
      </c>
      <c r="F519" s="10" t="str">
        <f>IF('Base de données'!F462="","",'Base de données'!F462)</f>
        <v/>
      </c>
      <c r="G519" s="10" t="str">
        <f>IF('Base de données'!G462="","",'Base de données'!G462)</f>
        <v/>
      </c>
      <c r="H519" s="10" t="str">
        <f>IF('Base de données'!H462="","",'Base de données'!H462)</f>
        <v/>
      </c>
      <c r="I519" s="10" t="str">
        <f>IF('Base de données'!I462="","",'Base de données'!I462)</f>
        <v/>
      </c>
      <c r="J519" s="10" t="str">
        <f>IF('Base de données'!J462="","",'Base de données'!J462)</f>
        <v/>
      </c>
      <c r="K519" s="10" t="str">
        <f>IF('Base de données'!K462="","",'Base de données'!K462)</f>
        <v/>
      </c>
      <c r="L519" s="64" t="str">
        <f>IF('Base de données'!L462="","",'Base de données'!L462)</f>
        <v/>
      </c>
      <c r="M519" s="64" t="str">
        <f>IF('Base de données'!M462="","",'Base de données'!M462)</f>
        <v/>
      </c>
      <c r="N519" s="64" t="str">
        <f>IF('Base de données'!N462="","",'Base de données'!N462)</f>
        <v/>
      </c>
      <c r="O519" s="10" t="str">
        <f>IF('Base de données'!O462="","",'Base de données'!O462)</f>
        <v/>
      </c>
      <c r="P519" s="10" t="str">
        <f>IF('Base de données'!P462="","",'Base de données'!P462)</f>
        <v/>
      </c>
      <c r="Q519" s="10" t="str">
        <f>IF('Base de données'!Q462="","",'Base de données'!Q462)</f>
        <v/>
      </c>
      <c r="BQ519"/>
      <c r="BR519"/>
      <c r="BS519"/>
      <c r="BT519"/>
      <c r="BU519"/>
      <c r="BV519"/>
      <c r="BW519"/>
      <c r="BX519"/>
      <c r="BY519"/>
      <c r="BZ519"/>
      <c r="CA519"/>
      <c r="CB519"/>
      <c r="CC519"/>
      <c r="CD519"/>
      <c r="CE519"/>
      <c r="CF519"/>
    </row>
    <row r="520" spans="1:84" hidden="1" x14ac:dyDescent="0.3">
      <c r="A520" s="12"/>
      <c r="B520" s="10" t="str">
        <f>IF('Base de données'!B463="","",'Base de données'!B463)</f>
        <v/>
      </c>
      <c r="C520" s="10" t="str">
        <f>IF('Base de données'!C463="","",'Base de données'!C463)</f>
        <v/>
      </c>
      <c r="D520" s="10" t="str">
        <f>IF('Base de données'!D463="","",'Base de données'!D463)</f>
        <v/>
      </c>
      <c r="E520" s="10" t="str">
        <f>IF('Base de données'!E463="","",'Base de données'!E463)</f>
        <v/>
      </c>
      <c r="F520" s="10" t="str">
        <f>IF('Base de données'!F463="","",'Base de données'!F463)</f>
        <v/>
      </c>
      <c r="G520" s="10" t="str">
        <f>IF('Base de données'!G463="","",'Base de données'!G463)</f>
        <v/>
      </c>
      <c r="H520" s="10" t="str">
        <f>IF('Base de données'!H463="","",'Base de données'!H463)</f>
        <v/>
      </c>
      <c r="I520" s="10" t="str">
        <f>IF('Base de données'!I463="","",'Base de données'!I463)</f>
        <v/>
      </c>
      <c r="J520" s="10" t="str">
        <f>IF('Base de données'!J463="","",'Base de données'!J463)</f>
        <v/>
      </c>
      <c r="K520" s="10" t="str">
        <f>IF('Base de données'!K463="","",'Base de données'!K463)</f>
        <v/>
      </c>
      <c r="L520" s="64" t="str">
        <f>IF('Base de données'!L463="","",'Base de données'!L463)</f>
        <v/>
      </c>
      <c r="M520" s="64" t="str">
        <f>IF('Base de données'!M463="","",'Base de données'!M463)</f>
        <v/>
      </c>
      <c r="N520" s="64" t="str">
        <f>IF('Base de données'!N463="","",'Base de données'!N463)</f>
        <v/>
      </c>
      <c r="O520" s="10" t="str">
        <f>IF('Base de données'!O463="","",'Base de données'!O463)</f>
        <v/>
      </c>
      <c r="P520" s="10" t="str">
        <f>IF('Base de données'!P463="","",'Base de données'!P463)</f>
        <v/>
      </c>
      <c r="Q520" s="10" t="str">
        <f>IF('Base de données'!Q463="","",'Base de données'!Q463)</f>
        <v/>
      </c>
      <c r="BQ520"/>
      <c r="BR520"/>
      <c r="BS520"/>
      <c r="BT520"/>
      <c r="BU520"/>
      <c r="BV520"/>
      <c r="BW520"/>
      <c r="BX520"/>
      <c r="BY520"/>
      <c r="BZ520"/>
      <c r="CA520"/>
      <c r="CB520"/>
      <c r="CC520"/>
      <c r="CD520"/>
      <c r="CE520"/>
      <c r="CF520"/>
    </row>
    <row r="521" spans="1:84" hidden="1" x14ac:dyDescent="0.3">
      <c r="A521" s="12"/>
      <c r="B521" s="10" t="str">
        <f>IF('Base de données'!B464="","",'Base de données'!B464)</f>
        <v/>
      </c>
      <c r="C521" s="10" t="str">
        <f>IF('Base de données'!C464="","",'Base de données'!C464)</f>
        <v/>
      </c>
      <c r="D521" s="10" t="str">
        <f>IF('Base de données'!D464="","",'Base de données'!D464)</f>
        <v/>
      </c>
      <c r="E521" s="10" t="str">
        <f>IF('Base de données'!E464="","",'Base de données'!E464)</f>
        <v/>
      </c>
      <c r="F521" s="10" t="str">
        <f>IF('Base de données'!F464="","",'Base de données'!F464)</f>
        <v/>
      </c>
      <c r="G521" s="10" t="str">
        <f>IF('Base de données'!G464="","",'Base de données'!G464)</f>
        <v/>
      </c>
      <c r="H521" s="10" t="str">
        <f>IF('Base de données'!H464="","",'Base de données'!H464)</f>
        <v/>
      </c>
      <c r="I521" s="10" t="str">
        <f>IF('Base de données'!I464="","",'Base de données'!I464)</f>
        <v/>
      </c>
      <c r="J521" s="10" t="str">
        <f>IF('Base de données'!J464="","",'Base de données'!J464)</f>
        <v/>
      </c>
      <c r="K521" s="10" t="str">
        <f>IF('Base de données'!K464="","",'Base de données'!K464)</f>
        <v/>
      </c>
      <c r="L521" s="64" t="str">
        <f>IF('Base de données'!L464="","",'Base de données'!L464)</f>
        <v/>
      </c>
      <c r="M521" s="64" t="str">
        <f>IF('Base de données'!M464="","",'Base de données'!M464)</f>
        <v/>
      </c>
      <c r="N521" s="64" t="str">
        <f>IF('Base de données'!N464="","",'Base de données'!N464)</f>
        <v/>
      </c>
      <c r="O521" s="10" t="str">
        <f>IF('Base de données'!O464="","",'Base de données'!O464)</f>
        <v/>
      </c>
      <c r="P521" s="10" t="str">
        <f>IF('Base de données'!P464="","",'Base de données'!P464)</f>
        <v/>
      </c>
      <c r="Q521" s="10" t="str">
        <f>IF('Base de données'!Q464="","",'Base de données'!Q464)</f>
        <v/>
      </c>
      <c r="BQ521"/>
      <c r="BR521"/>
      <c r="BS521"/>
      <c r="BT521"/>
      <c r="BU521"/>
      <c r="BV521"/>
      <c r="BW521"/>
      <c r="BX521"/>
      <c r="BY521"/>
      <c r="BZ521"/>
      <c r="CA521"/>
      <c r="CB521"/>
      <c r="CC521"/>
      <c r="CD521"/>
      <c r="CE521"/>
      <c r="CF521"/>
    </row>
    <row r="522" spans="1:84" hidden="1" x14ac:dyDescent="0.3">
      <c r="A522" s="12"/>
      <c r="B522" s="10" t="str">
        <f>IF('Base de données'!B465="","",'Base de données'!B465)</f>
        <v/>
      </c>
      <c r="C522" s="10" t="str">
        <f>IF('Base de données'!C465="","",'Base de données'!C465)</f>
        <v/>
      </c>
      <c r="D522" s="10" t="str">
        <f>IF('Base de données'!D465="","",'Base de données'!D465)</f>
        <v/>
      </c>
      <c r="E522" s="10" t="str">
        <f>IF('Base de données'!E465="","",'Base de données'!E465)</f>
        <v/>
      </c>
      <c r="F522" s="10" t="str">
        <f>IF('Base de données'!F465="","",'Base de données'!F465)</f>
        <v/>
      </c>
      <c r="G522" s="10" t="str">
        <f>IF('Base de données'!G465="","",'Base de données'!G465)</f>
        <v/>
      </c>
      <c r="H522" s="10" t="str">
        <f>IF('Base de données'!H465="","",'Base de données'!H465)</f>
        <v/>
      </c>
      <c r="I522" s="10" t="str">
        <f>IF('Base de données'!I465="","",'Base de données'!I465)</f>
        <v/>
      </c>
      <c r="J522" s="10" t="str">
        <f>IF('Base de données'!J465="","",'Base de données'!J465)</f>
        <v/>
      </c>
      <c r="K522" s="10" t="str">
        <f>IF('Base de données'!K465="","",'Base de données'!K465)</f>
        <v/>
      </c>
      <c r="L522" s="64" t="str">
        <f>IF('Base de données'!L465="","",'Base de données'!L465)</f>
        <v/>
      </c>
      <c r="M522" s="64" t="str">
        <f>IF('Base de données'!M465="","",'Base de données'!M465)</f>
        <v/>
      </c>
      <c r="N522" s="64" t="str">
        <f>IF('Base de données'!N465="","",'Base de données'!N465)</f>
        <v/>
      </c>
      <c r="O522" s="10" t="str">
        <f>IF('Base de données'!O465="","",'Base de données'!O465)</f>
        <v/>
      </c>
      <c r="P522" s="10" t="str">
        <f>IF('Base de données'!P465="","",'Base de données'!P465)</f>
        <v/>
      </c>
      <c r="Q522" s="10" t="str">
        <f>IF('Base de données'!Q465="","",'Base de données'!Q465)</f>
        <v/>
      </c>
      <c r="BQ522"/>
      <c r="BR522"/>
      <c r="BS522"/>
      <c r="BT522"/>
      <c r="BU522"/>
      <c r="BV522"/>
      <c r="BW522"/>
      <c r="BX522"/>
      <c r="BY522"/>
      <c r="BZ522"/>
      <c r="CA522"/>
      <c r="CB522"/>
      <c r="CC522"/>
      <c r="CD522"/>
      <c r="CE522"/>
      <c r="CF522"/>
    </row>
    <row r="523" spans="1:84" hidden="1" x14ac:dyDescent="0.3">
      <c r="A523" s="12"/>
      <c r="B523" s="10" t="str">
        <f>IF('Base de données'!B466="","",'Base de données'!B466)</f>
        <v/>
      </c>
      <c r="C523" s="10" t="str">
        <f>IF('Base de données'!C466="","",'Base de données'!C466)</f>
        <v/>
      </c>
      <c r="D523" s="10" t="str">
        <f>IF('Base de données'!D466="","",'Base de données'!D466)</f>
        <v/>
      </c>
      <c r="E523" s="10" t="str">
        <f>IF('Base de données'!E466="","",'Base de données'!E466)</f>
        <v/>
      </c>
      <c r="F523" s="10" t="str">
        <f>IF('Base de données'!F466="","",'Base de données'!F466)</f>
        <v/>
      </c>
      <c r="G523" s="10" t="str">
        <f>IF('Base de données'!G466="","",'Base de données'!G466)</f>
        <v/>
      </c>
      <c r="H523" s="10" t="str">
        <f>IF('Base de données'!H466="","",'Base de données'!H466)</f>
        <v/>
      </c>
      <c r="I523" s="10" t="str">
        <f>IF('Base de données'!I466="","",'Base de données'!I466)</f>
        <v/>
      </c>
      <c r="J523" s="10" t="str">
        <f>IF('Base de données'!J466="","",'Base de données'!J466)</f>
        <v/>
      </c>
      <c r="K523" s="10" t="str">
        <f>IF('Base de données'!K466="","",'Base de données'!K466)</f>
        <v/>
      </c>
      <c r="L523" s="64" t="str">
        <f>IF('Base de données'!L466="","",'Base de données'!L466)</f>
        <v/>
      </c>
      <c r="M523" s="64" t="str">
        <f>IF('Base de données'!M466="","",'Base de données'!M466)</f>
        <v/>
      </c>
      <c r="N523" s="64" t="str">
        <f>IF('Base de données'!N466="","",'Base de données'!N466)</f>
        <v/>
      </c>
      <c r="O523" s="10" t="str">
        <f>IF('Base de données'!O466="","",'Base de données'!O466)</f>
        <v/>
      </c>
      <c r="P523" s="10" t="str">
        <f>IF('Base de données'!P466="","",'Base de données'!P466)</f>
        <v/>
      </c>
      <c r="Q523" s="10" t="str">
        <f>IF('Base de données'!Q466="","",'Base de données'!Q466)</f>
        <v/>
      </c>
      <c r="BQ523"/>
      <c r="BR523"/>
      <c r="BS523"/>
      <c r="BT523"/>
      <c r="BU523"/>
      <c r="BV523"/>
      <c r="BW523"/>
      <c r="BX523"/>
      <c r="BY523"/>
      <c r="BZ523"/>
      <c r="CA523"/>
      <c r="CB523"/>
      <c r="CC523"/>
      <c r="CD523"/>
      <c r="CE523"/>
      <c r="CF523"/>
    </row>
    <row r="524" spans="1:84" hidden="1" x14ac:dyDescent="0.3">
      <c r="A524" s="12"/>
      <c r="B524" s="10" t="str">
        <f>IF('Base de données'!B467="","",'Base de données'!B467)</f>
        <v/>
      </c>
      <c r="C524" s="10" t="str">
        <f>IF('Base de données'!C467="","",'Base de données'!C467)</f>
        <v/>
      </c>
      <c r="D524" s="10" t="str">
        <f>IF('Base de données'!D467="","",'Base de données'!D467)</f>
        <v/>
      </c>
      <c r="E524" s="10" t="str">
        <f>IF('Base de données'!E467="","",'Base de données'!E467)</f>
        <v/>
      </c>
      <c r="F524" s="10" t="str">
        <f>IF('Base de données'!F467="","",'Base de données'!F467)</f>
        <v/>
      </c>
      <c r="G524" s="10" t="str">
        <f>IF('Base de données'!G467="","",'Base de données'!G467)</f>
        <v/>
      </c>
      <c r="H524" s="10" t="str">
        <f>IF('Base de données'!H467="","",'Base de données'!H467)</f>
        <v/>
      </c>
      <c r="I524" s="10" t="str">
        <f>IF('Base de données'!I467="","",'Base de données'!I467)</f>
        <v/>
      </c>
      <c r="J524" s="10" t="str">
        <f>IF('Base de données'!J467="","",'Base de données'!J467)</f>
        <v/>
      </c>
      <c r="K524" s="10" t="str">
        <f>IF('Base de données'!K467="","",'Base de données'!K467)</f>
        <v/>
      </c>
      <c r="L524" s="64" t="str">
        <f>IF('Base de données'!L467="","",'Base de données'!L467)</f>
        <v/>
      </c>
      <c r="M524" s="64" t="str">
        <f>IF('Base de données'!M467="","",'Base de données'!M467)</f>
        <v/>
      </c>
      <c r="N524" s="64" t="str">
        <f>IF('Base de données'!N467="","",'Base de données'!N467)</f>
        <v/>
      </c>
      <c r="O524" s="10" t="str">
        <f>IF('Base de données'!O467="","",'Base de données'!O467)</f>
        <v/>
      </c>
      <c r="P524" s="10" t="str">
        <f>IF('Base de données'!P467="","",'Base de données'!P467)</f>
        <v/>
      </c>
      <c r="Q524" s="10" t="str">
        <f>IF('Base de données'!Q467="","",'Base de données'!Q467)</f>
        <v/>
      </c>
      <c r="BQ524"/>
      <c r="BR524"/>
      <c r="BS524"/>
      <c r="BT524"/>
      <c r="BU524"/>
      <c r="BV524"/>
      <c r="BW524"/>
      <c r="BX524"/>
      <c r="BY524"/>
      <c r="BZ524"/>
      <c r="CA524"/>
      <c r="CB524"/>
      <c r="CC524"/>
      <c r="CD524"/>
      <c r="CE524"/>
      <c r="CF524"/>
    </row>
    <row r="525" spans="1:84" hidden="1" x14ac:dyDescent="0.3">
      <c r="A525" s="12"/>
      <c r="B525" s="10" t="str">
        <f>IF('Base de données'!B468="","",'Base de données'!B468)</f>
        <v/>
      </c>
      <c r="C525" s="10" t="str">
        <f>IF('Base de données'!C468="","",'Base de données'!C468)</f>
        <v/>
      </c>
      <c r="D525" s="10" t="str">
        <f>IF('Base de données'!D468="","",'Base de données'!D468)</f>
        <v/>
      </c>
      <c r="E525" s="10" t="str">
        <f>IF('Base de données'!E468="","",'Base de données'!E468)</f>
        <v/>
      </c>
      <c r="F525" s="10" t="str">
        <f>IF('Base de données'!F468="","",'Base de données'!F468)</f>
        <v/>
      </c>
      <c r="G525" s="10" t="str">
        <f>IF('Base de données'!G468="","",'Base de données'!G468)</f>
        <v/>
      </c>
      <c r="H525" s="10" t="str">
        <f>IF('Base de données'!H468="","",'Base de données'!H468)</f>
        <v/>
      </c>
      <c r="I525" s="10" t="str">
        <f>IF('Base de données'!I468="","",'Base de données'!I468)</f>
        <v/>
      </c>
      <c r="J525" s="10" t="str">
        <f>IF('Base de données'!J468="","",'Base de données'!J468)</f>
        <v/>
      </c>
      <c r="K525" s="10" t="str">
        <f>IF('Base de données'!K468="","",'Base de données'!K468)</f>
        <v/>
      </c>
      <c r="L525" s="64" t="str">
        <f>IF('Base de données'!L468="","",'Base de données'!L468)</f>
        <v/>
      </c>
      <c r="M525" s="64" t="str">
        <f>IF('Base de données'!M468="","",'Base de données'!M468)</f>
        <v/>
      </c>
      <c r="N525" s="64" t="str">
        <f>IF('Base de données'!N468="","",'Base de données'!N468)</f>
        <v/>
      </c>
      <c r="O525" s="10" t="str">
        <f>IF('Base de données'!O468="","",'Base de données'!O468)</f>
        <v/>
      </c>
      <c r="P525" s="10" t="str">
        <f>IF('Base de données'!P468="","",'Base de données'!P468)</f>
        <v/>
      </c>
      <c r="Q525" s="10" t="str">
        <f>IF('Base de données'!Q468="","",'Base de données'!Q468)</f>
        <v/>
      </c>
      <c r="BQ525"/>
      <c r="BR525"/>
      <c r="BS525"/>
      <c r="BT525"/>
      <c r="BU525"/>
      <c r="BV525"/>
      <c r="BW525"/>
      <c r="BX525"/>
      <c r="BY525"/>
      <c r="BZ525"/>
      <c r="CA525"/>
      <c r="CB525"/>
      <c r="CC525"/>
      <c r="CD525"/>
      <c r="CE525"/>
      <c r="CF525"/>
    </row>
    <row r="526" spans="1:84" hidden="1" x14ac:dyDescent="0.3">
      <c r="A526" s="12"/>
      <c r="B526" s="10" t="str">
        <f>IF('Base de données'!B469="","",'Base de données'!B469)</f>
        <v/>
      </c>
      <c r="C526" s="10" t="str">
        <f>IF('Base de données'!C469="","",'Base de données'!C469)</f>
        <v/>
      </c>
      <c r="D526" s="10" t="str">
        <f>IF('Base de données'!D469="","",'Base de données'!D469)</f>
        <v/>
      </c>
      <c r="E526" s="10" t="str">
        <f>IF('Base de données'!E469="","",'Base de données'!E469)</f>
        <v/>
      </c>
      <c r="F526" s="10" t="str">
        <f>IF('Base de données'!F469="","",'Base de données'!F469)</f>
        <v/>
      </c>
      <c r="G526" s="10" t="str">
        <f>IF('Base de données'!G469="","",'Base de données'!G469)</f>
        <v/>
      </c>
      <c r="H526" s="10" t="str">
        <f>IF('Base de données'!H469="","",'Base de données'!H469)</f>
        <v/>
      </c>
      <c r="I526" s="10" t="str">
        <f>IF('Base de données'!I469="","",'Base de données'!I469)</f>
        <v/>
      </c>
      <c r="J526" s="10" t="str">
        <f>IF('Base de données'!J469="","",'Base de données'!J469)</f>
        <v/>
      </c>
      <c r="K526" s="10" t="str">
        <f>IF('Base de données'!K469="","",'Base de données'!K469)</f>
        <v/>
      </c>
      <c r="L526" s="64" t="str">
        <f>IF('Base de données'!L469="","",'Base de données'!L469)</f>
        <v/>
      </c>
      <c r="M526" s="64" t="str">
        <f>IF('Base de données'!M469="","",'Base de données'!M469)</f>
        <v/>
      </c>
      <c r="N526" s="64" t="str">
        <f>IF('Base de données'!N469="","",'Base de données'!N469)</f>
        <v/>
      </c>
      <c r="O526" s="10" t="str">
        <f>IF('Base de données'!O469="","",'Base de données'!O469)</f>
        <v/>
      </c>
      <c r="P526" s="10" t="str">
        <f>IF('Base de données'!P469="","",'Base de données'!P469)</f>
        <v/>
      </c>
      <c r="Q526" s="10" t="str">
        <f>IF('Base de données'!Q469="","",'Base de données'!Q469)</f>
        <v/>
      </c>
      <c r="BQ526"/>
      <c r="BR526"/>
      <c r="BS526"/>
      <c r="BT526"/>
      <c r="BU526"/>
      <c r="BV526"/>
      <c r="BW526"/>
      <c r="BX526"/>
      <c r="BY526"/>
      <c r="BZ526"/>
      <c r="CA526"/>
      <c r="CB526"/>
      <c r="CC526"/>
      <c r="CD526"/>
      <c r="CE526"/>
      <c r="CF526"/>
    </row>
    <row r="527" spans="1:84" hidden="1" x14ac:dyDescent="0.3">
      <c r="A527" s="12"/>
      <c r="B527" s="10" t="str">
        <f>IF('Base de données'!B470="","",'Base de données'!B470)</f>
        <v/>
      </c>
      <c r="C527" s="10" t="str">
        <f>IF('Base de données'!C470="","",'Base de données'!C470)</f>
        <v/>
      </c>
      <c r="D527" s="10" t="str">
        <f>IF('Base de données'!D470="","",'Base de données'!D470)</f>
        <v/>
      </c>
      <c r="E527" s="10" t="str">
        <f>IF('Base de données'!E470="","",'Base de données'!E470)</f>
        <v/>
      </c>
      <c r="F527" s="10" t="str">
        <f>IF('Base de données'!F470="","",'Base de données'!F470)</f>
        <v/>
      </c>
      <c r="G527" s="10" t="str">
        <f>IF('Base de données'!G470="","",'Base de données'!G470)</f>
        <v/>
      </c>
      <c r="H527" s="10" t="str">
        <f>IF('Base de données'!H470="","",'Base de données'!H470)</f>
        <v/>
      </c>
      <c r="I527" s="10" t="str">
        <f>IF('Base de données'!I470="","",'Base de données'!I470)</f>
        <v/>
      </c>
      <c r="J527" s="10" t="str">
        <f>IF('Base de données'!J470="","",'Base de données'!J470)</f>
        <v/>
      </c>
      <c r="K527" s="10" t="str">
        <f>IF('Base de données'!K470="","",'Base de données'!K470)</f>
        <v/>
      </c>
      <c r="L527" s="64" t="str">
        <f>IF('Base de données'!L470="","",'Base de données'!L470)</f>
        <v/>
      </c>
      <c r="M527" s="64" t="str">
        <f>IF('Base de données'!M470="","",'Base de données'!M470)</f>
        <v/>
      </c>
      <c r="N527" s="64" t="str">
        <f>IF('Base de données'!N470="","",'Base de données'!N470)</f>
        <v/>
      </c>
      <c r="O527" s="10" t="str">
        <f>IF('Base de données'!O470="","",'Base de données'!O470)</f>
        <v/>
      </c>
      <c r="P527" s="10" t="str">
        <f>IF('Base de données'!P470="","",'Base de données'!P470)</f>
        <v/>
      </c>
      <c r="Q527" s="10" t="str">
        <f>IF('Base de données'!Q470="","",'Base de données'!Q470)</f>
        <v/>
      </c>
      <c r="BQ527"/>
      <c r="BR527"/>
      <c r="BS527"/>
      <c r="BT527"/>
      <c r="BU527"/>
      <c r="BV527"/>
      <c r="BW527"/>
      <c r="BX527"/>
      <c r="BY527"/>
      <c r="BZ527"/>
      <c r="CA527"/>
      <c r="CB527"/>
      <c r="CC527"/>
      <c r="CD527"/>
      <c r="CE527"/>
      <c r="CF527"/>
    </row>
    <row r="528" spans="1:84" hidden="1" x14ac:dyDescent="0.3">
      <c r="A528" s="12"/>
      <c r="B528" s="10" t="str">
        <f>IF('Base de données'!B471="","",'Base de données'!B471)</f>
        <v/>
      </c>
      <c r="C528" s="10" t="str">
        <f>IF('Base de données'!C471="","",'Base de données'!C471)</f>
        <v/>
      </c>
      <c r="D528" s="10" t="str">
        <f>IF('Base de données'!D471="","",'Base de données'!D471)</f>
        <v/>
      </c>
      <c r="E528" s="10" t="str">
        <f>IF('Base de données'!E471="","",'Base de données'!E471)</f>
        <v/>
      </c>
      <c r="F528" s="10" t="str">
        <f>IF('Base de données'!F471="","",'Base de données'!F471)</f>
        <v/>
      </c>
      <c r="G528" s="10" t="str">
        <f>IF('Base de données'!G471="","",'Base de données'!G471)</f>
        <v/>
      </c>
      <c r="H528" s="10" t="str">
        <f>IF('Base de données'!H471="","",'Base de données'!H471)</f>
        <v/>
      </c>
      <c r="I528" s="10" t="str">
        <f>IF('Base de données'!I471="","",'Base de données'!I471)</f>
        <v/>
      </c>
      <c r="J528" s="10" t="str">
        <f>IF('Base de données'!J471="","",'Base de données'!J471)</f>
        <v/>
      </c>
      <c r="K528" s="10" t="str">
        <f>IF('Base de données'!K471="","",'Base de données'!K471)</f>
        <v/>
      </c>
      <c r="L528" s="64" t="str">
        <f>IF('Base de données'!L471="","",'Base de données'!L471)</f>
        <v/>
      </c>
      <c r="M528" s="64" t="str">
        <f>IF('Base de données'!M471="","",'Base de données'!M471)</f>
        <v/>
      </c>
      <c r="N528" s="64" t="str">
        <f>IF('Base de données'!N471="","",'Base de données'!N471)</f>
        <v/>
      </c>
      <c r="O528" s="10" t="str">
        <f>IF('Base de données'!O471="","",'Base de données'!O471)</f>
        <v/>
      </c>
      <c r="P528" s="10" t="str">
        <f>IF('Base de données'!P471="","",'Base de données'!P471)</f>
        <v/>
      </c>
      <c r="Q528" s="10" t="str">
        <f>IF('Base de données'!Q471="","",'Base de données'!Q471)</f>
        <v/>
      </c>
      <c r="BQ528"/>
      <c r="BR528"/>
      <c r="BS528"/>
      <c r="BT528"/>
      <c r="BU528"/>
      <c r="BV528"/>
      <c r="BW528"/>
      <c r="BX528"/>
      <c r="BY528"/>
      <c r="BZ528"/>
      <c r="CA528"/>
      <c r="CB528"/>
      <c r="CC528"/>
      <c r="CD528"/>
      <c r="CE528"/>
      <c r="CF528"/>
    </row>
    <row r="529" spans="1:84" hidden="1" x14ac:dyDescent="0.3">
      <c r="A529" s="12"/>
      <c r="B529" s="10" t="str">
        <f>IF('Base de données'!B472="","",'Base de données'!B472)</f>
        <v/>
      </c>
      <c r="C529" s="10" t="str">
        <f>IF('Base de données'!C472="","",'Base de données'!C472)</f>
        <v/>
      </c>
      <c r="D529" s="10" t="str">
        <f>IF('Base de données'!D472="","",'Base de données'!D472)</f>
        <v/>
      </c>
      <c r="E529" s="10" t="str">
        <f>IF('Base de données'!E472="","",'Base de données'!E472)</f>
        <v/>
      </c>
      <c r="F529" s="10" t="str">
        <f>IF('Base de données'!F472="","",'Base de données'!F472)</f>
        <v/>
      </c>
      <c r="G529" s="10" t="str">
        <f>IF('Base de données'!G472="","",'Base de données'!G472)</f>
        <v/>
      </c>
      <c r="H529" s="10" t="str">
        <f>IF('Base de données'!H472="","",'Base de données'!H472)</f>
        <v/>
      </c>
      <c r="I529" s="10" t="str">
        <f>IF('Base de données'!I472="","",'Base de données'!I472)</f>
        <v/>
      </c>
      <c r="J529" s="10" t="str">
        <f>IF('Base de données'!J472="","",'Base de données'!J472)</f>
        <v/>
      </c>
      <c r="K529" s="10" t="str">
        <f>IF('Base de données'!K472="","",'Base de données'!K472)</f>
        <v/>
      </c>
      <c r="L529" s="64" t="str">
        <f>IF('Base de données'!L472="","",'Base de données'!L472)</f>
        <v/>
      </c>
      <c r="M529" s="64" t="str">
        <f>IF('Base de données'!M472="","",'Base de données'!M472)</f>
        <v/>
      </c>
      <c r="N529" s="64" t="str">
        <f>IF('Base de données'!N472="","",'Base de données'!N472)</f>
        <v/>
      </c>
      <c r="O529" s="10" t="str">
        <f>IF('Base de données'!O472="","",'Base de données'!O472)</f>
        <v/>
      </c>
      <c r="P529" s="10" t="str">
        <f>IF('Base de données'!P472="","",'Base de données'!P472)</f>
        <v/>
      </c>
      <c r="Q529" s="10" t="str">
        <f>IF('Base de données'!Q472="","",'Base de données'!Q472)</f>
        <v/>
      </c>
      <c r="BQ529"/>
      <c r="BR529"/>
      <c r="BS529"/>
      <c r="BT529"/>
      <c r="BU529"/>
      <c r="BV529"/>
      <c r="BW529"/>
      <c r="BX529"/>
      <c r="BY529"/>
      <c r="BZ529"/>
      <c r="CA529"/>
      <c r="CB529"/>
      <c r="CC529"/>
      <c r="CD529"/>
      <c r="CE529"/>
      <c r="CF529"/>
    </row>
    <row r="530" spans="1:84" hidden="1" x14ac:dyDescent="0.3">
      <c r="A530" s="12"/>
      <c r="B530" s="10" t="str">
        <f>IF('Base de données'!B473="","",'Base de données'!B473)</f>
        <v/>
      </c>
      <c r="C530" s="10" t="str">
        <f>IF('Base de données'!C473="","",'Base de données'!C473)</f>
        <v/>
      </c>
      <c r="D530" s="10" t="str">
        <f>IF('Base de données'!D473="","",'Base de données'!D473)</f>
        <v/>
      </c>
      <c r="E530" s="10" t="str">
        <f>IF('Base de données'!E473="","",'Base de données'!E473)</f>
        <v/>
      </c>
      <c r="F530" s="10" t="str">
        <f>IF('Base de données'!F473="","",'Base de données'!F473)</f>
        <v/>
      </c>
      <c r="G530" s="10" t="str">
        <f>IF('Base de données'!G473="","",'Base de données'!G473)</f>
        <v/>
      </c>
      <c r="H530" s="10" t="str">
        <f>IF('Base de données'!H473="","",'Base de données'!H473)</f>
        <v/>
      </c>
      <c r="I530" s="10" t="str">
        <f>IF('Base de données'!I473="","",'Base de données'!I473)</f>
        <v/>
      </c>
      <c r="J530" s="10" t="str">
        <f>IF('Base de données'!J473="","",'Base de données'!J473)</f>
        <v/>
      </c>
      <c r="K530" s="10" t="str">
        <f>IF('Base de données'!K473="","",'Base de données'!K473)</f>
        <v/>
      </c>
      <c r="L530" s="64" t="str">
        <f>IF('Base de données'!L473="","",'Base de données'!L473)</f>
        <v/>
      </c>
      <c r="M530" s="64" t="str">
        <f>IF('Base de données'!M473="","",'Base de données'!M473)</f>
        <v/>
      </c>
      <c r="N530" s="64" t="str">
        <f>IF('Base de données'!N473="","",'Base de données'!N473)</f>
        <v/>
      </c>
      <c r="O530" s="10" t="str">
        <f>IF('Base de données'!O473="","",'Base de données'!O473)</f>
        <v/>
      </c>
      <c r="P530" s="10" t="str">
        <f>IF('Base de données'!P473="","",'Base de données'!P473)</f>
        <v/>
      </c>
      <c r="Q530" s="10" t="str">
        <f>IF('Base de données'!Q473="","",'Base de données'!Q473)</f>
        <v/>
      </c>
      <c r="BQ530"/>
      <c r="BR530"/>
      <c r="BS530"/>
      <c r="BT530"/>
      <c r="BU530"/>
      <c r="BV530"/>
      <c r="BW530"/>
      <c r="BX530"/>
      <c r="BY530"/>
      <c r="BZ530"/>
      <c r="CA530"/>
      <c r="CB530"/>
      <c r="CC530"/>
      <c r="CD530"/>
      <c r="CE530"/>
      <c r="CF530"/>
    </row>
    <row r="531" spans="1:84" hidden="1" x14ac:dyDescent="0.3">
      <c r="A531" s="12"/>
      <c r="B531" s="10" t="str">
        <f>IF('Base de données'!B474="","",'Base de données'!B474)</f>
        <v/>
      </c>
      <c r="C531" s="10" t="str">
        <f>IF('Base de données'!C474="","",'Base de données'!C474)</f>
        <v/>
      </c>
      <c r="D531" s="10" t="str">
        <f>IF('Base de données'!D474="","",'Base de données'!D474)</f>
        <v/>
      </c>
      <c r="E531" s="10" t="str">
        <f>IF('Base de données'!E474="","",'Base de données'!E474)</f>
        <v/>
      </c>
      <c r="F531" s="10" t="str">
        <f>IF('Base de données'!F474="","",'Base de données'!F474)</f>
        <v/>
      </c>
      <c r="G531" s="10" t="str">
        <f>IF('Base de données'!G474="","",'Base de données'!G474)</f>
        <v/>
      </c>
      <c r="H531" s="10" t="str">
        <f>IF('Base de données'!H474="","",'Base de données'!H474)</f>
        <v/>
      </c>
      <c r="I531" s="10" t="str">
        <f>IF('Base de données'!I474="","",'Base de données'!I474)</f>
        <v/>
      </c>
      <c r="J531" s="10" t="str">
        <f>IF('Base de données'!J474="","",'Base de données'!J474)</f>
        <v/>
      </c>
      <c r="K531" s="10" t="str">
        <f>IF('Base de données'!K474="","",'Base de données'!K474)</f>
        <v/>
      </c>
      <c r="L531" s="64" t="str">
        <f>IF('Base de données'!L474="","",'Base de données'!L474)</f>
        <v/>
      </c>
      <c r="M531" s="64" t="str">
        <f>IF('Base de données'!M474="","",'Base de données'!M474)</f>
        <v/>
      </c>
      <c r="N531" s="64" t="str">
        <f>IF('Base de données'!N474="","",'Base de données'!N474)</f>
        <v/>
      </c>
      <c r="O531" s="10" t="str">
        <f>IF('Base de données'!O474="","",'Base de données'!O474)</f>
        <v/>
      </c>
      <c r="P531" s="10" t="str">
        <f>IF('Base de données'!P474="","",'Base de données'!P474)</f>
        <v/>
      </c>
      <c r="Q531" s="10" t="str">
        <f>IF('Base de données'!Q474="","",'Base de données'!Q474)</f>
        <v/>
      </c>
      <c r="BQ531"/>
      <c r="BR531"/>
      <c r="BS531"/>
      <c r="BT531"/>
      <c r="BU531"/>
      <c r="BV531"/>
      <c r="BW531"/>
      <c r="BX531"/>
      <c r="BY531"/>
      <c r="BZ531"/>
      <c r="CA531"/>
      <c r="CB531"/>
      <c r="CC531"/>
      <c r="CD531"/>
      <c r="CE531"/>
      <c r="CF531"/>
    </row>
    <row r="532" spans="1:84" hidden="1" x14ac:dyDescent="0.3">
      <c r="A532" s="12"/>
      <c r="B532" s="10" t="str">
        <f>IF('Base de données'!B475="","",'Base de données'!B475)</f>
        <v/>
      </c>
      <c r="C532" s="10" t="str">
        <f>IF('Base de données'!C475="","",'Base de données'!C475)</f>
        <v/>
      </c>
      <c r="D532" s="10" t="str">
        <f>IF('Base de données'!D475="","",'Base de données'!D475)</f>
        <v/>
      </c>
      <c r="E532" s="10" t="str">
        <f>IF('Base de données'!E475="","",'Base de données'!E475)</f>
        <v/>
      </c>
      <c r="F532" s="10" t="str">
        <f>IF('Base de données'!F475="","",'Base de données'!F475)</f>
        <v/>
      </c>
      <c r="G532" s="10" t="str">
        <f>IF('Base de données'!G475="","",'Base de données'!G475)</f>
        <v/>
      </c>
      <c r="H532" s="10" t="str">
        <f>IF('Base de données'!H475="","",'Base de données'!H475)</f>
        <v/>
      </c>
      <c r="I532" s="10" t="str">
        <f>IF('Base de données'!I475="","",'Base de données'!I475)</f>
        <v/>
      </c>
      <c r="J532" s="10" t="str">
        <f>IF('Base de données'!J475="","",'Base de données'!J475)</f>
        <v/>
      </c>
      <c r="K532" s="10" t="str">
        <f>IF('Base de données'!K475="","",'Base de données'!K475)</f>
        <v/>
      </c>
      <c r="L532" s="64" t="str">
        <f>IF('Base de données'!L475="","",'Base de données'!L475)</f>
        <v/>
      </c>
      <c r="M532" s="64" t="str">
        <f>IF('Base de données'!M475="","",'Base de données'!M475)</f>
        <v/>
      </c>
      <c r="N532" s="64" t="str">
        <f>IF('Base de données'!N475="","",'Base de données'!N475)</f>
        <v/>
      </c>
      <c r="O532" s="10" t="str">
        <f>IF('Base de données'!O475="","",'Base de données'!O475)</f>
        <v/>
      </c>
      <c r="P532" s="10" t="str">
        <f>IF('Base de données'!P475="","",'Base de données'!P475)</f>
        <v/>
      </c>
      <c r="Q532" s="10" t="str">
        <f>IF('Base de données'!Q475="","",'Base de données'!Q475)</f>
        <v/>
      </c>
      <c r="BQ532"/>
      <c r="BR532"/>
      <c r="BS532"/>
      <c r="BT532"/>
      <c r="BU532"/>
      <c r="BV532"/>
      <c r="BW532"/>
      <c r="BX532"/>
      <c r="BY532"/>
      <c r="BZ532"/>
      <c r="CA532"/>
      <c r="CB532"/>
      <c r="CC532"/>
      <c r="CD532"/>
      <c r="CE532"/>
      <c r="CF532"/>
    </row>
    <row r="533" spans="1:84" hidden="1" x14ac:dyDescent="0.3">
      <c r="A533" s="12"/>
      <c r="B533" s="10" t="str">
        <f>IF('Base de données'!B476="","",'Base de données'!B476)</f>
        <v/>
      </c>
      <c r="C533" s="10" t="str">
        <f>IF('Base de données'!C476="","",'Base de données'!C476)</f>
        <v/>
      </c>
      <c r="D533" s="10" t="str">
        <f>IF('Base de données'!D476="","",'Base de données'!D476)</f>
        <v/>
      </c>
      <c r="E533" s="10" t="str">
        <f>IF('Base de données'!E476="","",'Base de données'!E476)</f>
        <v/>
      </c>
      <c r="F533" s="10" t="str">
        <f>IF('Base de données'!F476="","",'Base de données'!F476)</f>
        <v/>
      </c>
      <c r="G533" s="10" t="str">
        <f>IF('Base de données'!G476="","",'Base de données'!G476)</f>
        <v/>
      </c>
      <c r="H533" s="10" t="str">
        <f>IF('Base de données'!H476="","",'Base de données'!H476)</f>
        <v/>
      </c>
      <c r="I533" s="10" t="str">
        <f>IF('Base de données'!I476="","",'Base de données'!I476)</f>
        <v/>
      </c>
      <c r="J533" s="10" t="str">
        <f>IF('Base de données'!J476="","",'Base de données'!J476)</f>
        <v/>
      </c>
      <c r="K533" s="10" t="str">
        <f>IF('Base de données'!K476="","",'Base de données'!K476)</f>
        <v/>
      </c>
      <c r="L533" s="64" t="str">
        <f>IF('Base de données'!L476="","",'Base de données'!L476)</f>
        <v/>
      </c>
      <c r="M533" s="64" t="str">
        <f>IF('Base de données'!M476="","",'Base de données'!M476)</f>
        <v/>
      </c>
      <c r="N533" s="64" t="str">
        <f>IF('Base de données'!N476="","",'Base de données'!N476)</f>
        <v/>
      </c>
      <c r="O533" s="10" t="str">
        <f>IF('Base de données'!O476="","",'Base de données'!O476)</f>
        <v/>
      </c>
      <c r="P533" s="10" t="str">
        <f>IF('Base de données'!P476="","",'Base de données'!P476)</f>
        <v/>
      </c>
      <c r="Q533" s="10" t="str">
        <f>IF('Base de données'!Q476="","",'Base de données'!Q476)</f>
        <v/>
      </c>
      <c r="BQ533"/>
      <c r="BR533"/>
      <c r="BS533"/>
      <c r="BT533"/>
      <c r="BU533"/>
      <c r="BV533"/>
      <c r="BW533"/>
      <c r="BX533"/>
      <c r="BY533"/>
      <c r="BZ533"/>
      <c r="CA533"/>
      <c r="CB533"/>
      <c r="CC533"/>
      <c r="CD533"/>
      <c r="CE533"/>
      <c r="CF533"/>
    </row>
    <row r="534" spans="1:84" hidden="1" x14ac:dyDescent="0.3">
      <c r="A534" s="12"/>
      <c r="B534" s="10" t="str">
        <f>IF('Base de données'!B477="","",'Base de données'!B477)</f>
        <v/>
      </c>
      <c r="C534" s="10" t="str">
        <f>IF('Base de données'!C477="","",'Base de données'!C477)</f>
        <v/>
      </c>
      <c r="D534" s="10" t="str">
        <f>IF('Base de données'!D477="","",'Base de données'!D477)</f>
        <v/>
      </c>
      <c r="E534" s="10" t="str">
        <f>IF('Base de données'!E477="","",'Base de données'!E477)</f>
        <v/>
      </c>
      <c r="F534" s="10" t="str">
        <f>IF('Base de données'!F477="","",'Base de données'!F477)</f>
        <v/>
      </c>
      <c r="G534" s="10" t="str">
        <f>IF('Base de données'!G477="","",'Base de données'!G477)</f>
        <v/>
      </c>
      <c r="H534" s="10" t="str">
        <f>IF('Base de données'!H477="","",'Base de données'!H477)</f>
        <v/>
      </c>
      <c r="I534" s="10" t="str">
        <f>IF('Base de données'!I477="","",'Base de données'!I477)</f>
        <v/>
      </c>
      <c r="J534" s="10" t="str">
        <f>IF('Base de données'!J477="","",'Base de données'!J477)</f>
        <v/>
      </c>
      <c r="K534" s="10" t="str">
        <f>IF('Base de données'!K477="","",'Base de données'!K477)</f>
        <v/>
      </c>
      <c r="L534" s="64" t="str">
        <f>IF('Base de données'!L477="","",'Base de données'!L477)</f>
        <v/>
      </c>
      <c r="M534" s="64" t="str">
        <f>IF('Base de données'!M477="","",'Base de données'!M477)</f>
        <v/>
      </c>
      <c r="N534" s="64" t="str">
        <f>IF('Base de données'!N477="","",'Base de données'!N477)</f>
        <v/>
      </c>
      <c r="O534" s="10" t="str">
        <f>IF('Base de données'!O477="","",'Base de données'!O477)</f>
        <v/>
      </c>
      <c r="P534" s="10" t="str">
        <f>IF('Base de données'!P477="","",'Base de données'!P477)</f>
        <v/>
      </c>
      <c r="Q534" s="10" t="str">
        <f>IF('Base de données'!Q477="","",'Base de données'!Q477)</f>
        <v/>
      </c>
      <c r="BQ534"/>
      <c r="BR534"/>
      <c r="BS534"/>
      <c r="BT534"/>
      <c r="BU534"/>
      <c r="BV534"/>
      <c r="BW534"/>
      <c r="BX534"/>
      <c r="BY534"/>
      <c r="BZ534"/>
      <c r="CA534"/>
      <c r="CB534"/>
      <c r="CC534"/>
      <c r="CD534"/>
      <c r="CE534"/>
      <c r="CF534"/>
    </row>
    <row r="535" spans="1:84" hidden="1" x14ac:dyDescent="0.3">
      <c r="A535" s="12"/>
      <c r="B535" s="10" t="str">
        <f>IF('Base de données'!B478="","",'Base de données'!B478)</f>
        <v/>
      </c>
      <c r="C535" s="10" t="str">
        <f>IF('Base de données'!C478="","",'Base de données'!C478)</f>
        <v/>
      </c>
      <c r="D535" s="10" t="str">
        <f>IF('Base de données'!D478="","",'Base de données'!D478)</f>
        <v/>
      </c>
      <c r="E535" s="10" t="str">
        <f>IF('Base de données'!E478="","",'Base de données'!E478)</f>
        <v/>
      </c>
      <c r="F535" s="10" t="str">
        <f>IF('Base de données'!F478="","",'Base de données'!F478)</f>
        <v/>
      </c>
      <c r="G535" s="10" t="str">
        <f>IF('Base de données'!G478="","",'Base de données'!G478)</f>
        <v/>
      </c>
      <c r="H535" s="10" t="str">
        <f>IF('Base de données'!H478="","",'Base de données'!H478)</f>
        <v/>
      </c>
      <c r="I535" s="10" t="str">
        <f>IF('Base de données'!I478="","",'Base de données'!I478)</f>
        <v/>
      </c>
      <c r="J535" s="10" t="str">
        <f>IF('Base de données'!J478="","",'Base de données'!J478)</f>
        <v/>
      </c>
      <c r="K535" s="10" t="str">
        <f>IF('Base de données'!K478="","",'Base de données'!K478)</f>
        <v/>
      </c>
      <c r="L535" s="64" t="str">
        <f>IF('Base de données'!L478="","",'Base de données'!L478)</f>
        <v/>
      </c>
      <c r="M535" s="64" t="str">
        <f>IF('Base de données'!M478="","",'Base de données'!M478)</f>
        <v/>
      </c>
      <c r="N535" s="64" t="str">
        <f>IF('Base de données'!N478="","",'Base de données'!N478)</f>
        <v/>
      </c>
      <c r="O535" s="10" t="str">
        <f>IF('Base de données'!O478="","",'Base de données'!O478)</f>
        <v/>
      </c>
      <c r="P535" s="10" t="str">
        <f>IF('Base de données'!P478="","",'Base de données'!P478)</f>
        <v/>
      </c>
      <c r="Q535" s="10" t="str">
        <f>IF('Base de données'!Q478="","",'Base de données'!Q478)</f>
        <v/>
      </c>
      <c r="BQ535"/>
      <c r="BR535"/>
      <c r="BS535"/>
      <c r="BT535"/>
      <c r="BU535"/>
      <c r="BV535"/>
      <c r="BW535"/>
      <c r="BX535"/>
      <c r="BY535"/>
      <c r="BZ535"/>
      <c r="CA535"/>
      <c r="CB535"/>
      <c r="CC535"/>
      <c r="CD535"/>
      <c r="CE535"/>
      <c r="CF535"/>
    </row>
    <row r="536" spans="1:84" hidden="1" x14ac:dyDescent="0.3">
      <c r="A536" s="12"/>
      <c r="B536" s="10" t="str">
        <f>IF('Base de données'!B479="","",'Base de données'!B479)</f>
        <v/>
      </c>
      <c r="C536" s="10" t="str">
        <f>IF('Base de données'!C479="","",'Base de données'!C479)</f>
        <v/>
      </c>
      <c r="D536" s="10" t="str">
        <f>IF('Base de données'!D479="","",'Base de données'!D479)</f>
        <v/>
      </c>
      <c r="E536" s="10" t="str">
        <f>IF('Base de données'!E479="","",'Base de données'!E479)</f>
        <v/>
      </c>
      <c r="F536" s="10" t="str">
        <f>IF('Base de données'!F479="","",'Base de données'!F479)</f>
        <v/>
      </c>
      <c r="G536" s="10" t="str">
        <f>IF('Base de données'!G479="","",'Base de données'!G479)</f>
        <v/>
      </c>
      <c r="H536" s="10" t="str">
        <f>IF('Base de données'!H479="","",'Base de données'!H479)</f>
        <v/>
      </c>
      <c r="I536" s="10" t="str">
        <f>IF('Base de données'!I479="","",'Base de données'!I479)</f>
        <v/>
      </c>
      <c r="J536" s="10" t="str">
        <f>IF('Base de données'!J479="","",'Base de données'!J479)</f>
        <v/>
      </c>
      <c r="K536" s="10" t="str">
        <f>IF('Base de données'!K479="","",'Base de données'!K479)</f>
        <v/>
      </c>
      <c r="L536" s="64" t="str">
        <f>IF('Base de données'!L479="","",'Base de données'!L479)</f>
        <v/>
      </c>
      <c r="M536" s="64" t="str">
        <f>IF('Base de données'!M479="","",'Base de données'!M479)</f>
        <v/>
      </c>
      <c r="N536" s="64" t="str">
        <f>IF('Base de données'!N479="","",'Base de données'!N479)</f>
        <v/>
      </c>
      <c r="O536" s="10" t="str">
        <f>IF('Base de données'!O479="","",'Base de données'!O479)</f>
        <v/>
      </c>
      <c r="P536" s="10" t="str">
        <f>IF('Base de données'!P479="","",'Base de données'!P479)</f>
        <v/>
      </c>
      <c r="Q536" s="10" t="str">
        <f>IF('Base de données'!Q479="","",'Base de données'!Q479)</f>
        <v/>
      </c>
      <c r="BQ536"/>
      <c r="BR536"/>
      <c r="BS536"/>
      <c r="BT536"/>
      <c r="BU536"/>
      <c r="BV536"/>
      <c r="BW536"/>
      <c r="BX536"/>
      <c r="BY536"/>
      <c r="BZ536"/>
      <c r="CA536"/>
      <c r="CB536"/>
      <c r="CC536"/>
      <c r="CD536"/>
      <c r="CE536"/>
      <c r="CF536"/>
    </row>
    <row r="537" spans="1:84" hidden="1" x14ac:dyDescent="0.3">
      <c r="A537" s="12"/>
      <c r="B537" s="10" t="str">
        <f>IF('Base de données'!B480="","",'Base de données'!B480)</f>
        <v/>
      </c>
      <c r="C537" s="10" t="str">
        <f>IF('Base de données'!C480="","",'Base de données'!C480)</f>
        <v/>
      </c>
      <c r="D537" s="10" t="str">
        <f>IF('Base de données'!D480="","",'Base de données'!D480)</f>
        <v/>
      </c>
      <c r="E537" s="10" t="str">
        <f>IF('Base de données'!E480="","",'Base de données'!E480)</f>
        <v/>
      </c>
      <c r="F537" s="10" t="str">
        <f>IF('Base de données'!F480="","",'Base de données'!F480)</f>
        <v/>
      </c>
      <c r="G537" s="10" t="str">
        <f>IF('Base de données'!G480="","",'Base de données'!G480)</f>
        <v/>
      </c>
      <c r="H537" s="10" t="str">
        <f>IF('Base de données'!H480="","",'Base de données'!H480)</f>
        <v/>
      </c>
      <c r="I537" s="10" t="str">
        <f>IF('Base de données'!I480="","",'Base de données'!I480)</f>
        <v/>
      </c>
      <c r="J537" s="10" t="str">
        <f>IF('Base de données'!J480="","",'Base de données'!J480)</f>
        <v/>
      </c>
      <c r="K537" s="10" t="str">
        <f>IF('Base de données'!K480="","",'Base de données'!K480)</f>
        <v/>
      </c>
      <c r="L537" s="64" t="str">
        <f>IF('Base de données'!L480="","",'Base de données'!L480)</f>
        <v/>
      </c>
      <c r="M537" s="64" t="str">
        <f>IF('Base de données'!M480="","",'Base de données'!M480)</f>
        <v/>
      </c>
      <c r="N537" s="64" t="str">
        <f>IF('Base de données'!N480="","",'Base de données'!N480)</f>
        <v/>
      </c>
      <c r="O537" s="10" t="str">
        <f>IF('Base de données'!O480="","",'Base de données'!O480)</f>
        <v/>
      </c>
      <c r="P537" s="10" t="str">
        <f>IF('Base de données'!P480="","",'Base de données'!P480)</f>
        <v/>
      </c>
      <c r="Q537" s="10" t="str">
        <f>IF('Base de données'!Q480="","",'Base de données'!Q480)</f>
        <v/>
      </c>
      <c r="BQ537"/>
      <c r="BR537"/>
      <c r="BS537"/>
      <c r="BT537"/>
      <c r="BU537"/>
      <c r="BV537"/>
      <c r="BW537"/>
      <c r="BX537"/>
      <c r="BY537"/>
      <c r="BZ537"/>
      <c r="CA537"/>
      <c r="CB537"/>
      <c r="CC537"/>
      <c r="CD537"/>
      <c r="CE537"/>
      <c r="CF537"/>
    </row>
    <row r="538" spans="1:84" hidden="1" x14ac:dyDescent="0.3">
      <c r="A538" s="12"/>
      <c r="B538" s="10" t="str">
        <f>IF('Base de données'!B481="","",'Base de données'!B481)</f>
        <v/>
      </c>
      <c r="C538" s="10" t="str">
        <f>IF('Base de données'!C481="","",'Base de données'!C481)</f>
        <v/>
      </c>
      <c r="D538" s="10" t="str">
        <f>IF('Base de données'!D481="","",'Base de données'!D481)</f>
        <v/>
      </c>
      <c r="E538" s="10" t="str">
        <f>IF('Base de données'!E481="","",'Base de données'!E481)</f>
        <v/>
      </c>
      <c r="F538" s="10" t="str">
        <f>IF('Base de données'!F481="","",'Base de données'!F481)</f>
        <v/>
      </c>
      <c r="G538" s="10" t="str">
        <f>IF('Base de données'!G481="","",'Base de données'!G481)</f>
        <v/>
      </c>
      <c r="H538" s="10" t="str">
        <f>IF('Base de données'!H481="","",'Base de données'!H481)</f>
        <v/>
      </c>
      <c r="I538" s="10" t="str">
        <f>IF('Base de données'!I481="","",'Base de données'!I481)</f>
        <v/>
      </c>
      <c r="J538" s="10" t="str">
        <f>IF('Base de données'!J481="","",'Base de données'!J481)</f>
        <v/>
      </c>
      <c r="K538" s="10" t="str">
        <f>IF('Base de données'!K481="","",'Base de données'!K481)</f>
        <v/>
      </c>
      <c r="L538" s="64" t="str">
        <f>IF('Base de données'!L481="","",'Base de données'!L481)</f>
        <v/>
      </c>
      <c r="M538" s="64" t="str">
        <f>IF('Base de données'!M481="","",'Base de données'!M481)</f>
        <v/>
      </c>
      <c r="N538" s="64" t="str">
        <f>IF('Base de données'!N481="","",'Base de données'!N481)</f>
        <v/>
      </c>
      <c r="O538" s="10" t="str">
        <f>IF('Base de données'!O481="","",'Base de données'!O481)</f>
        <v/>
      </c>
      <c r="P538" s="10" t="str">
        <f>IF('Base de données'!P481="","",'Base de données'!P481)</f>
        <v/>
      </c>
      <c r="Q538" s="10" t="str">
        <f>IF('Base de données'!Q481="","",'Base de données'!Q481)</f>
        <v/>
      </c>
      <c r="BQ538"/>
      <c r="BR538"/>
      <c r="BS538"/>
      <c r="BT538"/>
      <c r="BU538"/>
      <c r="BV538"/>
      <c r="BW538"/>
      <c r="BX538"/>
      <c r="BY538"/>
      <c r="BZ538"/>
      <c r="CA538"/>
      <c r="CB538"/>
      <c r="CC538"/>
      <c r="CD538"/>
      <c r="CE538"/>
      <c r="CF538"/>
    </row>
    <row r="539" spans="1:84" hidden="1" x14ac:dyDescent="0.3">
      <c r="A539" s="12"/>
      <c r="B539" s="10" t="str">
        <f>IF('Base de données'!B482="","",'Base de données'!B482)</f>
        <v/>
      </c>
      <c r="C539" s="10" t="str">
        <f>IF('Base de données'!C482="","",'Base de données'!C482)</f>
        <v/>
      </c>
      <c r="D539" s="10" t="str">
        <f>IF('Base de données'!D482="","",'Base de données'!D482)</f>
        <v/>
      </c>
      <c r="E539" s="10" t="str">
        <f>IF('Base de données'!E482="","",'Base de données'!E482)</f>
        <v/>
      </c>
      <c r="F539" s="10" t="str">
        <f>IF('Base de données'!F482="","",'Base de données'!F482)</f>
        <v/>
      </c>
      <c r="G539" s="10" t="str">
        <f>IF('Base de données'!G482="","",'Base de données'!G482)</f>
        <v/>
      </c>
      <c r="H539" s="10" t="str">
        <f>IF('Base de données'!H482="","",'Base de données'!H482)</f>
        <v/>
      </c>
      <c r="I539" s="10" t="str">
        <f>IF('Base de données'!I482="","",'Base de données'!I482)</f>
        <v/>
      </c>
      <c r="J539" s="10" t="str">
        <f>IF('Base de données'!J482="","",'Base de données'!J482)</f>
        <v/>
      </c>
      <c r="K539" s="10" t="str">
        <f>IF('Base de données'!K482="","",'Base de données'!K482)</f>
        <v/>
      </c>
      <c r="L539" s="64" t="str">
        <f>IF('Base de données'!L482="","",'Base de données'!L482)</f>
        <v/>
      </c>
      <c r="M539" s="64" t="str">
        <f>IF('Base de données'!M482="","",'Base de données'!M482)</f>
        <v/>
      </c>
      <c r="N539" s="64" t="str">
        <f>IF('Base de données'!N482="","",'Base de données'!N482)</f>
        <v/>
      </c>
      <c r="O539" s="10" t="str">
        <f>IF('Base de données'!O482="","",'Base de données'!O482)</f>
        <v/>
      </c>
      <c r="P539" s="10" t="str">
        <f>IF('Base de données'!P482="","",'Base de données'!P482)</f>
        <v/>
      </c>
      <c r="Q539" s="10" t="str">
        <f>IF('Base de données'!Q482="","",'Base de données'!Q482)</f>
        <v/>
      </c>
      <c r="BQ539"/>
      <c r="BR539"/>
      <c r="BS539"/>
      <c r="BT539"/>
      <c r="BU539"/>
      <c r="BV539"/>
      <c r="BW539"/>
      <c r="BX539"/>
      <c r="BY539"/>
      <c r="BZ539"/>
      <c r="CA539"/>
      <c r="CB539"/>
      <c r="CC539"/>
      <c r="CD539"/>
      <c r="CE539"/>
      <c r="CF539"/>
    </row>
    <row r="540" spans="1:84" hidden="1" x14ac:dyDescent="0.3">
      <c r="A540" s="12"/>
      <c r="B540" s="10" t="str">
        <f>IF('Base de données'!B483="","",'Base de données'!B483)</f>
        <v/>
      </c>
      <c r="C540" s="10" t="str">
        <f>IF('Base de données'!C483="","",'Base de données'!C483)</f>
        <v/>
      </c>
      <c r="D540" s="10" t="str">
        <f>IF('Base de données'!D483="","",'Base de données'!D483)</f>
        <v/>
      </c>
      <c r="E540" s="10" t="str">
        <f>IF('Base de données'!E483="","",'Base de données'!E483)</f>
        <v/>
      </c>
      <c r="F540" s="10" t="str">
        <f>IF('Base de données'!F483="","",'Base de données'!F483)</f>
        <v/>
      </c>
      <c r="G540" s="10" t="str">
        <f>IF('Base de données'!G483="","",'Base de données'!G483)</f>
        <v/>
      </c>
      <c r="H540" s="10" t="str">
        <f>IF('Base de données'!H483="","",'Base de données'!H483)</f>
        <v/>
      </c>
      <c r="I540" s="10" t="str">
        <f>IF('Base de données'!I483="","",'Base de données'!I483)</f>
        <v/>
      </c>
      <c r="J540" s="10" t="str">
        <f>IF('Base de données'!J483="","",'Base de données'!J483)</f>
        <v/>
      </c>
      <c r="K540" s="10" t="str">
        <f>IF('Base de données'!K483="","",'Base de données'!K483)</f>
        <v/>
      </c>
      <c r="L540" s="64" t="str">
        <f>IF('Base de données'!L483="","",'Base de données'!L483)</f>
        <v/>
      </c>
      <c r="M540" s="64" t="str">
        <f>IF('Base de données'!M483="","",'Base de données'!M483)</f>
        <v/>
      </c>
      <c r="N540" s="64" t="str">
        <f>IF('Base de données'!N483="","",'Base de données'!N483)</f>
        <v/>
      </c>
      <c r="O540" s="10" t="str">
        <f>IF('Base de données'!O483="","",'Base de données'!O483)</f>
        <v/>
      </c>
      <c r="P540" s="10" t="str">
        <f>IF('Base de données'!P483="","",'Base de données'!P483)</f>
        <v/>
      </c>
      <c r="Q540" s="10" t="str">
        <f>IF('Base de données'!Q483="","",'Base de données'!Q483)</f>
        <v/>
      </c>
      <c r="BQ540"/>
      <c r="BR540"/>
      <c r="BS540"/>
      <c r="BT540"/>
      <c r="BU540"/>
      <c r="BV540"/>
      <c r="BW540"/>
      <c r="BX540"/>
      <c r="BY540"/>
      <c r="BZ540"/>
      <c r="CA540"/>
      <c r="CB540"/>
      <c r="CC540"/>
      <c r="CD540"/>
      <c r="CE540"/>
      <c r="CF540"/>
    </row>
    <row r="541" spans="1:84" hidden="1" x14ac:dyDescent="0.3">
      <c r="A541" s="12"/>
      <c r="B541" s="10" t="str">
        <f>IF('Base de données'!B484="","",'Base de données'!B484)</f>
        <v/>
      </c>
      <c r="C541" s="10" t="str">
        <f>IF('Base de données'!C484="","",'Base de données'!C484)</f>
        <v/>
      </c>
      <c r="D541" s="10" t="str">
        <f>IF('Base de données'!D484="","",'Base de données'!D484)</f>
        <v/>
      </c>
      <c r="E541" s="10" t="str">
        <f>IF('Base de données'!E484="","",'Base de données'!E484)</f>
        <v/>
      </c>
      <c r="F541" s="10" t="str">
        <f>IF('Base de données'!F484="","",'Base de données'!F484)</f>
        <v/>
      </c>
      <c r="G541" s="10" t="str">
        <f>IF('Base de données'!G484="","",'Base de données'!G484)</f>
        <v/>
      </c>
      <c r="H541" s="10" t="str">
        <f>IF('Base de données'!H484="","",'Base de données'!H484)</f>
        <v/>
      </c>
      <c r="I541" s="10" t="str">
        <f>IF('Base de données'!I484="","",'Base de données'!I484)</f>
        <v/>
      </c>
      <c r="J541" s="10" t="str">
        <f>IF('Base de données'!J484="","",'Base de données'!J484)</f>
        <v/>
      </c>
      <c r="K541" s="10" t="str">
        <f>IF('Base de données'!K484="","",'Base de données'!K484)</f>
        <v/>
      </c>
      <c r="L541" s="64" t="str">
        <f>IF('Base de données'!L484="","",'Base de données'!L484)</f>
        <v/>
      </c>
      <c r="M541" s="64" t="str">
        <f>IF('Base de données'!M484="","",'Base de données'!M484)</f>
        <v/>
      </c>
      <c r="N541" s="64" t="str">
        <f>IF('Base de données'!N484="","",'Base de données'!N484)</f>
        <v/>
      </c>
      <c r="O541" s="10" t="str">
        <f>IF('Base de données'!O484="","",'Base de données'!O484)</f>
        <v/>
      </c>
      <c r="P541" s="10" t="str">
        <f>IF('Base de données'!P484="","",'Base de données'!P484)</f>
        <v/>
      </c>
      <c r="Q541" s="10" t="str">
        <f>IF('Base de données'!Q484="","",'Base de données'!Q484)</f>
        <v/>
      </c>
      <c r="BQ541"/>
      <c r="BR541"/>
      <c r="BS541"/>
      <c r="BT541"/>
      <c r="BU541"/>
      <c r="BV541"/>
      <c r="BW541"/>
      <c r="BX541"/>
      <c r="BY541"/>
      <c r="BZ541"/>
      <c r="CA541"/>
      <c r="CB541"/>
      <c r="CC541"/>
      <c r="CD541"/>
      <c r="CE541"/>
      <c r="CF541"/>
    </row>
    <row r="542" spans="1:84" hidden="1" x14ac:dyDescent="0.3">
      <c r="A542" s="12"/>
      <c r="B542" s="10" t="str">
        <f>IF('Base de données'!B485="","",'Base de données'!B485)</f>
        <v/>
      </c>
      <c r="C542" s="10" t="str">
        <f>IF('Base de données'!C485="","",'Base de données'!C485)</f>
        <v/>
      </c>
      <c r="D542" s="10" t="str">
        <f>IF('Base de données'!D485="","",'Base de données'!D485)</f>
        <v/>
      </c>
      <c r="E542" s="10" t="str">
        <f>IF('Base de données'!E485="","",'Base de données'!E485)</f>
        <v/>
      </c>
      <c r="F542" s="10" t="str">
        <f>IF('Base de données'!F485="","",'Base de données'!F485)</f>
        <v/>
      </c>
      <c r="G542" s="10" t="str">
        <f>IF('Base de données'!G485="","",'Base de données'!G485)</f>
        <v/>
      </c>
      <c r="H542" s="10" t="str">
        <f>IF('Base de données'!H485="","",'Base de données'!H485)</f>
        <v/>
      </c>
      <c r="I542" s="10" t="str">
        <f>IF('Base de données'!I485="","",'Base de données'!I485)</f>
        <v/>
      </c>
      <c r="J542" s="10" t="str">
        <f>IF('Base de données'!J485="","",'Base de données'!J485)</f>
        <v/>
      </c>
      <c r="K542" s="10" t="str">
        <f>IF('Base de données'!K485="","",'Base de données'!K485)</f>
        <v/>
      </c>
      <c r="L542" s="64" t="str">
        <f>IF('Base de données'!L485="","",'Base de données'!L485)</f>
        <v/>
      </c>
      <c r="M542" s="64" t="str">
        <f>IF('Base de données'!M485="","",'Base de données'!M485)</f>
        <v/>
      </c>
      <c r="N542" s="64" t="str">
        <f>IF('Base de données'!N485="","",'Base de données'!N485)</f>
        <v/>
      </c>
      <c r="O542" s="10" t="str">
        <f>IF('Base de données'!O485="","",'Base de données'!O485)</f>
        <v/>
      </c>
      <c r="P542" s="10" t="str">
        <f>IF('Base de données'!P485="","",'Base de données'!P485)</f>
        <v/>
      </c>
      <c r="Q542" s="10" t="str">
        <f>IF('Base de données'!Q485="","",'Base de données'!Q485)</f>
        <v/>
      </c>
      <c r="BQ542"/>
      <c r="BR542"/>
      <c r="BS542"/>
      <c r="BT542"/>
      <c r="BU542"/>
      <c r="BV542"/>
      <c r="BW542"/>
      <c r="BX542"/>
      <c r="BY542"/>
      <c r="BZ542"/>
      <c r="CA542"/>
      <c r="CB542"/>
      <c r="CC542"/>
      <c r="CD542"/>
      <c r="CE542"/>
      <c r="CF542"/>
    </row>
    <row r="543" spans="1:84" hidden="1" x14ac:dyDescent="0.3">
      <c r="A543" s="12"/>
      <c r="B543" s="10" t="str">
        <f>IF('Base de données'!B486="","",'Base de données'!B486)</f>
        <v/>
      </c>
      <c r="C543" s="10" t="str">
        <f>IF('Base de données'!C486="","",'Base de données'!C486)</f>
        <v/>
      </c>
      <c r="D543" s="10" t="str">
        <f>IF('Base de données'!D486="","",'Base de données'!D486)</f>
        <v/>
      </c>
      <c r="E543" s="10" t="str">
        <f>IF('Base de données'!E486="","",'Base de données'!E486)</f>
        <v/>
      </c>
      <c r="F543" s="10" t="str">
        <f>IF('Base de données'!F486="","",'Base de données'!F486)</f>
        <v/>
      </c>
      <c r="G543" s="10" t="str">
        <f>IF('Base de données'!G486="","",'Base de données'!G486)</f>
        <v/>
      </c>
      <c r="H543" s="10" t="str">
        <f>IF('Base de données'!H486="","",'Base de données'!H486)</f>
        <v/>
      </c>
      <c r="I543" s="10" t="str">
        <f>IF('Base de données'!I486="","",'Base de données'!I486)</f>
        <v/>
      </c>
      <c r="J543" s="10" t="str">
        <f>IF('Base de données'!J486="","",'Base de données'!J486)</f>
        <v/>
      </c>
      <c r="K543" s="10" t="str">
        <f>IF('Base de données'!K486="","",'Base de données'!K486)</f>
        <v/>
      </c>
      <c r="L543" s="64" t="str">
        <f>IF('Base de données'!L486="","",'Base de données'!L486)</f>
        <v/>
      </c>
      <c r="M543" s="64" t="str">
        <f>IF('Base de données'!M486="","",'Base de données'!M486)</f>
        <v/>
      </c>
      <c r="N543" s="64" t="str">
        <f>IF('Base de données'!N486="","",'Base de données'!N486)</f>
        <v/>
      </c>
      <c r="O543" s="10" t="str">
        <f>IF('Base de données'!O486="","",'Base de données'!O486)</f>
        <v/>
      </c>
      <c r="P543" s="10" t="str">
        <f>IF('Base de données'!P486="","",'Base de données'!P486)</f>
        <v/>
      </c>
      <c r="Q543" s="10" t="str">
        <f>IF('Base de données'!Q486="","",'Base de données'!Q486)</f>
        <v/>
      </c>
      <c r="BQ543"/>
      <c r="BR543"/>
      <c r="BS543"/>
      <c r="BT543"/>
      <c r="BU543"/>
      <c r="BV543"/>
      <c r="BW543"/>
      <c r="BX543"/>
      <c r="BY543"/>
      <c r="BZ543"/>
      <c r="CA543"/>
      <c r="CB543"/>
      <c r="CC543"/>
      <c r="CD543"/>
      <c r="CE543"/>
      <c r="CF543"/>
    </row>
    <row r="544" spans="1:84" hidden="1" x14ac:dyDescent="0.3">
      <c r="A544" s="12"/>
      <c r="B544" s="10" t="str">
        <f>IF('Base de données'!B487="","",'Base de données'!B487)</f>
        <v/>
      </c>
      <c r="C544" s="10" t="str">
        <f>IF('Base de données'!C487="","",'Base de données'!C487)</f>
        <v/>
      </c>
      <c r="D544" s="10" t="str">
        <f>IF('Base de données'!D487="","",'Base de données'!D487)</f>
        <v/>
      </c>
      <c r="E544" s="10" t="str">
        <f>IF('Base de données'!E487="","",'Base de données'!E487)</f>
        <v/>
      </c>
      <c r="F544" s="10" t="str">
        <f>IF('Base de données'!F487="","",'Base de données'!F487)</f>
        <v/>
      </c>
      <c r="G544" s="10" t="str">
        <f>IF('Base de données'!G487="","",'Base de données'!G487)</f>
        <v/>
      </c>
      <c r="H544" s="10" t="str">
        <f>IF('Base de données'!H487="","",'Base de données'!H487)</f>
        <v/>
      </c>
      <c r="I544" s="10" t="str">
        <f>IF('Base de données'!I487="","",'Base de données'!I487)</f>
        <v/>
      </c>
      <c r="J544" s="10" t="str">
        <f>IF('Base de données'!J487="","",'Base de données'!J487)</f>
        <v/>
      </c>
      <c r="K544" s="10" t="str">
        <f>IF('Base de données'!K487="","",'Base de données'!K487)</f>
        <v/>
      </c>
      <c r="L544" s="64" t="str">
        <f>IF('Base de données'!L487="","",'Base de données'!L487)</f>
        <v/>
      </c>
      <c r="M544" s="64" t="str">
        <f>IF('Base de données'!M487="","",'Base de données'!M487)</f>
        <v/>
      </c>
      <c r="N544" s="64" t="str">
        <f>IF('Base de données'!N487="","",'Base de données'!N487)</f>
        <v/>
      </c>
      <c r="O544" s="10" t="str">
        <f>IF('Base de données'!O487="","",'Base de données'!O487)</f>
        <v/>
      </c>
      <c r="P544" s="10" t="str">
        <f>IF('Base de données'!P487="","",'Base de données'!P487)</f>
        <v/>
      </c>
      <c r="Q544" s="10" t="str">
        <f>IF('Base de données'!Q487="","",'Base de données'!Q487)</f>
        <v/>
      </c>
      <c r="BQ544"/>
      <c r="BR544"/>
      <c r="BS544"/>
      <c r="BT544"/>
      <c r="BU544"/>
      <c r="BV544"/>
      <c r="BW544"/>
      <c r="BX544"/>
      <c r="BY544"/>
      <c r="BZ544"/>
      <c r="CA544"/>
      <c r="CB544"/>
      <c r="CC544"/>
      <c r="CD544"/>
      <c r="CE544"/>
      <c r="CF544"/>
    </row>
    <row r="545" spans="1:84" hidden="1" x14ac:dyDescent="0.3">
      <c r="A545" s="12"/>
      <c r="B545" s="10" t="str">
        <f>IF('Base de données'!B488="","",'Base de données'!B488)</f>
        <v/>
      </c>
      <c r="C545" s="10" t="str">
        <f>IF('Base de données'!C488="","",'Base de données'!C488)</f>
        <v/>
      </c>
      <c r="D545" s="10" t="str">
        <f>IF('Base de données'!D488="","",'Base de données'!D488)</f>
        <v/>
      </c>
      <c r="E545" s="10" t="str">
        <f>IF('Base de données'!E488="","",'Base de données'!E488)</f>
        <v/>
      </c>
      <c r="F545" s="10" t="str">
        <f>IF('Base de données'!F488="","",'Base de données'!F488)</f>
        <v/>
      </c>
      <c r="G545" s="10" t="str">
        <f>IF('Base de données'!G488="","",'Base de données'!G488)</f>
        <v/>
      </c>
      <c r="H545" s="10" t="str">
        <f>IF('Base de données'!H488="","",'Base de données'!H488)</f>
        <v/>
      </c>
      <c r="I545" s="10" t="str">
        <f>IF('Base de données'!I488="","",'Base de données'!I488)</f>
        <v/>
      </c>
      <c r="J545" s="10" t="str">
        <f>IF('Base de données'!J488="","",'Base de données'!J488)</f>
        <v/>
      </c>
      <c r="K545" s="10" t="str">
        <f>IF('Base de données'!K488="","",'Base de données'!K488)</f>
        <v/>
      </c>
      <c r="L545" s="64" t="str">
        <f>IF('Base de données'!L488="","",'Base de données'!L488)</f>
        <v/>
      </c>
      <c r="M545" s="64" t="str">
        <f>IF('Base de données'!M488="","",'Base de données'!M488)</f>
        <v/>
      </c>
      <c r="N545" s="64" t="str">
        <f>IF('Base de données'!N488="","",'Base de données'!N488)</f>
        <v/>
      </c>
      <c r="O545" s="10" t="str">
        <f>IF('Base de données'!O488="","",'Base de données'!O488)</f>
        <v/>
      </c>
      <c r="P545" s="10" t="str">
        <f>IF('Base de données'!P488="","",'Base de données'!P488)</f>
        <v/>
      </c>
      <c r="Q545" s="10" t="str">
        <f>IF('Base de données'!Q488="","",'Base de données'!Q488)</f>
        <v/>
      </c>
      <c r="BQ545"/>
      <c r="BR545"/>
      <c r="BS545"/>
      <c r="BT545"/>
      <c r="BU545"/>
      <c r="BV545"/>
      <c r="BW545"/>
      <c r="BX545"/>
      <c r="BY545"/>
      <c r="BZ545"/>
      <c r="CA545"/>
      <c r="CB545"/>
      <c r="CC545"/>
      <c r="CD545"/>
      <c r="CE545"/>
      <c r="CF545"/>
    </row>
    <row r="546" spans="1:84" hidden="1" x14ac:dyDescent="0.3">
      <c r="A546" s="12"/>
      <c r="B546" s="10" t="str">
        <f>IF('Base de données'!B489="","",'Base de données'!B489)</f>
        <v/>
      </c>
      <c r="C546" s="10" t="str">
        <f>IF('Base de données'!C489="","",'Base de données'!C489)</f>
        <v/>
      </c>
      <c r="D546" s="10" t="str">
        <f>IF('Base de données'!D489="","",'Base de données'!D489)</f>
        <v/>
      </c>
      <c r="E546" s="10" t="str">
        <f>IF('Base de données'!E489="","",'Base de données'!E489)</f>
        <v/>
      </c>
      <c r="F546" s="10" t="str">
        <f>IF('Base de données'!F489="","",'Base de données'!F489)</f>
        <v/>
      </c>
      <c r="G546" s="10" t="str">
        <f>IF('Base de données'!G489="","",'Base de données'!G489)</f>
        <v/>
      </c>
      <c r="H546" s="10" t="str">
        <f>IF('Base de données'!H489="","",'Base de données'!H489)</f>
        <v/>
      </c>
      <c r="I546" s="10" t="str">
        <f>IF('Base de données'!I489="","",'Base de données'!I489)</f>
        <v/>
      </c>
      <c r="J546" s="10" t="str">
        <f>IF('Base de données'!J489="","",'Base de données'!J489)</f>
        <v/>
      </c>
      <c r="K546" s="10" t="str">
        <f>IF('Base de données'!K489="","",'Base de données'!K489)</f>
        <v/>
      </c>
      <c r="L546" s="64" t="str">
        <f>IF('Base de données'!L489="","",'Base de données'!L489)</f>
        <v/>
      </c>
      <c r="M546" s="64" t="str">
        <f>IF('Base de données'!M489="","",'Base de données'!M489)</f>
        <v/>
      </c>
      <c r="N546" s="64" t="str">
        <f>IF('Base de données'!N489="","",'Base de données'!N489)</f>
        <v/>
      </c>
      <c r="O546" s="10" t="str">
        <f>IF('Base de données'!O489="","",'Base de données'!O489)</f>
        <v/>
      </c>
      <c r="P546" s="10" t="str">
        <f>IF('Base de données'!P489="","",'Base de données'!P489)</f>
        <v/>
      </c>
      <c r="Q546" s="10" t="str">
        <f>IF('Base de données'!Q489="","",'Base de données'!Q489)</f>
        <v/>
      </c>
      <c r="BQ546"/>
      <c r="BR546"/>
      <c r="BS546"/>
      <c r="BT546"/>
      <c r="BU546"/>
      <c r="BV546"/>
      <c r="BW546"/>
      <c r="BX546"/>
      <c r="BY546"/>
      <c r="BZ546"/>
      <c r="CA546"/>
      <c r="CB546"/>
      <c r="CC546"/>
      <c r="CD546"/>
      <c r="CE546"/>
      <c r="CF546"/>
    </row>
    <row r="547" spans="1:84" hidden="1" x14ac:dyDescent="0.3">
      <c r="A547" s="12"/>
      <c r="B547" s="10" t="str">
        <f>IF('Base de données'!B490="","",'Base de données'!B490)</f>
        <v/>
      </c>
      <c r="C547" s="10" t="str">
        <f>IF('Base de données'!C490="","",'Base de données'!C490)</f>
        <v/>
      </c>
      <c r="D547" s="10" t="str">
        <f>IF('Base de données'!D490="","",'Base de données'!D490)</f>
        <v/>
      </c>
      <c r="E547" s="10" t="str">
        <f>IF('Base de données'!E490="","",'Base de données'!E490)</f>
        <v/>
      </c>
      <c r="F547" s="10" t="str">
        <f>IF('Base de données'!F490="","",'Base de données'!F490)</f>
        <v/>
      </c>
      <c r="G547" s="10" t="str">
        <f>IF('Base de données'!G490="","",'Base de données'!G490)</f>
        <v/>
      </c>
      <c r="H547" s="10" t="str">
        <f>IF('Base de données'!H490="","",'Base de données'!H490)</f>
        <v/>
      </c>
      <c r="I547" s="10" t="str">
        <f>IF('Base de données'!I490="","",'Base de données'!I490)</f>
        <v/>
      </c>
      <c r="J547" s="10" t="str">
        <f>IF('Base de données'!J490="","",'Base de données'!J490)</f>
        <v/>
      </c>
      <c r="K547" s="10" t="str">
        <f>IF('Base de données'!K490="","",'Base de données'!K490)</f>
        <v/>
      </c>
      <c r="L547" s="64" t="str">
        <f>IF('Base de données'!L490="","",'Base de données'!L490)</f>
        <v/>
      </c>
      <c r="M547" s="64" t="str">
        <f>IF('Base de données'!M490="","",'Base de données'!M490)</f>
        <v/>
      </c>
      <c r="N547" s="64" t="str">
        <f>IF('Base de données'!N490="","",'Base de données'!N490)</f>
        <v/>
      </c>
      <c r="O547" s="10" t="str">
        <f>IF('Base de données'!O490="","",'Base de données'!O490)</f>
        <v/>
      </c>
      <c r="P547" s="10" t="str">
        <f>IF('Base de données'!P490="","",'Base de données'!P490)</f>
        <v/>
      </c>
      <c r="Q547" s="10" t="str">
        <f>IF('Base de données'!Q490="","",'Base de données'!Q490)</f>
        <v/>
      </c>
      <c r="BQ547"/>
      <c r="BR547"/>
      <c r="BS547"/>
      <c r="BT547"/>
      <c r="BU547"/>
      <c r="BV547"/>
      <c r="BW547"/>
      <c r="BX547"/>
      <c r="BY547"/>
      <c r="BZ547"/>
      <c r="CA547"/>
      <c r="CB547"/>
      <c r="CC547"/>
      <c r="CD547"/>
      <c r="CE547"/>
      <c r="CF547"/>
    </row>
    <row r="548" spans="1:84" hidden="1" x14ac:dyDescent="0.3">
      <c r="A548" s="12"/>
      <c r="B548" s="10" t="str">
        <f>IF('Base de données'!B491="","",'Base de données'!B491)</f>
        <v/>
      </c>
      <c r="C548" s="10" t="str">
        <f>IF('Base de données'!C491="","",'Base de données'!C491)</f>
        <v/>
      </c>
      <c r="D548" s="10" t="str">
        <f>IF('Base de données'!D491="","",'Base de données'!D491)</f>
        <v/>
      </c>
      <c r="E548" s="10" t="str">
        <f>IF('Base de données'!E491="","",'Base de données'!E491)</f>
        <v/>
      </c>
      <c r="F548" s="10" t="str">
        <f>IF('Base de données'!F491="","",'Base de données'!F491)</f>
        <v/>
      </c>
      <c r="G548" s="10" t="str">
        <f>IF('Base de données'!G491="","",'Base de données'!G491)</f>
        <v/>
      </c>
      <c r="H548" s="10" t="str">
        <f>IF('Base de données'!H491="","",'Base de données'!H491)</f>
        <v/>
      </c>
      <c r="I548" s="10" t="str">
        <f>IF('Base de données'!I491="","",'Base de données'!I491)</f>
        <v/>
      </c>
      <c r="J548" s="10" t="str">
        <f>IF('Base de données'!J491="","",'Base de données'!J491)</f>
        <v/>
      </c>
      <c r="K548" s="10" t="str">
        <f>IF('Base de données'!K491="","",'Base de données'!K491)</f>
        <v/>
      </c>
      <c r="L548" s="64" t="str">
        <f>IF('Base de données'!L491="","",'Base de données'!L491)</f>
        <v/>
      </c>
      <c r="M548" s="64" t="str">
        <f>IF('Base de données'!M491="","",'Base de données'!M491)</f>
        <v/>
      </c>
      <c r="N548" s="64" t="str">
        <f>IF('Base de données'!N491="","",'Base de données'!N491)</f>
        <v/>
      </c>
      <c r="O548" s="10" t="str">
        <f>IF('Base de données'!O491="","",'Base de données'!O491)</f>
        <v/>
      </c>
      <c r="P548" s="10" t="str">
        <f>IF('Base de données'!P491="","",'Base de données'!P491)</f>
        <v/>
      </c>
      <c r="Q548" s="10" t="str">
        <f>IF('Base de données'!Q491="","",'Base de données'!Q491)</f>
        <v/>
      </c>
      <c r="BQ548"/>
      <c r="BR548"/>
      <c r="BS548"/>
      <c r="BT548"/>
      <c r="BU548"/>
      <c r="BV548"/>
      <c r="BW548"/>
      <c r="BX548"/>
      <c r="BY548"/>
      <c r="BZ548"/>
      <c r="CA548"/>
      <c r="CB548"/>
      <c r="CC548"/>
      <c r="CD548"/>
      <c r="CE548"/>
      <c r="CF548"/>
    </row>
    <row r="549" spans="1:84" hidden="1" x14ac:dyDescent="0.3">
      <c r="A549" s="12"/>
      <c r="B549" s="10" t="str">
        <f>IF('Base de données'!B492="","",'Base de données'!B492)</f>
        <v/>
      </c>
      <c r="C549" s="10" t="str">
        <f>IF('Base de données'!C492="","",'Base de données'!C492)</f>
        <v/>
      </c>
      <c r="D549" s="10" t="str">
        <f>IF('Base de données'!D492="","",'Base de données'!D492)</f>
        <v/>
      </c>
      <c r="E549" s="10" t="str">
        <f>IF('Base de données'!E492="","",'Base de données'!E492)</f>
        <v/>
      </c>
      <c r="F549" s="10" t="str">
        <f>IF('Base de données'!F492="","",'Base de données'!F492)</f>
        <v/>
      </c>
      <c r="G549" s="10" t="str">
        <f>IF('Base de données'!G492="","",'Base de données'!G492)</f>
        <v/>
      </c>
      <c r="H549" s="10" t="str">
        <f>IF('Base de données'!H492="","",'Base de données'!H492)</f>
        <v/>
      </c>
      <c r="I549" s="10" t="str">
        <f>IF('Base de données'!I492="","",'Base de données'!I492)</f>
        <v/>
      </c>
      <c r="J549" s="10" t="str">
        <f>IF('Base de données'!J492="","",'Base de données'!J492)</f>
        <v/>
      </c>
      <c r="K549" s="10" t="str">
        <f>IF('Base de données'!K492="","",'Base de données'!K492)</f>
        <v/>
      </c>
      <c r="L549" s="64" t="str">
        <f>IF('Base de données'!L492="","",'Base de données'!L492)</f>
        <v/>
      </c>
      <c r="M549" s="64" t="str">
        <f>IF('Base de données'!M492="","",'Base de données'!M492)</f>
        <v/>
      </c>
      <c r="N549" s="64" t="str">
        <f>IF('Base de données'!N492="","",'Base de données'!N492)</f>
        <v/>
      </c>
      <c r="O549" s="10" t="str">
        <f>IF('Base de données'!O492="","",'Base de données'!O492)</f>
        <v/>
      </c>
      <c r="P549" s="10" t="str">
        <f>IF('Base de données'!P492="","",'Base de données'!P492)</f>
        <v/>
      </c>
      <c r="Q549" s="10" t="str">
        <f>IF('Base de données'!Q492="","",'Base de données'!Q492)</f>
        <v/>
      </c>
      <c r="BQ549"/>
      <c r="BR549"/>
      <c r="BS549"/>
      <c r="BT549"/>
      <c r="BU549"/>
      <c r="BV549"/>
      <c r="BW549"/>
      <c r="BX549"/>
      <c r="BY549"/>
      <c r="BZ549"/>
      <c r="CA549"/>
      <c r="CB549"/>
      <c r="CC549"/>
      <c r="CD549"/>
      <c r="CE549"/>
      <c r="CF549"/>
    </row>
    <row r="550" spans="1:84" hidden="1" x14ac:dyDescent="0.3">
      <c r="A550" s="12"/>
      <c r="B550" s="10" t="str">
        <f>IF('Base de données'!B493="","",'Base de données'!B493)</f>
        <v/>
      </c>
      <c r="C550" s="10" t="str">
        <f>IF('Base de données'!C493="","",'Base de données'!C493)</f>
        <v/>
      </c>
      <c r="D550" s="10" t="str">
        <f>IF('Base de données'!D493="","",'Base de données'!D493)</f>
        <v/>
      </c>
      <c r="E550" s="10" t="str">
        <f>IF('Base de données'!E493="","",'Base de données'!E493)</f>
        <v/>
      </c>
      <c r="F550" s="10" t="str">
        <f>IF('Base de données'!F493="","",'Base de données'!F493)</f>
        <v/>
      </c>
      <c r="G550" s="10" t="str">
        <f>IF('Base de données'!G493="","",'Base de données'!G493)</f>
        <v/>
      </c>
      <c r="H550" s="10" t="str">
        <f>IF('Base de données'!H493="","",'Base de données'!H493)</f>
        <v/>
      </c>
      <c r="I550" s="10" t="str">
        <f>IF('Base de données'!I493="","",'Base de données'!I493)</f>
        <v/>
      </c>
      <c r="J550" s="10" t="str">
        <f>IF('Base de données'!J493="","",'Base de données'!J493)</f>
        <v/>
      </c>
      <c r="K550" s="10" t="str">
        <f>IF('Base de données'!K493="","",'Base de données'!K493)</f>
        <v/>
      </c>
      <c r="L550" s="64" t="str">
        <f>IF('Base de données'!L493="","",'Base de données'!L493)</f>
        <v/>
      </c>
      <c r="M550" s="64" t="str">
        <f>IF('Base de données'!M493="","",'Base de données'!M493)</f>
        <v/>
      </c>
      <c r="N550" s="64" t="str">
        <f>IF('Base de données'!N493="","",'Base de données'!N493)</f>
        <v/>
      </c>
      <c r="O550" s="10" t="str">
        <f>IF('Base de données'!O493="","",'Base de données'!O493)</f>
        <v/>
      </c>
      <c r="P550" s="10" t="str">
        <f>IF('Base de données'!P493="","",'Base de données'!P493)</f>
        <v/>
      </c>
      <c r="Q550" s="10" t="str">
        <f>IF('Base de données'!Q493="","",'Base de données'!Q493)</f>
        <v/>
      </c>
      <c r="BQ550"/>
      <c r="BR550"/>
      <c r="BS550"/>
      <c r="BT550"/>
      <c r="BU550"/>
      <c r="BV550"/>
      <c r="BW550"/>
      <c r="BX550"/>
      <c r="BY550"/>
      <c r="BZ550"/>
      <c r="CA550"/>
      <c r="CB550"/>
      <c r="CC550"/>
      <c r="CD550"/>
      <c r="CE550"/>
      <c r="CF550"/>
    </row>
    <row r="551" spans="1:84" hidden="1" x14ac:dyDescent="0.3">
      <c r="A551" s="12"/>
      <c r="B551" s="10" t="str">
        <f>IF('Base de données'!B494="","",'Base de données'!B494)</f>
        <v/>
      </c>
      <c r="C551" s="10" t="str">
        <f>IF('Base de données'!C494="","",'Base de données'!C494)</f>
        <v/>
      </c>
      <c r="D551" s="10" t="str">
        <f>IF('Base de données'!D494="","",'Base de données'!D494)</f>
        <v/>
      </c>
      <c r="E551" s="10" t="str">
        <f>IF('Base de données'!E494="","",'Base de données'!E494)</f>
        <v/>
      </c>
      <c r="F551" s="10" t="str">
        <f>IF('Base de données'!F494="","",'Base de données'!F494)</f>
        <v/>
      </c>
      <c r="G551" s="10" t="str">
        <f>IF('Base de données'!G494="","",'Base de données'!G494)</f>
        <v/>
      </c>
      <c r="H551" s="10" t="str">
        <f>IF('Base de données'!H494="","",'Base de données'!H494)</f>
        <v/>
      </c>
      <c r="I551" s="10" t="str">
        <f>IF('Base de données'!I494="","",'Base de données'!I494)</f>
        <v/>
      </c>
      <c r="J551" s="10" t="str">
        <f>IF('Base de données'!J494="","",'Base de données'!J494)</f>
        <v/>
      </c>
      <c r="K551" s="10" t="str">
        <f>IF('Base de données'!K494="","",'Base de données'!K494)</f>
        <v/>
      </c>
      <c r="L551" s="64" t="str">
        <f>IF('Base de données'!L494="","",'Base de données'!L494)</f>
        <v/>
      </c>
      <c r="M551" s="64" t="str">
        <f>IF('Base de données'!M494="","",'Base de données'!M494)</f>
        <v/>
      </c>
      <c r="N551" s="64" t="str">
        <f>IF('Base de données'!N494="","",'Base de données'!N494)</f>
        <v/>
      </c>
      <c r="O551" s="10" t="str">
        <f>IF('Base de données'!O494="","",'Base de données'!O494)</f>
        <v/>
      </c>
      <c r="P551" s="10" t="str">
        <f>IF('Base de données'!P494="","",'Base de données'!P494)</f>
        <v/>
      </c>
      <c r="Q551" s="10" t="str">
        <f>IF('Base de données'!Q494="","",'Base de données'!Q494)</f>
        <v/>
      </c>
      <c r="BQ551"/>
      <c r="BR551"/>
      <c r="BS551"/>
      <c r="BT551"/>
      <c r="BU551"/>
      <c r="BV551"/>
      <c r="BW551"/>
      <c r="BX551"/>
      <c r="BY551"/>
      <c r="BZ551"/>
      <c r="CA551"/>
      <c r="CB551"/>
      <c r="CC551"/>
      <c r="CD551"/>
      <c r="CE551"/>
      <c r="CF551"/>
    </row>
    <row r="552" spans="1:84" hidden="1" x14ac:dyDescent="0.3">
      <c r="A552" s="12"/>
      <c r="B552" s="10" t="str">
        <f>IF('Base de données'!B495="","",'Base de données'!B495)</f>
        <v/>
      </c>
      <c r="C552" s="10" t="str">
        <f>IF('Base de données'!C495="","",'Base de données'!C495)</f>
        <v/>
      </c>
      <c r="D552" s="10" t="str">
        <f>IF('Base de données'!D495="","",'Base de données'!D495)</f>
        <v/>
      </c>
      <c r="E552" s="10" t="str">
        <f>IF('Base de données'!E495="","",'Base de données'!E495)</f>
        <v/>
      </c>
      <c r="F552" s="10" t="str">
        <f>IF('Base de données'!F495="","",'Base de données'!F495)</f>
        <v/>
      </c>
      <c r="G552" s="10" t="str">
        <f>IF('Base de données'!G495="","",'Base de données'!G495)</f>
        <v/>
      </c>
      <c r="H552" s="10" t="str">
        <f>IF('Base de données'!H495="","",'Base de données'!H495)</f>
        <v/>
      </c>
      <c r="I552" s="10" t="str">
        <f>IF('Base de données'!I495="","",'Base de données'!I495)</f>
        <v/>
      </c>
      <c r="J552" s="10" t="str">
        <f>IF('Base de données'!J495="","",'Base de données'!J495)</f>
        <v/>
      </c>
      <c r="K552" s="10" t="str">
        <f>IF('Base de données'!K495="","",'Base de données'!K495)</f>
        <v/>
      </c>
      <c r="L552" s="64" t="str">
        <f>IF('Base de données'!L495="","",'Base de données'!L495)</f>
        <v/>
      </c>
      <c r="M552" s="64" t="str">
        <f>IF('Base de données'!M495="","",'Base de données'!M495)</f>
        <v/>
      </c>
      <c r="N552" s="64" t="str">
        <f>IF('Base de données'!N495="","",'Base de données'!N495)</f>
        <v/>
      </c>
      <c r="O552" s="10" t="str">
        <f>IF('Base de données'!O495="","",'Base de données'!O495)</f>
        <v/>
      </c>
      <c r="P552" s="10" t="str">
        <f>IF('Base de données'!P495="","",'Base de données'!P495)</f>
        <v/>
      </c>
      <c r="Q552" s="10" t="str">
        <f>IF('Base de données'!Q495="","",'Base de données'!Q495)</f>
        <v/>
      </c>
      <c r="BQ552"/>
      <c r="BR552"/>
      <c r="BS552"/>
      <c r="BT552"/>
      <c r="BU552"/>
      <c r="BV552"/>
      <c r="BW552"/>
      <c r="BX552"/>
      <c r="BY552"/>
      <c r="BZ552"/>
      <c r="CA552"/>
      <c r="CB552"/>
      <c r="CC552"/>
      <c r="CD552"/>
      <c r="CE552"/>
      <c r="CF552"/>
    </row>
    <row r="553" spans="1:84" hidden="1" x14ac:dyDescent="0.3">
      <c r="A553" s="12"/>
      <c r="B553" s="10" t="str">
        <f>IF('Base de données'!B496="","",'Base de données'!B496)</f>
        <v/>
      </c>
      <c r="C553" s="10" t="str">
        <f>IF('Base de données'!C496="","",'Base de données'!C496)</f>
        <v/>
      </c>
      <c r="D553" s="10" t="str">
        <f>IF('Base de données'!D496="","",'Base de données'!D496)</f>
        <v/>
      </c>
      <c r="E553" s="10" t="str">
        <f>IF('Base de données'!E496="","",'Base de données'!E496)</f>
        <v/>
      </c>
      <c r="F553" s="10" t="str">
        <f>IF('Base de données'!F496="","",'Base de données'!F496)</f>
        <v/>
      </c>
      <c r="G553" s="10" t="str">
        <f>IF('Base de données'!G496="","",'Base de données'!G496)</f>
        <v/>
      </c>
      <c r="H553" s="10" t="str">
        <f>IF('Base de données'!H496="","",'Base de données'!H496)</f>
        <v/>
      </c>
      <c r="I553" s="10" t="str">
        <f>IF('Base de données'!I496="","",'Base de données'!I496)</f>
        <v/>
      </c>
      <c r="J553" s="10" t="str">
        <f>IF('Base de données'!J496="","",'Base de données'!J496)</f>
        <v/>
      </c>
      <c r="K553" s="10" t="str">
        <f>IF('Base de données'!K496="","",'Base de données'!K496)</f>
        <v/>
      </c>
      <c r="L553" s="64" t="str">
        <f>IF('Base de données'!L496="","",'Base de données'!L496)</f>
        <v/>
      </c>
      <c r="M553" s="64" t="str">
        <f>IF('Base de données'!M496="","",'Base de données'!M496)</f>
        <v/>
      </c>
      <c r="N553" s="64" t="str">
        <f>IF('Base de données'!N496="","",'Base de données'!N496)</f>
        <v/>
      </c>
      <c r="O553" s="10" t="str">
        <f>IF('Base de données'!O496="","",'Base de données'!O496)</f>
        <v/>
      </c>
      <c r="P553" s="10" t="str">
        <f>IF('Base de données'!P496="","",'Base de données'!P496)</f>
        <v/>
      </c>
      <c r="Q553" s="10" t="str">
        <f>IF('Base de données'!Q496="","",'Base de données'!Q496)</f>
        <v/>
      </c>
      <c r="BQ553"/>
      <c r="BR553"/>
      <c r="BS553"/>
      <c r="BT553"/>
      <c r="BU553"/>
      <c r="BV553"/>
      <c r="BW553"/>
      <c r="BX553"/>
      <c r="BY553"/>
      <c r="BZ553"/>
      <c r="CA553"/>
      <c r="CB553"/>
      <c r="CC553"/>
      <c r="CD553"/>
      <c r="CE553"/>
      <c r="CF553"/>
    </row>
    <row r="554" spans="1:84" hidden="1" x14ac:dyDescent="0.3">
      <c r="A554" s="12"/>
      <c r="B554" s="10" t="str">
        <f>IF('Base de données'!B497="","",'Base de données'!B497)</f>
        <v/>
      </c>
      <c r="C554" s="10" t="str">
        <f>IF('Base de données'!C497="","",'Base de données'!C497)</f>
        <v/>
      </c>
      <c r="D554" s="10" t="str">
        <f>IF('Base de données'!D497="","",'Base de données'!D497)</f>
        <v/>
      </c>
      <c r="E554" s="10" t="str">
        <f>IF('Base de données'!E497="","",'Base de données'!E497)</f>
        <v/>
      </c>
      <c r="F554" s="10" t="str">
        <f>IF('Base de données'!F497="","",'Base de données'!F497)</f>
        <v/>
      </c>
      <c r="G554" s="10" t="str">
        <f>IF('Base de données'!G497="","",'Base de données'!G497)</f>
        <v/>
      </c>
      <c r="H554" s="10" t="str">
        <f>IF('Base de données'!H497="","",'Base de données'!H497)</f>
        <v/>
      </c>
      <c r="I554" s="10" t="str">
        <f>IF('Base de données'!I497="","",'Base de données'!I497)</f>
        <v/>
      </c>
      <c r="J554" s="10" t="str">
        <f>IF('Base de données'!J497="","",'Base de données'!J497)</f>
        <v/>
      </c>
      <c r="K554" s="10" t="str">
        <f>IF('Base de données'!K497="","",'Base de données'!K497)</f>
        <v/>
      </c>
      <c r="L554" s="64" t="str">
        <f>IF('Base de données'!L497="","",'Base de données'!L497)</f>
        <v/>
      </c>
      <c r="M554" s="64" t="str">
        <f>IF('Base de données'!M497="","",'Base de données'!M497)</f>
        <v/>
      </c>
      <c r="N554" s="64" t="str">
        <f>IF('Base de données'!N497="","",'Base de données'!N497)</f>
        <v/>
      </c>
      <c r="O554" s="10" t="str">
        <f>IF('Base de données'!O497="","",'Base de données'!O497)</f>
        <v/>
      </c>
      <c r="P554" s="10" t="str">
        <f>IF('Base de données'!P497="","",'Base de données'!P497)</f>
        <v/>
      </c>
      <c r="Q554" s="10" t="str">
        <f>IF('Base de données'!Q497="","",'Base de données'!Q497)</f>
        <v/>
      </c>
      <c r="BQ554"/>
      <c r="BR554"/>
      <c r="BS554"/>
      <c r="BT554"/>
      <c r="BU554"/>
      <c r="BV554"/>
      <c r="BW554"/>
      <c r="BX554"/>
      <c r="BY554"/>
      <c r="BZ554"/>
      <c r="CA554"/>
      <c r="CB554"/>
      <c r="CC554"/>
      <c r="CD554"/>
      <c r="CE554"/>
      <c r="CF554"/>
    </row>
    <row r="555" spans="1:84" hidden="1" x14ac:dyDescent="0.3">
      <c r="A555" s="12"/>
      <c r="B555" s="10" t="str">
        <f>IF('Base de données'!B498="","",'Base de données'!B498)</f>
        <v/>
      </c>
      <c r="C555" s="10" t="str">
        <f>IF('Base de données'!C498="","",'Base de données'!C498)</f>
        <v/>
      </c>
      <c r="D555" s="10" t="str">
        <f>IF('Base de données'!D498="","",'Base de données'!D498)</f>
        <v/>
      </c>
      <c r="E555" s="10" t="str">
        <f>IF('Base de données'!E498="","",'Base de données'!E498)</f>
        <v/>
      </c>
      <c r="F555" s="10" t="str">
        <f>IF('Base de données'!F498="","",'Base de données'!F498)</f>
        <v/>
      </c>
      <c r="G555" s="10" t="str">
        <f>IF('Base de données'!G498="","",'Base de données'!G498)</f>
        <v/>
      </c>
      <c r="H555" s="10" t="str">
        <f>IF('Base de données'!H498="","",'Base de données'!H498)</f>
        <v/>
      </c>
      <c r="I555" s="10" t="str">
        <f>IF('Base de données'!I498="","",'Base de données'!I498)</f>
        <v/>
      </c>
      <c r="J555" s="10" t="str">
        <f>IF('Base de données'!J498="","",'Base de données'!J498)</f>
        <v/>
      </c>
      <c r="K555" s="10" t="str">
        <f>IF('Base de données'!K498="","",'Base de données'!K498)</f>
        <v/>
      </c>
      <c r="L555" s="64" t="str">
        <f>IF('Base de données'!L498="","",'Base de données'!L498)</f>
        <v/>
      </c>
      <c r="M555" s="64" t="str">
        <f>IF('Base de données'!M498="","",'Base de données'!M498)</f>
        <v/>
      </c>
      <c r="N555" s="64" t="str">
        <f>IF('Base de données'!N498="","",'Base de données'!N498)</f>
        <v/>
      </c>
      <c r="O555" s="10" t="str">
        <f>IF('Base de données'!O498="","",'Base de données'!O498)</f>
        <v/>
      </c>
      <c r="P555" s="10" t="str">
        <f>IF('Base de données'!P498="","",'Base de données'!P498)</f>
        <v/>
      </c>
      <c r="Q555" s="10" t="str">
        <f>IF('Base de données'!Q498="","",'Base de données'!Q498)</f>
        <v/>
      </c>
      <c r="BQ555"/>
      <c r="BR555"/>
      <c r="BS555"/>
      <c r="BT555"/>
      <c r="BU555"/>
      <c r="BV555"/>
      <c r="BW555"/>
      <c r="BX555"/>
      <c r="BY555"/>
      <c r="BZ555"/>
      <c r="CA555"/>
      <c r="CB555"/>
      <c r="CC555"/>
      <c r="CD555"/>
      <c r="CE555"/>
      <c r="CF555"/>
    </row>
    <row r="556" spans="1:84" hidden="1" x14ac:dyDescent="0.3">
      <c r="A556" s="12"/>
      <c r="B556" s="10" t="str">
        <f>IF('Base de données'!B499="","",'Base de données'!B499)</f>
        <v/>
      </c>
      <c r="C556" s="10" t="str">
        <f>IF('Base de données'!C499="","",'Base de données'!C499)</f>
        <v/>
      </c>
      <c r="D556" s="10" t="str">
        <f>IF('Base de données'!D499="","",'Base de données'!D499)</f>
        <v/>
      </c>
      <c r="E556" s="10" t="str">
        <f>IF('Base de données'!E499="","",'Base de données'!E499)</f>
        <v/>
      </c>
      <c r="F556" s="10" t="str">
        <f>IF('Base de données'!F499="","",'Base de données'!F499)</f>
        <v/>
      </c>
      <c r="G556" s="10" t="str">
        <f>IF('Base de données'!G499="","",'Base de données'!G499)</f>
        <v/>
      </c>
      <c r="H556" s="10" t="str">
        <f>IF('Base de données'!H499="","",'Base de données'!H499)</f>
        <v/>
      </c>
      <c r="I556" s="10" t="str">
        <f>IF('Base de données'!I499="","",'Base de données'!I499)</f>
        <v/>
      </c>
      <c r="J556" s="10" t="str">
        <f>IF('Base de données'!J499="","",'Base de données'!J499)</f>
        <v/>
      </c>
      <c r="K556" s="10" t="str">
        <f>IF('Base de données'!K499="","",'Base de données'!K499)</f>
        <v/>
      </c>
      <c r="L556" s="64" t="str">
        <f>IF('Base de données'!L499="","",'Base de données'!L499)</f>
        <v/>
      </c>
      <c r="M556" s="64" t="str">
        <f>IF('Base de données'!M499="","",'Base de données'!M499)</f>
        <v/>
      </c>
      <c r="N556" s="64" t="str">
        <f>IF('Base de données'!N499="","",'Base de données'!N499)</f>
        <v/>
      </c>
      <c r="O556" s="10" t="str">
        <f>IF('Base de données'!O499="","",'Base de données'!O499)</f>
        <v/>
      </c>
      <c r="P556" s="10" t="str">
        <f>IF('Base de données'!P499="","",'Base de données'!P499)</f>
        <v/>
      </c>
      <c r="Q556" s="10" t="str">
        <f>IF('Base de données'!Q499="","",'Base de données'!Q499)</f>
        <v/>
      </c>
      <c r="BQ556"/>
      <c r="BR556"/>
      <c r="BS556"/>
      <c r="BT556"/>
      <c r="BU556"/>
      <c r="BV556"/>
      <c r="BW556"/>
      <c r="BX556"/>
      <c r="BY556"/>
      <c r="BZ556"/>
      <c r="CA556"/>
      <c r="CB556"/>
      <c r="CC556"/>
      <c r="CD556"/>
      <c r="CE556"/>
      <c r="CF556"/>
    </row>
    <row r="557" spans="1:84" hidden="1" x14ac:dyDescent="0.3">
      <c r="A557" s="12"/>
      <c r="B557" s="10" t="str">
        <f>IF('Base de données'!B500="","",'Base de données'!B500)</f>
        <v/>
      </c>
      <c r="C557" s="10" t="str">
        <f>IF('Base de données'!C500="","",'Base de données'!C500)</f>
        <v/>
      </c>
      <c r="D557" s="10" t="str">
        <f>IF('Base de données'!D500="","",'Base de données'!D500)</f>
        <v/>
      </c>
      <c r="E557" s="10" t="str">
        <f>IF('Base de données'!E500="","",'Base de données'!E500)</f>
        <v/>
      </c>
      <c r="F557" s="10" t="str">
        <f>IF('Base de données'!F500="","",'Base de données'!F500)</f>
        <v/>
      </c>
      <c r="G557" s="10" t="str">
        <f>IF('Base de données'!G500="","",'Base de données'!G500)</f>
        <v/>
      </c>
      <c r="H557" s="10" t="str">
        <f>IF('Base de données'!H500="","",'Base de données'!H500)</f>
        <v/>
      </c>
      <c r="I557" s="10" t="str">
        <f>IF('Base de données'!I500="","",'Base de données'!I500)</f>
        <v/>
      </c>
      <c r="J557" s="10" t="str">
        <f>IF('Base de données'!J500="","",'Base de données'!J500)</f>
        <v/>
      </c>
      <c r="K557" s="10" t="str">
        <f>IF('Base de données'!K500="","",'Base de données'!K500)</f>
        <v/>
      </c>
      <c r="L557" s="64" t="str">
        <f>IF('Base de données'!L500="","",'Base de données'!L500)</f>
        <v/>
      </c>
      <c r="M557" s="64" t="str">
        <f>IF('Base de données'!M500="","",'Base de données'!M500)</f>
        <v/>
      </c>
      <c r="N557" s="64" t="str">
        <f>IF('Base de données'!N500="","",'Base de données'!N500)</f>
        <v/>
      </c>
      <c r="O557" s="10" t="str">
        <f>IF('Base de données'!O500="","",'Base de données'!O500)</f>
        <v/>
      </c>
      <c r="P557" s="10" t="str">
        <f>IF('Base de données'!P500="","",'Base de données'!P500)</f>
        <v/>
      </c>
      <c r="Q557" s="10" t="str">
        <f>IF('Base de données'!Q500="","",'Base de données'!Q500)</f>
        <v/>
      </c>
      <c r="BQ557"/>
      <c r="BR557"/>
      <c r="BS557"/>
      <c r="BT557"/>
      <c r="BU557"/>
      <c r="BV557"/>
      <c r="BW557"/>
      <c r="BX557"/>
      <c r="BY557"/>
      <c r="BZ557"/>
      <c r="CA557"/>
      <c r="CB557"/>
      <c r="CC557"/>
      <c r="CD557"/>
      <c r="CE557"/>
      <c r="CF557"/>
    </row>
    <row r="558" spans="1:84" hidden="1" x14ac:dyDescent="0.3">
      <c r="A558" s="12"/>
      <c r="B558" s="10" t="str">
        <f>IF('Base de données'!B501="","",'Base de données'!B501)</f>
        <v/>
      </c>
      <c r="C558" s="10" t="str">
        <f>IF('Base de données'!C501="","",'Base de données'!C501)</f>
        <v/>
      </c>
      <c r="D558" s="10" t="str">
        <f>IF('Base de données'!D501="","",'Base de données'!D501)</f>
        <v/>
      </c>
      <c r="E558" s="10" t="str">
        <f>IF('Base de données'!E501="","",'Base de données'!E501)</f>
        <v/>
      </c>
      <c r="F558" s="10" t="str">
        <f>IF('Base de données'!F501="","",'Base de données'!F501)</f>
        <v/>
      </c>
      <c r="G558" s="10" t="str">
        <f>IF('Base de données'!G501="","",'Base de données'!G501)</f>
        <v/>
      </c>
      <c r="H558" s="10" t="str">
        <f>IF('Base de données'!H501="","",'Base de données'!H501)</f>
        <v/>
      </c>
      <c r="I558" s="10" t="str">
        <f>IF('Base de données'!I501="","",'Base de données'!I501)</f>
        <v/>
      </c>
      <c r="J558" s="10" t="str">
        <f>IF('Base de données'!J501="","",'Base de données'!J501)</f>
        <v/>
      </c>
      <c r="K558" s="10" t="str">
        <f>IF('Base de données'!K501="","",'Base de données'!K501)</f>
        <v/>
      </c>
      <c r="L558" s="64" t="str">
        <f>IF('Base de données'!L501="","",'Base de données'!L501)</f>
        <v/>
      </c>
      <c r="M558" s="64" t="str">
        <f>IF('Base de données'!M501="","",'Base de données'!M501)</f>
        <v/>
      </c>
      <c r="N558" s="64" t="str">
        <f>IF('Base de données'!N501="","",'Base de données'!N501)</f>
        <v/>
      </c>
      <c r="O558" s="10" t="str">
        <f>IF('Base de données'!O501="","",'Base de données'!O501)</f>
        <v/>
      </c>
      <c r="P558" s="10" t="str">
        <f>IF('Base de données'!P501="","",'Base de données'!P501)</f>
        <v/>
      </c>
      <c r="Q558" s="10" t="str">
        <f>IF('Base de données'!Q501="","",'Base de données'!Q501)</f>
        <v/>
      </c>
      <c r="BQ558"/>
      <c r="BR558"/>
      <c r="BS558"/>
      <c r="BT558"/>
      <c r="BU558"/>
      <c r="BV558"/>
      <c r="BW558"/>
      <c r="BX558"/>
      <c r="BY558"/>
      <c r="BZ558"/>
      <c r="CA558"/>
      <c r="CB558"/>
      <c r="CC558"/>
      <c r="CD558"/>
      <c r="CE558"/>
      <c r="CF558"/>
    </row>
    <row r="559" spans="1:84" hidden="1" x14ac:dyDescent="0.3">
      <c r="A559" s="12"/>
      <c r="B559" s="10" t="str">
        <f>IF('Base de données'!B502="","",'Base de données'!B502)</f>
        <v/>
      </c>
      <c r="C559" s="10" t="str">
        <f>IF('Base de données'!C502="","",'Base de données'!C502)</f>
        <v/>
      </c>
      <c r="D559" s="10" t="str">
        <f>IF('Base de données'!D502="","",'Base de données'!D502)</f>
        <v/>
      </c>
      <c r="E559" s="10" t="str">
        <f>IF('Base de données'!E502="","",'Base de données'!E502)</f>
        <v/>
      </c>
      <c r="F559" s="10" t="str">
        <f>IF('Base de données'!F502="","",'Base de données'!F502)</f>
        <v/>
      </c>
      <c r="G559" s="10" t="str">
        <f>IF('Base de données'!G502="","",'Base de données'!G502)</f>
        <v/>
      </c>
      <c r="H559" s="10" t="str">
        <f>IF('Base de données'!H502="","",'Base de données'!H502)</f>
        <v/>
      </c>
      <c r="I559" s="10" t="str">
        <f>IF('Base de données'!I502="","",'Base de données'!I502)</f>
        <v/>
      </c>
      <c r="J559" s="10" t="str">
        <f>IF('Base de données'!J502="","",'Base de données'!J502)</f>
        <v/>
      </c>
      <c r="K559" s="10" t="str">
        <f>IF('Base de données'!K502="","",'Base de données'!K502)</f>
        <v/>
      </c>
      <c r="L559" s="64" t="str">
        <f>IF('Base de données'!L502="","",'Base de données'!L502)</f>
        <v/>
      </c>
      <c r="M559" s="64" t="str">
        <f>IF('Base de données'!M502="","",'Base de données'!M502)</f>
        <v/>
      </c>
      <c r="N559" s="64" t="str">
        <f>IF('Base de données'!N502="","",'Base de données'!N502)</f>
        <v/>
      </c>
      <c r="O559" s="10" t="str">
        <f>IF('Base de données'!O502="","",'Base de données'!O502)</f>
        <v/>
      </c>
      <c r="P559" s="10" t="str">
        <f>IF('Base de données'!P502="","",'Base de données'!P502)</f>
        <v/>
      </c>
      <c r="Q559" s="10" t="str">
        <f>IF('Base de données'!Q502="","",'Base de données'!Q502)</f>
        <v/>
      </c>
      <c r="BQ559"/>
      <c r="BR559"/>
      <c r="BS559"/>
      <c r="BT559"/>
      <c r="BU559"/>
      <c r="BV559"/>
      <c r="BW559"/>
      <c r="BX559"/>
      <c r="BY559"/>
      <c r="BZ559"/>
      <c r="CA559"/>
      <c r="CB559"/>
      <c r="CC559"/>
      <c r="CD559"/>
      <c r="CE559"/>
      <c r="CF559"/>
    </row>
    <row r="560" spans="1:84" hidden="1" x14ac:dyDescent="0.3">
      <c r="A560" s="12"/>
      <c r="B560" s="10" t="str">
        <f>IF('Base de données'!B503="","",'Base de données'!B503)</f>
        <v/>
      </c>
      <c r="C560" s="10" t="str">
        <f>IF('Base de données'!C503="","",'Base de données'!C503)</f>
        <v/>
      </c>
      <c r="D560" s="10" t="str">
        <f>IF('Base de données'!D503="","",'Base de données'!D503)</f>
        <v/>
      </c>
      <c r="E560" s="10" t="str">
        <f>IF('Base de données'!E503="","",'Base de données'!E503)</f>
        <v/>
      </c>
      <c r="F560" s="10" t="str">
        <f>IF('Base de données'!F503="","",'Base de données'!F503)</f>
        <v/>
      </c>
      <c r="G560" s="10" t="str">
        <f>IF('Base de données'!G503="","",'Base de données'!G503)</f>
        <v/>
      </c>
      <c r="H560" s="10" t="str">
        <f>IF('Base de données'!H503="","",'Base de données'!H503)</f>
        <v/>
      </c>
      <c r="I560" s="10" t="str">
        <f>IF('Base de données'!I503="","",'Base de données'!I503)</f>
        <v/>
      </c>
      <c r="J560" s="10" t="str">
        <f>IF('Base de données'!J503="","",'Base de données'!J503)</f>
        <v/>
      </c>
      <c r="K560" s="10" t="str">
        <f>IF('Base de données'!K503="","",'Base de données'!K503)</f>
        <v/>
      </c>
      <c r="L560" s="64" t="str">
        <f>IF('Base de données'!L503="","",'Base de données'!L503)</f>
        <v/>
      </c>
      <c r="M560" s="64" t="str">
        <f>IF('Base de données'!M503="","",'Base de données'!M503)</f>
        <v/>
      </c>
      <c r="N560" s="64" t="str">
        <f>IF('Base de données'!N503="","",'Base de données'!N503)</f>
        <v/>
      </c>
      <c r="O560" s="10" t="str">
        <f>IF('Base de données'!O503="","",'Base de données'!O503)</f>
        <v/>
      </c>
      <c r="P560" s="10" t="str">
        <f>IF('Base de données'!P503="","",'Base de données'!P503)</f>
        <v/>
      </c>
      <c r="Q560" s="10" t="str">
        <f>IF('Base de données'!Q503="","",'Base de données'!Q503)</f>
        <v/>
      </c>
      <c r="BQ560"/>
      <c r="BR560"/>
      <c r="BS560"/>
      <c r="BT560"/>
      <c r="BU560"/>
      <c r="BV560"/>
      <c r="BW560"/>
      <c r="BX560"/>
      <c r="BY560"/>
      <c r="BZ560"/>
      <c r="CA560"/>
      <c r="CB560"/>
      <c r="CC560"/>
      <c r="CD560"/>
      <c r="CE560"/>
      <c r="CF560"/>
    </row>
    <row r="561" spans="1:84" hidden="1" x14ac:dyDescent="0.3">
      <c r="A561" s="12"/>
      <c r="B561" s="10" t="str">
        <f>IF('Base de données'!B504="","",'Base de données'!B504)</f>
        <v/>
      </c>
      <c r="C561" s="10" t="str">
        <f>IF('Base de données'!C504="","",'Base de données'!C504)</f>
        <v/>
      </c>
      <c r="D561" s="10" t="str">
        <f>IF('Base de données'!D504="","",'Base de données'!D504)</f>
        <v/>
      </c>
      <c r="E561" s="10" t="str">
        <f>IF('Base de données'!E504="","",'Base de données'!E504)</f>
        <v/>
      </c>
      <c r="F561" s="10" t="str">
        <f>IF('Base de données'!F504="","",'Base de données'!F504)</f>
        <v/>
      </c>
      <c r="G561" s="10" t="str">
        <f>IF('Base de données'!G504="","",'Base de données'!G504)</f>
        <v/>
      </c>
      <c r="H561" s="10" t="str">
        <f>IF('Base de données'!H504="","",'Base de données'!H504)</f>
        <v/>
      </c>
      <c r="I561" s="10" t="str">
        <f>IF('Base de données'!I504="","",'Base de données'!I504)</f>
        <v/>
      </c>
      <c r="J561" s="10" t="str">
        <f>IF('Base de données'!J504="","",'Base de données'!J504)</f>
        <v/>
      </c>
      <c r="K561" s="10" t="str">
        <f>IF('Base de données'!K504="","",'Base de données'!K504)</f>
        <v/>
      </c>
      <c r="L561" s="64" t="str">
        <f>IF('Base de données'!L504="","",'Base de données'!L504)</f>
        <v/>
      </c>
      <c r="M561" s="64" t="str">
        <f>IF('Base de données'!M504="","",'Base de données'!M504)</f>
        <v/>
      </c>
      <c r="N561" s="64" t="str">
        <f>IF('Base de données'!N504="","",'Base de données'!N504)</f>
        <v/>
      </c>
      <c r="O561" s="10" t="str">
        <f>IF('Base de données'!O504="","",'Base de données'!O504)</f>
        <v/>
      </c>
      <c r="P561" s="10" t="str">
        <f>IF('Base de données'!P504="","",'Base de données'!P504)</f>
        <v/>
      </c>
      <c r="Q561" s="10" t="str">
        <f>IF('Base de données'!Q504="","",'Base de données'!Q504)</f>
        <v/>
      </c>
      <c r="BQ561"/>
      <c r="BR561"/>
      <c r="BS561"/>
      <c r="BT561"/>
      <c r="BU561"/>
      <c r="BV561"/>
      <c r="BW561"/>
      <c r="BX561"/>
      <c r="BY561"/>
      <c r="BZ561"/>
      <c r="CA561"/>
      <c r="CB561"/>
      <c r="CC561"/>
      <c r="CD561"/>
      <c r="CE561"/>
      <c r="CF561"/>
    </row>
    <row r="562" spans="1:84" hidden="1" x14ac:dyDescent="0.3">
      <c r="A562" s="12"/>
      <c r="B562" s="10" t="str">
        <f>IF('Base de données'!B505="","",'Base de données'!B505)</f>
        <v/>
      </c>
      <c r="C562" s="10" t="str">
        <f>IF('Base de données'!C505="","",'Base de données'!C505)</f>
        <v/>
      </c>
      <c r="D562" s="10" t="str">
        <f>IF('Base de données'!D505="","",'Base de données'!D505)</f>
        <v/>
      </c>
      <c r="E562" s="10" t="str">
        <f>IF('Base de données'!E505="","",'Base de données'!E505)</f>
        <v/>
      </c>
      <c r="F562" s="10" t="str">
        <f>IF('Base de données'!F505="","",'Base de données'!F505)</f>
        <v/>
      </c>
      <c r="G562" s="10" t="str">
        <f>IF('Base de données'!G505="","",'Base de données'!G505)</f>
        <v/>
      </c>
      <c r="H562" s="10" t="str">
        <f>IF('Base de données'!H505="","",'Base de données'!H505)</f>
        <v/>
      </c>
      <c r="I562" s="10" t="str">
        <f>IF('Base de données'!I505="","",'Base de données'!I505)</f>
        <v/>
      </c>
      <c r="J562" s="10" t="str">
        <f>IF('Base de données'!J505="","",'Base de données'!J505)</f>
        <v/>
      </c>
      <c r="K562" s="10" t="str">
        <f>IF('Base de données'!K505="","",'Base de données'!K505)</f>
        <v/>
      </c>
      <c r="L562" s="64" t="str">
        <f>IF('Base de données'!L505="","",'Base de données'!L505)</f>
        <v/>
      </c>
      <c r="M562" s="64" t="str">
        <f>IF('Base de données'!M505="","",'Base de données'!M505)</f>
        <v/>
      </c>
      <c r="N562" s="64" t="str">
        <f>IF('Base de données'!N505="","",'Base de données'!N505)</f>
        <v/>
      </c>
      <c r="O562" s="10" t="str">
        <f>IF('Base de données'!O505="","",'Base de données'!O505)</f>
        <v/>
      </c>
      <c r="P562" s="10" t="str">
        <f>IF('Base de données'!P505="","",'Base de données'!P505)</f>
        <v/>
      </c>
      <c r="Q562" s="10" t="str">
        <f>IF('Base de données'!Q505="","",'Base de données'!Q505)</f>
        <v/>
      </c>
      <c r="BQ562"/>
      <c r="BR562"/>
      <c r="BS562"/>
      <c r="BT562"/>
      <c r="BU562"/>
      <c r="BV562"/>
      <c r="BW562"/>
      <c r="BX562"/>
      <c r="BY562"/>
      <c r="BZ562"/>
      <c r="CA562"/>
      <c r="CB562"/>
      <c r="CC562"/>
      <c r="CD562"/>
      <c r="CE562"/>
      <c r="CF562"/>
    </row>
    <row r="563" spans="1:84" hidden="1" x14ac:dyDescent="0.3">
      <c r="A563" s="12"/>
      <c r="B563" s="10" t="str">
        <f>IF('Base de données'!B506="","",'Base de données'!B506)</f>
        <v/>
      </c>
      <c r="C563" s="10" t="str">
        <f>IF('Base de données'!C506="","",'Base de données'!C506)</f>
        <v/>
      </c>
      <c r="D563" s="10" t="str">
        <f>IF('Base de données'!D506="","",'Base de données'!D506)</f>
        <v/>
      </c>
      <c r="E563" s="10" t="str">
        <f>IF('Base de données'!E506="","",'Base de données'!E506)</f>
        <v/>
      </c>
      <c r="F563" s="10" t="str">
        <f>IF('Base de données'!F506="","",'Base de données'!F506)</f>
        <v/>
      </c>
      <c r="G563" s="10" t="str">
        <f>IF('Base de données'!G506="","",'Base de données'!G506)</f>
        <v/>
      </c>
      <c r="H563" s="10" t="str">
        <f>IF('Base de données'!H506="","",'Base de données'!H506)</f>
        <v/>
      </c>
      <c r="I563" s="10" t="str">
        <f>IF('Base de données'!I506="","",'Base de données'!I506)</f>
        <v/>
      </c>
      <c r="J563" s="10" t="str">
        <f>IF('Base de données'!J506="","",'Base de données'!J506)</f>
        <v/>
      </c>
      <c r="K563" s="10" t="str">
        <f>IF('Base de données'!K506="","",'Base de données'!K506)</f>
        <v/>
      </c>
      <c r="L563" s="64" t="str">
        <f>IF('Base de données'!L506="","",'Base de données'!L506)</f>
        <v/>
      </c>
      <c r="M563" s="64" t="str">
        <f>IF('Base de données'!M506="","",'Base de données'!M506)</f>
        <v/>
      </c>
      <c r="N563" s="64" t="str">
        <f>IF('Base de données'!N506="","",'Base de données'!N506)</f>
        <v/>
      </c>
      <c r="O563" s="10" t="str">
        <f>IF('Base de données'!O506="","",'Base de données'!O506)</f>
        <v/>
      </c>
      <c r="P563" s="10" t="str">
        <f>IF('Base de données'!P506="","",'Base de données'!P506)</f>
        <v/>
      </c>
      <c r="Q563" s="10" t="str">
        <f>IF('Base de données'!Q506="","",'Base de données'!Q506)</f>
        <v/>
      </c>
      <c r="BQ563"/>
      <c r="BR563"/>
      <c r="BS563"/>
      <c r="BT563"/>
      <c r="BU563"/>
      <c r="BV563"/>
      <c r="BW563"/>
      <c r="BX563"/>
      <c r="BY563"/>
      <c r="BZ563"/>
      <c r="CA563"/>
      <c r="CB563"/>
      <c r="CC563"/>
      <c r="CD563"/>
      <c r="CE563"/>
      <c r="CF563"/>
    </row>
    <row r="564" spans="1:84" hidden="1" x14ac:dyDescent="0.3">
      <c r="A564" s="12"/>
      <c r="B564" s="10" t="str">
        <f>IF('Base de données'!B507="","",'Base de données'!B507)</f>
        <v/>
      </c>
      <c r="C564" s="10" t="str">
        <f>IF('Base de données'!C507="","",'Base de données'!C507)</f>
        <v/>
      </c>
      <c r="D564" s="10" t="str">
        <f>IF('Base de données'!D507="","",'Base de données'!D507)</f>
        <v/>
      </c>
      <c r="E564" s="10" t="str">
        <f>IF('Base de données'!E507="","",'Base de données'!E507)</f>
        <v/>
      </c>
      <c r="F564" s="10" t="str">
        <f>IF('Base de données'!F507="","",'Base de données'!F507)</f>
        <v/>
      </c>
      <c r="G564" s="10" t="str">
        <f>IF('Base de données'!G507="","",'Base de données'!G507)</f>
        <v/>
      </c>
      <c r="H564" s="10" t="str">
        <f>IF('Base de données'!H507="","",'Base de données'!H507)</f>
        <v/>
      </c>
      <c r="I564" s="10" t="str">
        <f>IF('Base de données'!I507="","",'Base de données'!I507)</f>
        <v/>
      </c>
      <c r="J564" s="10" t="str">
        <f>IF('Base de données'!J507="","",'Base de données'!J507)</f>
        <v/>
      </c>
      <c r="K564" s="10" t="str">
        <f>IF('Base de données'!K507="","",'Base de données'!K507)</f>
        <v/>
      </c>
      <c r="L564" s="64" t="str">
        <f>IF('Base de données'!L507="","",'Base de données'!L507)</f>
        <v/>
      </c>
      <c r="M564" s="64" t="str">
        <f>IF('Base de données'!M507="","",'Base de données'!M507)</f>
        <v/>
      </c>
      <c r="N564" s="64" t="str">
        <f>IF('Base de données'!N507="","",'Base de données'!N507)</f>
        <v/>
      </c>
      <c r="O564" s="10" t="str">
        <f>IF('Base de données'!O507="","",'Base de données'!O507)</f>
        <v/>
      </c>
      <c r="P564" s="10" t="str">
        <f>IF('Base de données'!P507="","",'Base de données'!P507)</f>
        <v/>
      </c>
      <c r="Q564" s="10" t="str">
        <f>IF('Base de données'!Q507="","",'Base de données'!Q507)</f>
        <v/>
      </c>
      <c r="BQ564"/>
      <c r="BR564"/>
      <c r="BS564"/>
      <c r="BT564"/>
      <c r="BU564"/>
      <c r="BV564"/>
      <c r="BW564"/>
      <c r="BX564"/>
      <c r="BY564"/>
      <c r="BZ564"/>
      <c r="CA564"/>
      <c r="CB564"/>
      <c r="CC564"/>
      <c r="CD564"/>
      <c r="CE564"/>
      <c r="CF564"/>
    </row>
    <row r="565" spans="1:84" hidden="1" x14ac:dyDescent="0.3">
      <c r="A565" s="12"/>
      <c r="B565" s="10" t="str">
        <f>IF('Base de données'!B508="","",'Base de données'!B508)</f>
        <v/>
      </c>
      <c r="C565" s="10" t="str">
        <f>IF('Base de données'!C508="","",'Base de données'!C508)</f>
        <v/>
      </c>
      <c r="D565" s="10" t="str">
        <f>IF('Base de données'!D508="","",'Base de données'!D508)</f>
        <v/>
      </c>
      <c r="E565" s="10" t="str">
        <f>IF('Base de données'!E508="","",'Base de données'!E508)</f>
        <v/>
      </c>
      <c r="F565" s="10" t="str">
        <f>IF('Base de données'!F508="","",'Base de données'!F508)</f>
        <v/>
      </c>
      <c r="G565" s="10" t="str">
        <f>IF('Base de données'!G508="","",'Base de données'!G508)</f>
        <v/>
      </c>
      <c r="H565" s="10" t="str">
        <f>IF('Base de données'!H508="","",'Base de données'!H508)</f>
        <v/>
      </c>
      <c r="I565" s="10" t="str">
        <f>IF('Base de données'!I508="","",'Base de données'!I508)</f>
        <v/>
      </c>
      <c r="J565" s="10" t="str">
        <f>IF('Base de données'!J508="","",'Base de données'!J508)</f>
        <v/>
      </c>
      <c r="K565" s="10" t="str">
        <f>IF('Base de données'!K508="","",'Base de données'!K508)</f>
        <v/>
      </c>
      <c r="L565" s="64" t="str">
        <f>IF('Base de données'!L508="","",'Base de données'!L508)</f>
        <v/>
      </c>
      <c r="M565" s="64" t="str">
        <f>IF('Base de données'!M508="","",'Base de données'!M508)</f>
        <v/>
      </c>
      <c r="N565" s="64" t="str">
        <f>IF('Base de données'!N508="","",'Base de données'!N508)</f>
        <v/>
      </c>
      <c r="O565" s="10" t="str">
        <f>IF('Base de données'!O508="","",'Base de données'!O508)</f>
        <v/>
      </c>
      <c r="P565" s="10" t="str">
        <f>IF('Base de données'!P508="","",'Base de données'!P508)</f>
        <v/>
      </c>
      <c r="Q565" s="10" t="str">
        <f>IF('Base de données'!Q508="","",'Base de données'!Q508)</f>
        <v/>
      </c>
      <c r="BQ565"/>
      <c r="BR565"/>
      <c r="BS565"/>
      <c r="BT565"/>
      <c r="BU565"/>
      <c r="BV565"/>
      <c r="BW565"/>
      <c r="BX565"/>
      <c r="BY565"/>
      <c r="BZ565"/>
      <c r="CA565"/>
      <c r="CB565"/>
      <c r="CC565"/>
      <c r="CD565"/>
      <c r="CE565"/>
      <c r="CF565"/>
    </row>
    <row r="566" spans="1:84" hidden="1" x14ac:dyDescent="0.3">
      <c r="A566" s="12"/>
      <c r="B566" s="10" t="str">
        <f>IF('Base de données'!B509="","",'Base de données'!B509)</f>
        <v/>
      </c>
      <c r="C566" s="10" t="str">
        <f>IF('Base de données'!C509="","",'Base de données'!C509)</f>
        <v/>
      </c>
      <c r="D566" s="10" t="str">
        <f>IF('Base de données'!D509="","",'Base de données'!D509)</f>
        <v/>
      </c>
      <c r="E566" s="10" t="str">
        <f>IF('Base de données'!E509="","",'Base de données'!E509)</f>
        <v/>
      </c>
      <c r="F566" s="10" t="str">
        <f>IF('Base de données'!F509="","",'Base de données'!F509)</f>
        <v/>
      </c>
      <c r="G566" s="10" t="str">
        <f>IF('Base de données'!G509="","",'Base de données'!G509)</f>
        <v/>
      </c>
      <c r="H566" s="10" t="str">
        <f>IF('Base de données'!H509="","",'Base de données'!H509)</f>
        <v/>
      </c>
      <c r="I566" s="10" t="str">
        <f>IF('Base de données'!I509="","",'Base de données'!I509)</f>
        <v/>
      </c>
      <c r="J566" s="10" t="str">
        <f>IF('Base de données'!J509="","",'Base de données'!J509)</f>
        <v/>
      </c>
      <c r="K566" s="10" t="str">
        <f>IF('Base de données'!K509="","",'Base de données'!K509)</f>
        <v/>
      </c>
      <c r="L566" s="64" t="str">
        <f>IF('Base de données'!L509="","",'Base de données'!L509)</f>
        <v/>
      </c>
      <c r="M566" s="64" t="str">
        <f>IF('Base de données'!M509="","",'Base de données'!M509)</f>
        <v/>
      </c>
      <c r="N566" s="64" t="str">
        <f>IF('Base de données'!N509="","",'Base de données'!N509)</f>
        <v/>
      </c>
      <c r="O566" s="10" t="str">
        <f>IF('Base de données'!O509="","",'Base de données'!O509)</f>
        <v/>
      </c>
      <c r="P566" s="10" t="str">
        <f>IF('Base de données'!P509="","",'Base de données'!P509)</f>
        <v/>
      </c>
      <c r="Q566" s="10" t="str">
        <f>IF('Base de données'!Q509="","",'Base de données'!Q509)</f>
        <v/>
      </c>
      <c r="BQ566"/>
      <c r="BR566"/>
      <c r="BS566"/>
      <c r="BT566"/>
      <c r="BU566"/>
      <c r="BV566"/>
      <c r="BW566"/>
      <c r="BX566"/>
      <c r="BY566"/>
      <c r="BZ566"/>
      <c r="CA566"/>
      <c r="CB566"/>
      <c r="CC566"/>
      <c r="CD566"/>
      <c r="CE566"/>
      <c r="CF566"/>
    </row>
    <row r="567" spans="1:84" hidden="1" x14ac:dyDescent="0.3">
      <c r="A567" s="12"/>
      <c r="B567" s="10" t="str">
        <f>IF('Base de données'!B510="","",'Base de données'!B510)</f>
        <v/>
      </c>
      <c r="C567" s="10" t="str">
        <f>IF('Base de données'!C510="","",'Base de données'!C510)</f>
        <v/>
      </c>
      <c r="D567" s="10" t="str">
        <f>IF('Base de données'!D510="","",'Base de données'!D510)</f>
        <v/>
      </c>
      <c r="E567" s="10" t="str">
        <f>IF('Base de données'!E510="","",'Base de données'!E510)</f>
        <v/>
      </c>
      <c r="F567" s="10" t="str">
        <f>IF('Base de données'!F510="","",'Base de données'!F510)</f>
        <v/>
      </c>
      <c r="G567" s="10" t="str">
        <f>IF('Base de données'!G510="","",'Base de données'!G510)</f>
        <v/>
      </c>
      <c r="H567" s="10" t="str">
        <f>IF('Base de données'!H510="","",'Base de données'!H510)</f>
        <v/>
      </c>
      <c r="I567" s="10" t="str">
        <f>IF('Base de données'!I510="","",'Base de données'!I510)</f>
        <v/>
      </c>
      <c r="J567" s="10" t="str">
        <f>IF('Base de données'!J510="","",'Base de données'!J510)</f>
        <v/>
      </c>
      <c r="K567" s="10" t="str">
        <f>IF('Base de données'!K510="","",'Base de données'!K510)</f>
        <v/>
      </c>
      <c r="L567" s="64" t="str">
        <f>IF('Base de données'!L510="","",'Base de données'!L510)</f>
        <v/>
      </c>
      <c r="M567" s="64" t="str">
        <f>IF('Base de données'!M510="","",'Base de données'!M510)</f>
        <v/>
      </c>
      <c r="N567" s="64" t="str">
        <f>IF('Base de données'!N510="","",'Base de données'!N510)</f>
        <v/>
      </c>
      <c r="O567" s="10" t="str">
        <f>IF('Base de données'!O510="","",'Base de données'!O510)</f>
        <v/>
      </c>
      <c r="P567" s="10" t="str">
        <f>IF('Base de données'!P510="","",'Base de données'!P510)</f>
        <v/>
      </c>
      <c r="Q567" s="10" t="str">
        <f>IF('Base de données'!Q510="","",'Base de données'!Q510)</f>
        <v/>
      </c>
      <c r="BQ567"/>
      <c r="BR567"/>
      <c r="BS567"/>
      <c r="BT567"/>
      <c r="BU567"/>
      <c r="BV567"/>
      <c r="BW567"/>
      <c r="BX567"/>
      <c r="BY567"/>
      <c r="BZ567"/>
      <c r="CA567"/>
      <c r="CB567"/>
      <c r="CC567"/>
      <c r="CD567"/>
      <c r="CE567"/>
      <c r="CF567"/>
    </row>
    <row r="568" spans="1:84" hidden="1" x14ac:dyDescent="0.3">
      <c r="A568" s="12"/>
      <c r="B568" s="10" t="str">
        <f>IF('Base de données'!B511="","",'Base de données'!B511)</f>
        <v/>
      </c>
      <c r="C568" s="10" t="str">
        <f>IF('Base de données'!C511="","",'Base de données'!C511)</f>
        <v/>
      </c>
      <c r="D568" s="10" t="str">
        <f>IF('Base de données'!D511="","",'Base de données'!D511)</f>
        <v/>
      </c>
      <c r="E568" s="10" t="str">
        <f>IF('Base de données'!E511="","",'Base de données'!E511)</f>
        <v/>
      </c>
      <c r="F568" s="10" t="str">
        <f>IF('Base de données'!F511="","",'Base de données'!F511)</f>
        <v/>
      </c>
      <c r="G568" s="10" t="str">
        <f>IF('Base de données'!G511="","",'Base de données'!G511)</f>
        <v/>
      </c>
      <c r="H568" s="10" t="str">
        <f>IF('Base de données'!H511="","",'Base de données'!H511)</f>
        <v/>
      </c>
      <c r="I568" s="10" t="str">
        <f>IF('Base de données'!I511="","",'Base de données'!I511)</f>
        <v/>
      </c>
      <c r="J568" s="10" t="str">
        <f>IF('Base de données'!J511="","",'Base de données'!J511)</f>
        <v/>
      </c>
      <c r="K568" s="10" t="str">
        <f>IF('Base de données'!K511="","",'Base de données'!K511)</f>
        <v/>
      </c>
      <c r="L568" s="64" t="str">
        <f>IF('Base de données'!L511="","",'Base de données'!L511)</f>
        <v/>
      </c>
      <c r="M568" s="64" t="str">
        <f>IF('Base de données'!M511="","",'Base de données'!M511)</f>
        <v/>
      </c>
      <c r="N568" s="64" t="str">
        <f>IF('Base de données'!N511="","",'Base de données'!N511)</f>
        <v/>
      </c>
      <c r="O568" s="10" t="str">
        <f>IF('Base de données'!O511="","",'Base de données'!O511)</f>
        <v/>
      </c>
      <c r="P568" s="10" t="str">
        <f>IF('Base de données'!P511="","",'Base de données'!P511)</f>
        <v/>
      </c>
      <c r="Q568" s="10" t="str">
        <f>IF('Base de données'!Q511="","",'Base de données'!Q511)</f>
        <v/>
      </c>
      <c r="BQ568"/>
      <c r="BR568"/>
      <c r="BS568"/>
      <c r="BT568"/>
      <c r="BU568"/>
      <c r="BV568"/>
      <c r="BW568"/>
      <c r="BX568"/>
      <c r="BY568"/>
      <c r="BZ568"/>
      <c r="CA568"/>
      <c r="CB568"/>
      <c r="CC568"/>
      <c r="CD568"/>
      <c r="CE568"/>
      <c r="CF568"/>
    </row>
    <row r="569" spans="1:84" hidden="1" x14ac:dyDescent="0.3">
      <c r="A569" s="12"/>
      <c r="B569" s="10" t="str">
        <f>IF('Base de données'!B512="","",'Base de données'!B512)</f>
        <v/>
      </c>
      <c r="C569" s="10" t="str">
        <f>IF('Base de données'!C512="","",'Base de données'!C512)</f>
        <v/>
      </c>
      <c r="D569" s="10" t="str">
        <f>IF('Base de données'!D512="","",'Base de données'!D512)</f>
        <v/>
      </c>
      <c r="E569" s="10" t="str">
        <f>IF('Base de données'!E512="","",'Base de données'!E512)</f>
        <v/>
      </c>
      <c r="F569" s="10" t="str">
        <f>IF('Base de données'!F512="","",'Base de données'!F512)</f>
        <v/>
      </c>
      <c r="G569" s="10" t="str">
        <f>IF('Base de données'!G512="","",'Base de données'!G512)</f>
        <v/>
      </c>
      <c r="H569" s="10" t="str">
        <f>IF('Base de données'!H512="","",'Base de données'!H512)</f>
        <v/>
      </c>
      <c r="I569" s="10" t="str">
        <f>IF('Base de données'!I512="","",'Base de données'!I512)</f>
        <v/>
      </c>
      <c r="J569" s="10" t="str">
        <f>IF('Base de données'!J512="","",'Base de données'!J512)</f>
        <v/>
      </c>
      <c r="K569" s="10" t="str">
        <f>IF('Base de données'!K512="","",'Base de données'!K512)</f>
        <v/>
      </c>
      <c r="L569" s="64" t="str">
        <f>IF('Base de données'!L512="","",'Base de données'!L512)</f>
        <v/>
      </c>
      <c r="M569" s="64" t="str">
        <f>IF('Base de données'!M512="","",'Base de données'!M512)</f>
        <v/>
      </c>
      <c r="N569" s="64" t="str">
        <f>IF('Base de données'!N512="","",'Base de données'!N512)</f>
        <v/>
      </c>
      <c r="O569" s="10" t="str">
        <f>IF('Base de données'!O512="","",'Base de données'!O512)</f>
        <v/>
      </c>
      <c r="P569" s="10" t="str">
        <f>IF('Base de données'!P512="","",'Base de données'!P512)</f>
        <v/>
      </c>
      <c r="Q569" s="10" t="str">
        <f>IF('Base de données'!Q512="","",'Base de données'!Q512)</f>
        <v/>
      </c>
      <c r="BQ569"/>
      <c r="BR569"/>
      <c r="BS569"/>
      <c r="BT569"/>
      <c r="BU569"/>
      <c r="BV569"/>
      <c r="BW569"/>
      <c r="BX569"/>
      <c r="BY569"/>
      <c r="BZ569"/>
      <c r="CA569"/>
      <c r="CB569"/>
      <c r="CC569"/>
      <c r="CD569"/>
      <c r="CE569"/>
      <c r="CF569"/>
    </row>
    <row r="570" spans="1:84" hidden="1" x14ac:dyDescent="0.3">
      <c r="A570" s="12"/>
      <c r="B570" s="10" t="str">
        <f>IF('Base de données'!B513="","",'Base de données'!B513)</f>
        <v/>
      </c>
      <c r="C570" s="10" t="str">
        <f>IF('Base de données'!C513="","",'Base de données'!C513)</f>
        <v/>
      </c>
      <c r="D570" s="10" t="str">
        <f>IF('Base de données'!D513="","",'Base de données'!D513)</f>
        <v/>
      </c>
      <c r="E570" s="10" t="str">
        <f>IF('Base de données'!E513="","",'Base de données'!E513)</f>
        <v/>
      </c>
      <c r="F570" s="10" t="str">
        <f>IF('Base de données'!F513="","",'Base de données'!F513)</f>
        <v/>
      </c>
      <c r="G570" s="10" t="str">
        <f>IF('Base de données'!G513="","",'Base de données'!G513)</f>
        <v/>
      </c>
      <c r="H570" s="10" t="str">
        <f>IF('Base de données'!H513="","",'Base de données'!H513)</f>
        <v/>
      </c>
      <c r="I570" s="10" t="str">
        <f>IF('Base de données'!I513="","",'Base de données'!I513)</f>
        <v/>
      </c>
      <c r="J570" s="10" t="str">
        <f>IF('Base de données'!J513="","",'Base de données'!J513)</f>
        <v/>
      </c>
      <c r="K570" s="10" t="str">
        <f>IF('Base de données'!K513="","",'Base de données'!K513)</f>
        <v/>
      </c>
      <c r="L570" s="64" t="str">
        <f>IF('Base de données'!L513="","",'Base de données'!L513)</f>
        <v/>
      </c>
      <c r="M570" s="64" t="str">
        <f>IF('Base de données'!M513="","",'Base de données'!M513)</f>
        <v/>
      </c>
      <c r="N570" s="64" t="str">
        <f>IF('Base de données'!N513="","",'Base de données'!N513)</f>
        <v/>
      </c>
      <c r="O570" s="10" t="str">
        <f>IF('Base de données'!O513="","",'Base de données'!O513)</f>
        <v/>
      </c>
      <c r="P570" s="10" t="str">
        <f>IF('Base de données'!P513="","",'Base de données'!P513)</f>
        <v/>
      </c>
      <c r="Q570" s="10" t="str">
        <f>IF('Base de données'!Q513="","",'Base de données'!Q513)</f>
        <v/>
      </c>
      <c r="BQ570"/>
      <c r="BR570"/>
      <c r="BS570"/>
      <c r="BT570"/>
      <c r="BU570"/>
      <c r="BV570"/>
      <c r="BW570"/>
      <c r="BX570"/>
      <c r="BY570"/>
      <c r="BZ570"/>
      <c r="CA570"/>
      <c r="CB570"/>
      <c r="CC570"/>
      <c r="CD570"/>
      <c r="CE570"/>
      <c r="CF570"/>
    </row>
    <row r="571" spans="1:84" hidden="1" x14ac:dyDescent="0.3">
      <c r="A571" s="12"/>
      <c r="B571" s="10" t="str">
        <f>IF('Base de données'!B514="","",'Base de données'!B514)</f>
        <v/>
      </c>
      <c r="C571" s="10" t="str">
        <f>IF('Base de données'!C514="","",'Base de données'!C514)</f>
        <v/>
      </c>
      <c r="D571" s="10" t="str">
        <f>IF('Base de données'!D514="","",'Base de données'!D514)</f>
        <v/>
      </c>
      <c r="E571" s="10" t="str">
        <f>IF('Base de données'!E514="","",'Base de données'!E514)</f>
        <v/>
      </c>
      <c r="F571" s="10" t="str">
        <f>IF('Base de données'!F514="","",'Base de données'!F514)</f>
        <v/>
      </c>
      <c r="G571" s="10" t="str">
        <f>IF('Base de données'!G514="","",'Base de données'!G514)</f>
        <v/>
      </c>
      <c r="H571" s="10" t="str">
        <f>IF('Base de données'!H514="","",'Base de données'!H514)</f>
        <v/>
      </c>
      <c r="I571" s="10" t="str">
        <f>IF('Base de données'!I514="","",'Base de données'!I514)</f>
        <v/>
      </c>
      <c r="J571" s="10" t="str">
        <f>IF('Base de données'!J514="","",'Base de données'!J514)</f>
        <v/>
      </c>
      <c r="K571" s="10" t="str">
        <f>IF('Base de données'!K514="","",'Base de données'!K514)</f>
        <v/>
      </c>
      <c r="L571" s="64" t="str">
        <f>IF('Base de données'!L514="","",'Base de données'!L514)</f>
        <v/>
      </c>
      <c r="M571" s="64" t="str">
        <f>IF('Base de données'!M514="","",'Base de données'!M514)</f>
        <v/>
      </c>
      <c r="N571" s="64" t="str">
        <f>IF('Base de données'!N514="","",'Base de données'!N514)</f>
        <v/>
      </c>
      <c r="O571" s="10" t="str">
        <f>IF('Base de données'!O514="","",'Base de données'!O514)</f>
        <v/>
      </c>
      <c r="P571" s="10" t="str">
        <f>IF('Base de données'!P514="","",'Base de données'!P514)</f>
        <v/>
      </c>
      <c r="Q571" s="10" t="str">
        <f>IF('Base de données'!Q514="","",'Base de données'!Q514)</f>
        <v/>
      </c>
      <c r="BQ571"/>
      <c r="BR571"/>
      <c r="BS571"/>
      <c r="BT571"/>
      <c r="BU571"/>
      <c r="BV571"/>
      <c r="BW571"/>
      <c r="BX571"/>
      <c r="BY571"/>
      <c r="BZ571"/>
      <c r="CA571"/>
      <c r="CB571"/>
      <c r="CC571"/>
      <c r="CD571"/>
      <c r="CE571"/>
      <c r="CF571"/>
    </row>
    <row r="572" spans="1:84" hidden="1" x14ac:dyDescent="0.3">
      <c r="A572" s="12"/>
      <c r="B572" s="10" t="str">
        <f>IF('Base de données'!B515="","",'Base de données'!B515)</f>
        <v/>
      </c>
      <c r="C572" s="10" t="str">
        <f>IF('Base de données'!C515="","",'Base de données'!C515)</f>
        <v/>
      </c>
      <c r="D572" s="10" t="str">
        <f>IF('Base de données'!D515="","",'Base de données'!D515)</f>
        <v/>
      </c>
      <c r="E572" s="10" t="str">
        <f>IF('Base de données'!E515="","",'Base de données'!E515)</f>
        <v/>
      </c>
      <c r="F572" s="10" t="str">
        <f>IF('Base de données'!F515="","",'Base de données'!F515)</f>
        <v/>
      </c>
      <c r="G572" s="10" t="str">
        <f>IF('Base de données'!G515="","",'Base de données'!G515)</f>
        <v/>
      </c>
      <c r="H572" s="10" t="str">
        <f>IF('Base de données'!H515="","",'Base de données'!H515)</f>
        <v/>
      </c>
      <c r="I572" s="10" t="str">
        <f>IF('Base de données'!I515="","",'Base de données'!I515)</f>
        <v/>
      </c>
      <c r="J572" s="10" t="str">
        <f>IF('Base de données'!J515="","",'Base de données'!J515)</f>
        <v/>
      </c>
      <c r="K572" s="10" t="str">
        <f>IF('Base de données'!K515="","",'Base de données'!K515)</f>
        <v/>
      </c>
      <c r="L572" s="64" t="str">
        <f>IF('Base de données'!L515="","",'Base de données'!L515)</f>
        <v/>
      </c>
      <c r="M572" s="64" t="str">
        <f>IF('Base de données'!M515="","",'Base de données'!M515)</f>
        <v/>
      </c>
      <c r="N572" s="64" t="str">
        <f>IF('Base de données'!N515="","",'Base de données'!N515)</f>
        <v/>
      </c>
      <c r="O572" s="10" t="str">
        <f>IF('Base de données'!O515="","",'Base de données'!O515)</f>
        <v/>
      </c>
      <c r="P572" s="10" t="str">
        <f>IF('Base de données'!P515="","",'Base de données'!P515)</f>
        <v/>
      </c>
      <c r="Q572" s="10" t="str">
        <f>IF('Base de données'!Q515="","",'Base de données'!Q515)</f>
        <v/>
      </c>
      <c r="BQ572"/>
      <c r="BR572"/>
      <c r="BS572"/>
      <c r="BT572"/>
      <c r="BU572"/>
      <c r="BV572"/>
      <c r="BW572"/>
      <c r="BX572"/>
      <c r="BY572"/>
      <c r="BZ572"/>
      <c r="CA572"/>
      <c r="CB572"/>
      <c r="CC572"/>
      <c r="CD572"/>
      <c r="CE572"/>
      <c r="CF572"/>
    </row>
    <row r="573" spans="1:84" hidden="1" x14ac:dyDescent="0.3">
      <c r="A573" s="12"/>
      <c r="B573" s="10" t="str">
        <f>IF('Base de données'!B516="","",'Base de données'!B516)</f>
        <v/>
      </c>
      <c r="C573" s="10" t="str">
        <f>IF('Base de données'!C516="","",'Base de données'!C516)</f>
        <v/>
      </c>
      <c r="D573" s="10" t="str">
        <f>IF('Base de données'!D516="","",'Base de données'!D516)</f>
        <v/>
      </c>
      <c r="E573" s="10" t="str">
        <f>IF('Base de données'!E516="","",'Base de données'!E516)</f>
        <v/>
      </c>
      <c r="F573" s="10" t="str">
        <f>IF('Base de données'!F516="","",'Base de données'!F516)</f>
        <v/>
      </c>
      <c r="G573" s="10" t="str">
        <f>IF('Base de données'!G516="","",'Base de données'!G516)</f>
        <v/>
      </c>
      <c r="H573" s="10" t="str">
        <f>IF('Base de données'!H516="","",'Base de données'!H516)</f>
        <v/>
      </c>
      <c r="I573" s="10" t="str">
        <f>IF('Base de données'!I516="","",'Base de données'!I516)</f>
        <v/>
      </c>
      <c r="J573" s="10" t="str">
        <f>IF('Base de données'!J516="","",'Base de données'!J516)</f>
        <v/>
      </c>
      <c r="K573" s="10" t="str">
        <f>IF('Base de données'!K516="","",'Base de données'!K516)</f>
        <v/>
      </c>
      <c r="L573" s="64" t="str">
        <f>IF('Base de données'!L516="","",'Base de données'!L516)</f>
        <v/>
      </c>
      <c r="M573" s="64" t="str">
        <f>IF('Base de données'!M516="","",'Base de données'!M516)</f>
        <v/>
      </c>
      <c r="N573" s="64" t="str">
        <f>IF('Base de données'!N516="","",'Base de données'!N516)</f>
        <v/>
      </c>
      <c r="O573" s="10" t="str">
        <f>IF('Base de données'!O516="","",'Base de données'!O516)</f>
        <v/>
      </c>
      <c r="P573" s="10" t="str">
        <f>IF('Base de données'!P516="","",'Base de données'!P516)</f>
        <v/>
      </c>
      <c r="Q573" s="10" t="str">
        <f>IF('Base de données'!Q516="","",'Base de données'!Q516)</f>
        <v/>
      </c>
      <c r="BQ573"/>
      <c r="BR573"/>
      <c r="BS573"/>
      <c r="BT573"/>
      <c r="BU573"/>
      <c r="BV573"/>
      <c r="BW573"/>
      <c r="BX573"/>
      <c r="BY573"/>
      <c r="BZ573"/>
      <c r="CA573"/>
      <c r="CB573"/>
      <c r="CC573"/>
      <c r="CD573"/>
      <c r="CE573"/>
      <c r="CF573"/>
    </row>
    <row r="574" spans="1:84" hidden="1" x14ac:dyDescent="0.3">
      <c r="A574" s="12"/>
      <c r="B574" s="10" t="str">
        <f>IF('Base de données'!B517="","",'Base de données'!B517)</f>
        <v/>
      </c>
      <c r="C574" s="10" t="str">
        <f>IF('Base de données'!C517="","",'Base de données'!C517)</f>
        <v/>
      </c>
      <c r="D574" s="10" t="str">
        <f>IF('Base de données'!D517="","",'Base de données'!D517)</f>
        <v/>
      </c>
      <c r="E574" s="10" t="str">
        <f>IF('Base de données'!E517="","",'Base de données'!E517)</f>
        <v/>
      </c>
      <c r="F574" s="10" t="str">
        <f>IF('Base de données'!F517="","",'Base de données'!F517)</f>
        <v/>
      </c>
      <c r="G574" s="10" t="str">
        <f>IF('Base de données'!G517="","",'Base de données'!G517)</f>
        <v/>
      </c>
      <c r="H574" s="10" t="str">
        <f>IF('Base de données'!H517="","",'Base de données'!H517)</f>
        <v/>
      </c>
      <c r="I574" s="10" t="str">
        <f>IF('Base de données'!I517="","",'Base de données'!I517)</f>
        <v/>
      </c>
      <c r="J574" s="10" t="str">
        <f>IF('Base de données'!J517="","",'Base de données'!J517)</f>
        <v/>
      </c>
      <c r="K574" s="10" t="str">
        <f>IF('Base de données'!K517="","",'Base de données'!K517)</f>
        <v/>
      </c>
      <c r="L574" s="64" t="str">
        <f>IF('Base de données'!L517="","",'Base de données'!L517)</f>
        <v/>
      </c>
      <c r="M574" s="64" t="str">
        <f>IF('Base de données'!M517="","",'Base de données'!M517)</f>
        <v/>
      </c>
      <c r="N574" s="64" t="str">
        <f>IF('Base de données'!N517="","",'Base de données'!N517)</f>
        <v/>
      </c>
      <c r="O574" s="10" t="str">
        <f>IF('Base de données'!O517="","",'Base de données'!O517)</f>
        <v/>
      </c>
      <c r="P574" s="10" t="str">
        <f>IF('Base de données'!P517="","",'Base de données'!P517)</f>
        <v/>
      </c>
      <c r="Q574" s="10" t="str">
        <f>IF('Base de données'!Q517="","",'Base de données'!Q517)</f>
        <v/>
      </c>
      <c r="BQ574"/>
      <c r="BR574"/>
      <c r="BS574"/>
      <c r="BT574"/>
      <c r="BU574"/>
      <c r="BV574"/>
      <c r="BW574"/>
      <c r="BX574"/>
      <c r="BY574"/>
      <c r="BZ574"/>
      <c r="CA574"/>
      <c r="CB574"/>
      <c r="CC574"/>
      <c r="CD574"/>
      <c r="CE574"/>
      <c r="CF574"/>
    </row>
    <row r="575" spans="1:84" hidden="1" x14ac:dyDescent="0.3">
      <c r="A575" s="12"/>
      <c r="B575" s="10" t="str">
        <f>IF('Base de données'!B518="","",'Base de données'!B518)</f>
        <v/>
      </c>
      <c r="C575" s="10" t="str">
        <f>IF('Base de données'!C518="","",'Base de données'!C518)</f>
        <v/>
      </c>
      <c r="D575" s="10" t="str">
        <f>IF('Base de données'!D518="","",'Base de données'!D518)</f>
        <v/>
      </c>
      <c r="E575" s="10" t="str">
        <f>IF('Base de données'!E518="","",'Base de données'!E518)</f>
        <v/>
      </c>
      <c r="F575" s="10" t="str">
        <f>IF('Base de données'!F518="","",'Base de données'!F518)</f>
        <v/>
      </c>
      <c r="G575" s="10" t="str">
        <f>IF('Base de données'!G518="","",'Base de données'!G518)</f>
        <v/>
      </c>
      <c r="H575" s="10" t="str">
        <f>IF('Base de données'!H518="","",'Base de données'!H518)</f>
        <v/>
      </c>
      <c r="I575" s="10" t="str">
        <f>IF('Base de données'!I518="","",'Base de données'!I518)</f>
        <v/>
      </c>
      <c r="J575" s="10" t="str">
        <f>IF('Base de données'!J518="","",'Base de données'!J518)</f>
        <v/>
      </c>
      <c r="K575" s="10" t="str">
        <f>IF('Base de données'!K518="","",'Base de données'!K518)</f>
        <v/>
      </c>
      <c r="L575" s="64" t="str">
        <f>IF('Base de données'!L518="","",'Base de données'!L518)</f>
        <v/>
      </c>
      <c r="M575" s="64" t="str">
        <f>IF('Base de données'!M518="","",'Base de données'!M518)</f>
        <v/>
      </c>
      <c r="N575" s="64" t="str">
        <f>IF('Base de données'!N518="","",'Base de données'!N518)</f>
        <v/>
      </c>
      <c r="O575" s="10" t="str">
        <f>IF('Base de données'!O518="","",'Base de données'!O518)</f>
        <v/>
      </c>
      <c r="P575" s="10" t="str">
        <f>IF('Base de données'!P518="","",'Base de données'!P518)</f>
        <v/>
      </c>
      <c r="Q575" s="10" t="str">
        <f>IF('Base de données'!Q518="","",'Base de données'!Q518)</f>
        <v/>
      </c>
      <c r="BQ575"/>
      <c r="BR575"/>
      <c r="BS575"/>
      <c r="BT575"/>
      <c r="BU575"/>
      <c r="BV575"/>
      <c r="BW575"/>
      <c r="BX575"/>
      <c r="BY575"/>
      <c r="BZ575"/>
      <c r="CA575"/>
      <c r="CB575"/>
      <c r="CC575"/>
      <c r="CD575"/>
      <c r="CE575"/>
      <c r="CF575"/>
    </row>
    <row r="576" spans="1:84" hidden="1" x14ac:dyDescent="0.3">
      <c r="A576" s="12"/>
      <c r="B576" s="10" t="str">
        <f>IF('Base de données'!B519="","",'Base de données'!B519)</f>
        <v/>
      </c>
      <c r="C576" s="10" t="str">
        <f>IF('Base de données'!C519="","",'Base de données'!C519)</f>
        <v/>
      </c>
      <c r="D576" s="10" t="str">
        <f>IF('Base de données'!D519="","",'Base de données'!D519)</f>
        <v/>
      </c>
      <c r="E576" s="10" t="str">
        <f>IF('Base de données'!E519="","",'Base de données'!E519)</f>
        <v/>
      </c>
      <c r="F576" s="10" t="str">
        <f>IF('Base de données'!F519="","",'Base de données'!F519)</f>
        <v/>
      </c>
      <c r="G576" s="10" t="str">
        <f>IF('Base de données'!G519="","",'Base de données'!G519)</f>
        <v/>
      </c>
      <c r="H576" s="10" t="str">
        <f>IF('Base de données'!H519="","",'Base de données'!H519)</f>
        <v/>
      </c>
      <c r="I576" s="10" t="str">
        <f>IF('Base de données'!I519="","",'Base de données'!I519)</f>
        <v/>
      </c>
      <c r="J576" s="10" t="str">
        <f>IF('Base de données'!J519="","",'Base de données'!J519)</f>
        <v/>
      </c>
      <c r="K576" s="10" t="str">
        <f>IF('Base de données'!K519="","",'Base de données'!K519)</f>
        <v/>
      </c>
      <c r="L576" s="64" t="str">
        <f>IF('Base de données'!L519="","",'Base de données'!L519)</f>
        <v/>
      </c>
      <c r="M576" s="64" t="str">
        <f>IF('Base de données'!M519="","",'Base de données'!M519)</f>
        <v/>
      </c>
      <c r="N576" s="64" t="str">
        <f>IF('Base de données'!N519="","",'Base de données'!N519)</f>
        <v/>
      </c>
      <c r="O576" s="10" t="str">
        <f>IF('Base de données'!O519="","",'Base de données'!O519)</f>
        <v/>
      </c>
      <c r="P576" s="10" t="str">
        <f>IF('Base de données'!P519="","",'Base de données'!P519)</f>
        <v/>
      </c>
      <c r="Q576" s="10" t="str">
        <f>IF('Base de données'!Q519="","",'Base de données'!Q519)</f>
        <v/>
      </c>
      <c r="BQ576"/>
      <c r="BR576"/>
      <c r="BS576"/>
      <c r="BT576"/>
      <c r="BU576"/>
      <c r="BV576"/>
      <c r="BW576"/>
      <c r="BX576"/>
      <c r="BY576"/>
      <c r="BZ576"/>
      <c r="CA576"/>
      <c r="CB576"/>
      <c r="CC576"/>
      <c r="CD576"/>
      <c r="CE576"/>
      <c r="CF576"/>
    </row>
    <row r="577" spans="1:84" hidden="1" x14ac:dyDescent="0.3">
      <c r="A577" s="12"/>
      <c r="B577" s="10" t="str">
        <f>IF('Base de données'!B520="","",'Base de données'!B520)</f>
        <v/>
      </c>
      <c r="C577" s="10" t="str">
        <f>IF('Base de données'!C520="","",'Base de données'!C520)</f>
        <v/>
      </c>
      <c r="D577" s="10" t="str">
        <f>IF('Base de données'!D520="","",'Base de données'!D520)</f>
        <v/>
      </c>
      <c r="E577" s="10" t="str">
        <f>IF('Base de données'!E520="","",'Base de données'!E520)</f>
        <v/>
      </c>
      <c r="F577" s="10" t="str">
        <f>IF('Base de données'!F520="","",'Base de données'!F520)</f>
        <v/>
      </c>
      <c r="G577" s="10" t="str">
        <f>IF('Base de données'!G520="","",'Base de données'!G520)</f>
        <v/>
      </c>
      <c r="H577" s="10" t="str">
        <f>IF('Base de données'!H520="","",'Base de données'!H520)</f>
        <v/>
      </c>
      <c r="I577" s="10" t="str">
        <f>IF('Base de données'!I520="","",'Base de données'!I520)</f>
        <v/>
      </c>
      <c r="J577" s="10" t="str">
        <f>IF('Base de données'!J520="","",'Base de données'!J520)</f>
        <v/>
      </c>
      <c r="K577" s="10" t="str">
        <f>IF('Base de données'!K520="","",'Base de données'!K520)</f>
        <v/>
      </c>
      <c r="L577" s="64" t="str">
        <f>IF('Base de données'!L520="","",'Base de données'!L520)</f>
        <v/>
      </c>
      <c r="M577" s="64" t="str">
        <f>IF('Base de données'!M520="","",'Base de données'!M520)</f>
        <v/>
      </c>
      <c r="N577" s="64" t="str">
        <f>IF('Base de données'!N520="","",'Base de données'!N520)</f>
        <v/>
      </c>
      <c r="O577" s="10" t="str">
        <f>IF('Base de données'!O520="","",'Base de données'!O520)</f>
        <v/>
      </c>
      <c r="P577" s="10" t="str">
        <f>IF('Base de données'!P520="","",'Base de données'!P520)</f>
        <v/>
      </c>
      <c r="Q577" s="10" t="str">
        <f>IF('Base de données'!Q520="","",'Base de données'!Q520)</f>
        <v/>
      </c>
      <c r="BQ577"/>
      <c r="BR577"/>
      <c r="BS577"/>
      <c r="BT577"/>
      <c r="BU577"/>
      <c r="BV577"/>
      <c r="BW577"/>
      <c r="BX577"/>
      <c r="BY577"/>
      <c r="BZ577"/>
      <c r="CA577"/>
      <c r="CB577"/>
      <c r="CC577"/>
      <c r="CD577"/>
      <c r="CE577"/>
      <c r="CF577"/>
    </row>
    <row r="578" spans="1:84" hidden="1" x14ac:dyDescent="0.3">
      <c r="A578" s="12"/>
      <c r="B578" s="10" t="str">
        <f>IF('Base de données'!B521="","",'Base de données'!B521)</f>
        <v/>
      </c>
      <c r="C578" s="10" t="str">
        <f>IF('Base de données'!C521="","",'Base de données'!C521)</f>
        <v/>
      </c>
      <c r="D578" s="10" t="str">
        <f>IF('Base de données'!D521="","",'Base de données'!D521)</f>
        <v/>
      </c>
      <c r="E578" s="10" t="str">
        <f>IF('Base de données'!E521="","",'Base de données'!E521)</f>
        <v/>
      </c>
      <c r="F578" s="10" t="str">
        <f>IF('Base de données'!F521="","",'Base de données'!F521)</f>
        <v/>
      </c>
      <c r="G578" s="10" t="str">
        <f>IF('Base de données'!G521="","",'Base de données'!G521)</f>
        <v/>
      </c>
      <c r="H578" s="10" t="str">
        <f>IF('Base de données'!H521="","",'Base de données'!H521)</f>
        <v/>
      </c>
      <c r="I578" s="10" t="str">
        <f>IF('Base de données'!I521="","",'Base de données'!I521)</f>
        <v/>
      </c>
      <c r="J578" s="10" t="str">
        <f>IF('Base de données'!J521="","",'Base de données'!J521)</f>
        <v/>
      </c>
      <c r="K578" s="10" t="str">
        <f>IF('Base de données'!K521="","",'Base de données'!K521)</f>
        <v/>
      </c>
      <c r="L578" s="64" t="str">
        <f>IF('Base de données'!L521="","",'Base de données'!L521)</f>
        <v/>
      </c>
      <c r="M578" s="64" t="str">
        <f>IF('Base de données'!M521="","",'Base de données'!M521)</f>
        <v/>
      </c>
      <c r="N578" s="64" t="str">
        <f>IF('Base de données'!N521="","",'Base de données'!N521)</f>
        <v/>
      </c>
      <c r="O578" s="10" t="str">
        <f>IF('Base de données'!O521="","",'Base de données'!O521)</f>
        <v/>
      </c>
      <c r="P578" s="10" t="str">
        <f>IF('Base de données'!P521="","",'Base de données'!P521)</f>
        <v/>
      </c>
      <c r="Q578" s="10" t="str">
        <f>IF('Base de données'!Q521="","",'Base de données'!Q521)</f>
        <v/>
      </c>
      <c r="BQ578"/>
      <c r="BR578"/>
      <c r="BS578"/>
      <c r="BT578"/>
      <c r="BU578"/>
      <c r="BV578"/>
      <c r="BW578"/>
      <c r="BX578"/>
      <c r="BY578"/>
      <c r="BZ578"/>
      <c r="CA578"/>
      <c r="CB578"/>
      <c r="CC578"/>
      <c r="CD578"/>
      <c r="CE578"/>
      <c r="CF578"/>
    </row>
    <row r="579" spans="1:84" hidden="1" x14ac:dyDescent="0.3">
      <c r="A579" s="12"/>
      <c r="B579" s="10" t="str">
        <f>IF('Base de données'!B522="","",'Base de données'!B522)</f>
        <v/>
      </c>
      <c r="C579" s="10" t="str">
        <f>IF('Base de données'!C522="","",'Base de données'!C522)</f>
        <v/>
      </c>
      <c r="D579" s="10" t="str">
        <f>IF('Base de données'!D522="","",'Base de données'!D522)</f>
        <v/>
      </c>
      <c r="E579" s="10" t="str">
        <f>IF('Base de données'!E522="","",'Base de données'!E522)</f>
        <v/>
      </c>
      <c r="F579" s="10" t="str">
        <f>IF('Base de données'!F522="","",'Base de données'!F522)</f>
        <v/>
      </c>
      <c r="G579" s="10" t="str">
        <f>IF('Base de données'!G522="","",'Base de données'!G522)</f>
        <v/>
      </c>
      <c r="H579" s="10" t="str">
        <f>IF('Base de données'!H522="","",'Base de données'!H522)</f>
        <v/>
      </c>
      <c r="I579" s="10" t="str">
        <f>IF('Base de données'!I522="","",'Base de données'!I522)</f>
        <v/>
      </c>
      <c r="J579" s="10" t="str">
        <f>IF('Base de données'!J522="","",'Base de données'!J522)</f>
        <v/>
      </c>
      <c r="K579" s="10" t="str">
        <f>IF('Base de données'!K522="","",'Base de données'!K522)</f>
        <v/>
      </c>
      <c r="L579" s="64" t="str">
        <f>IF('Base de données'!L522="","",'Base de données'!L522)</f>
        <v/>
      </c>
      <c r="M579" s="64" t="str">
        <f>IF('Base de données'!M522="","",'Base de données'!M522)</f>
        <v/>
      </c>
      <c r="N579" s="64" t="str">
        <f>IF('Base de données'!N522="","",'Base de données'!N522)</f>
        <v/>
      </c>
      <c r="O579" s="10" t="str">
        <f>IF('Base de données'!O522="","",'Base de données'!O522)</f>
        <v/>
      </c>
      <c r="P579" s="10" t="str">
        <f>IF('Base de données'!P522="","",'Base de données'!P522)</f>
        <v/>
      </c>
      <c r="Q579" s="10" t="str">
        <f>IF('Base de données'!Q522="","",'Base de données'!Q522)</f>
        <v/>
      </c>
      <c r="BQ579"/>
      <c r="BR579"/>
      <c r="BS579"/>
      <c r="BT579"/>
      <c r="BU579"/>
      <c r="BV579"/>
      <c r="BW579"/>
      <c r="BX579"/>
      <c r="BY579"/>
      <c r="BZ579"/>
      <c r="CA579"/>
      <c r="CB579"/>
      <c r="CC579"/>
      <c r="CD579"/>
      <c r="CE579"/>
      <c r="CF579"/>
    </row>
    <row r="580" spans="1:84" hidden="1" x14ac:dyDescent="0.3">
      <c r="A580" s="12"/>
      <c r="B580" s="10" t="str">
        <f>IF('Base de données'!B523="","",'Base de données'!B523)</f>
        <v/>
      </c>
      <c r="C580" s="10" t="str">
        <f>IF('Base de données'!C523="","",'Base de données'!C523)</f>
        <v/>
      </c>
      <c r="D580" s="10" t="str">
        <f>IF('Base de données'!D523="","",'Base de données'!D523)</f>
        <v/>
      </c>
      <c r="E580" s="10" t="str">
        <f>IF('Base de données'!E523="","",'Base de données'!E523)</f>
        <v/>
      </c>
      <c r="F580" s="10" t="str">
        <f>IF('Base de données'!F523="","",'Base de données'!F523)</f>
        <v/>
      </c>
      <c r="G580" s="10" t="str">
        <f>IF('Base de données'!G523="","",'Base de données'!G523)</f>
        <v/>
      </c>
      <c r="H580" s="10" t="str">
        <f>IF('Base de données'!H523="","",'Base de données'!H523)</f>
        <v/>
      </c>
      <c r="I580" s="10" t="str">
        <f>IF('Base de données'!I523="","",'Base de données'!I523)</f>
        <v/>
      </c>
      <c r="J580" s="10" t="str">
        <f>IF('Base de données'!J523="","",'Base de données'!J523)</f>
        <v/>
      </c>
      <c r="K580" s="10" t="str">
        <f>IF('Base de données'!K523="","",'Base de données'!K523)</f>
        <v/>
      </c>
      <c r="L580" s="64" t="str">
        <f>IF('Base de données'!L523="","",'Base de données'!L523)</f>
        <v/>
      </c>
      <c r="M580" s="64" t="str">
        <f>IF('Base de données'!M523="","",'Base de données'!M523)</f>
        <v/>
      </c>
      <c r="N580" s="64" t="str">
        <f>IF('Base de données'!N523="","",'Base de données'!N523)</f>
        <v/>
      </c>
      <c r="O580" s="10" t="str">
        <f>IF('Base de données'!O523="","",'Base de données'!O523)</f>
        <v/>
      </c>
      <c r="P580" s="10" t="str">
        <f>IF('Base de données'!P523="","",'Base de données'!P523)</f>
        <v/>
      </c>
      <c r="Q580" s="10" t="str">
        <f>IF('Base de données'!Q523="","",'Base de données'!Q523)</f>
        <v/>
      </c>
      <c r="BQ580"/>
      <c r="BR580"/>
      <c r="BS580"/>
      <c r="BT580"/>
      <c r="BU580"/>
      <c r="BV580"/>
      <c r="BW580"/>
      <c r="BX580"/>
      <c r="BY580"/>
      <c r="BZ580"/>
      <c r="CA580"/>
      <c r="CB580"/>
      <c r="CC580"/>
      <c r="CD580"/>
      <c r="CE580"/>
      <c r="CF580"/>
    </row>
    <row r="581" spans="1:84" hidden="1" x14ac:dyDescent="0.3">
      <c r="A581" s="12"/>
      <c r="B581" s="10" t="str">
        <f>IF('Base de données'!B524="","",'Base de données'!B524)</f>
        <v/>
      </c>
      <c r="C581" s="10" t="str">
        <f>IF('Base de données'!C524="","",'Base de données'!C524)</f>
        <v/>
      </c>
      <c r="D581" s="10" t="str">
        <f>IF('Base de données'!D524="","",'Base de données'!D524)</f>
        <v/>
      </c>
      <c r="E581" s="10" t="str">
        <f>IF('Base de données'!E524="","",'Base de données'!E524)</f>
        <v/>
      </c>
      <c r="F581" s="10" t="str">
        <f>IF('Base de données'!F524="","",'Base de données'!F524)</f>
        <v/>
      </c>
      <c r="G581" s="10" t="str">
        <f>IF('Base de données'!G524="","",'Base de données'!G524)</f>
        <v/>
      </c>
      <c r="H581" s="10" t="str">
        <f>IF('Base de données'!H524="","",'Base de données'!H524)</f>
        <v/>
      </c>
      <c r="I581" s="10" t="str">
        <f>IF('Base de données'!I524="","",'Base de données'!I524)</f>
        <v/>
      </c>
      <c r="J581" s="10" t="str">
        <f>IF('Base de données'!J524="","",'Base de données'!J524)</f>
        <v/>
      </c>
      <c r="K581" s="10" t="str">
        <f>IF('Base de données'!K524="","",'Base de données'!K524)</f>
        <v/>
      </c>
      <c r="L581" s="64" t="str">
        <f>IF('Base de données'!L524="","",'Base de données'!L524)</f>
        <v/>
      </c>
      <c r="M581" s="64" t="str">
        <f>IF('Base de données'!M524="","",'Base de données'!M524)</f>
        <v/>
      </c>
      <c r="N581" s="64" t="str">
        <f>IF('Base de données'!N524="","",'Base de données'!N524)</f>
        <v/>
      </c>
      <c r="O581" s="10" t="str">
        <f>IF('Base de données'!O524="","",'Base de données'!O524)</f>
        <v/>
      </c>
      <c r="P581" s="10" t="str">
        <f>IF('Base de données'!P524="","",'Base de données'!P524)</f>
        <v/>
      </c>
      <c r="Q581" s="10" t="str">
        <f>IF('Base de données'!Q524="","",'Base de données'!Q524)</f>
        <v/>
      </c>
      <c r="BQ581"/>
      <c r="BR581"/>
      <c r="BS581"/>
      <c r="BT581"/>
      <c r="BU581"/>
      <c r="BV581"/>
      <c r="BW581"/>
      <c r="BX581"/>
      <c r="BY581"/>
      <c r="BZ581"/>
      <c r="CA581"/>
      <c r="CB581"/>
      <c r="CC581"/>
      <c r="CD581"/>
      <c r="CE581"/>
      <c r="CF581"/>
    </row>
    <row r="582" spans="1:84" hidden="1" x14ac:dyDescent="0.3">
      <c r="A582" s="12"/>
      <c r="B582" s="10" t="str">
        <f>IF('Base de données'!B525="","",'Base de données'!B525)</f>
        <v/>
      </c>
      <c r="C582" s="10" t="str">
        <f>IF('Base de données'!C525="","",'Base de données'!C525)</f>
        <v/>
      </c>
      <c r="D582" s="10" t="str">
        <f>IF('Base de données'!D525="","",'Base de données'!D525)</f>
        <v/>
      </c>
      <c r="E582" s="10" t="str">
        <f>IF('Base de données'!E525="","",'Base de données'!E525)</f>
        <v/>
      </c>
      <c r="F582" s="10" t="str">
        <f>IF('Base de données'!F525="","",'Base de données'!F525)</f>
        <v/>
      </c>
      <c r="G582" s="10" t="str">
        <f>IF('Base de données'!G525="","",'Base de données'!G525)</f>
        <v/>
      </c>
      <c r="H582" s="10" t="str">
        <f>IF('Base de données'!H525="","",'Base de données'!H525)</f>
        <v/>
      </c>
      <c r="I582" s="10" t="str">
        <f>IF('Base de données'!I525="","",'Base de données'!I525)</f>
        <v/>
      </c>
      <c r="J582" s="10" t="str">
        <f>IF('Base de données'!J525="","",'Base de données'!J525)</f>
        <v/>
      </c>
      <c r="K582" s="10" t="str">
        <f>IF('Base de données'!K525="","",'Base de données'!K525)</f>
        <v/>
      </c>
      <c r="L582" s="64" t="str">
        <f>IF('Base de données'!L525="","",'Base de données'!L525)</f>
        <v/>
      </c>
      <c r="M582" s="64" t="str">
        <f>IF('Base de données'!M525="","",'Base de données'!M525)</f>
        <v/>
      </c>
      <c r="N582" s="64" t="str">
        <f>IF('Base de données'!N525="","",'Base de données'!N525)</f>
        <v/>
      </c>
      <c r="O582" s="10" t="str">
        <f>IF('Base de données'!O525="","",'Base de données'!O525)</f>
        <v/>
      </c>
      <c r="P582" s="10" t="str">
        <f>IF('Base de données'!P525="","",'Base de données'!P525)</f>
        <v/>
      </c>
      <c r="Q582" s="10" t="str">
        <f>IF('Base de données'!Q525="","",'Base de données'!Q525)</f>
        <v/>
      </c>
      <c r="BQ582"/>
      <c r="BR582"/>
      <c r="BS582"/>
      <c r="BT582"/>
      <c r="BU582"/>
      <c r="BV582"/>
      <c r="BW582"/>
      <c r="BX582"/>
      <c r="BY582"/>
      <c r="BZ582"/>
      <c r="CA582"/>
      <c r="CB582"/>
      <c r="CC582"/>
      <c r="CD582"/>
      <c r="CE582"/>
      <c r="CF582"/>
    </row>
    <row r="583" spans="1:84" hidden="1" x14ac:dyDescent="0.3">
      <c r="A583" s="12"/>
      <c r="B583" s="10" t="str">
        <f>IF('Base de données'!B526="","",'Base de données'!B526)</f>
        <v/>
      </c>
      <c r="C583" s="10" t="str">
        <f>IF('Base de données'!C526="","",'Base de données'!C526)</f>
        <v/>
      </c>
      <c r="D583" s="10" t="str">
        <f>IF('Base de données'!D526="","",'Base de données'!D526)</f>
        <v/>
      </c>
      <c r="E583" s="10" t="str">
        <f>IF('Base de données'!E526="","",'Base de données'!E526)</f>
        <v/>
      </c>
      <c r="F583" s="10" t="str">
        <f>IF('Base de données'!F526="","",'Base de données'!F526)</f>
        <v/>
      </c>
      <c r="G583" s="10" t="str">
        <f>IF('Base de données'!G526="","",'Base de données'!G526)</f>
        <v/>
      </c>
      <c r="H583" s="10" t="str">
        <f>IF('Base de données'!H526="","",'Base de données'!H526)</f>
        <v/>
      </c>
      <c r="I583" s="10" t="str">
        <f>IF('Base de données'!I526="","",'Base de données'!I526)</f>
        <v/>
      </c>
      <c r="J583" s="10" t="str">
        <f>IF('Base de données'!J526="","",'Base de données'!J526)</f>
        <v/>
      </c>
      <c r="K583" s="10" t="str">
        <f>IF('Base de données'!K526="","",'Base de données'!K526)</f>
        <v/>
      </c>
      <c r="L583" s="64" t="str">
        <f>IF('Base de données'!L526="","",'Base de données'!L526)</f>
        <v/>
      </c>
      <c r="M583" s="64" t="str">
        <f>IF('Base de données'!M526="","",'Base de données'!M526)</f>
        <v/>
      </c>
      <c r="N583" s="64" t="str">
        <f>IF('Base de données'!N526="","",'Base de données'!N526)</f>
        <v/>
      </c>
      <c r="O583" s="10" t="str">
        <f>IF('Base de données'!O526="","",'Base de données'!O526)</f>
        <v/>
      </c>
      <c r="P583" s="10" t="str">
        <f>IF('Base de données'!P526="","",'Base de données'!P526)</f>
        <v/>
      </c>
      <c r="Q583" s="10" t="str">
        <f>IF('Base de données'!Q526="","",'Base de données'!Q526)</f>
        <v/>
      </c>
      <c r="BQ583"/>
      <c r="BR583"/>
      <c r="BS583"/>
      <c r="BT583"/>
      <c r="BU583"/>
      <c r="BV583"/>
      <c r="BW583"/>
      <c r="BX583"/>
      <c r="BY583"/>
      <c r="BZ583"/>
      <c r="CA583"/>
      <c r="CB583"/>
      <c r="CC583"/>
      <c r="CD583"/>
      <c r="CE583"/>
      <c r="CF583"/>
    </row>
    <row r="584" spans="1:84" hidden="1" x14ac:dyDescent="0.3">
      <c r="A584" s="12"/>
      <c r="B584" s="10" t="str">
        <f>IF('Base de données'!B527="","",'Base de données'!B527)</f>
        <v/>
      </c>
      <c r="C584" s="10" t="str">
        <f>IF('Base de données'!C527="","",'Base de données'!C527)</f>
        <v/>
      </c>
      <c r="D584" s="10" t="str">
        <f>IF('Base de données'!D527="","",'Base de données'!D527)</f>
        <v/>
      </c>
      <c r="E584" s="10" t="str">
        <f>IF('Base de données'!E527="","",'Base de données'!E527)</f>
        <v/>
      </c>
      <c r="F584" s="10" t="str">
        <f>IF('Base de données'!F527="","",'Base de données'!F527)</f>
        <v/>
      </c>
      <c r="G584" s="10" t="str">
        <f>IF('Base de données'!G527="","",'Base de données'!G527)</f>
        <v/>
      </c>
      <c r="H584" s="10" t="str">
        <f>IF('Base de données'!H527="","",'Base de données'!H527)</f>
        <v/>
      </c>
      <c r="I584" s="10" t="str">
        <f>IF('Base de données'!I527="","",'Base de données'!I527)</f>
        <v/>
      </c>
      <c r="J584" s="10" t="str">
        <f>IF('Base de données'!J527="","",'Base de données'!J527)</f>
        <v/>
      </c>
      <c r="K584" s="10" t="str">
        <f>IF('Base de données'!K527="","",'Base de données'!K527)</f>
        <v/>
      </c>
      <c r="L584" s="64" t="str">
        <f>IF('Base de données'!L527="","",'Base de données'!L527)</f>
        <v/>
      </c>
      <c r="M584" s="64" t="str">
        <f>IF('Base de données'!M527="","",'Base de données'!M527)</f>
        <v/>
      </c>
      <c r="N584" s="64" t="str">
        <f>IF('Base de données'!N527="","",'Base de données'!N527)</f>
        <v/>
      </c>
      <c r="O584" s="10" t="str">
        <f>IF('Base de données'!O527="","",'Base de données'!O527)</f>
        <v/>
      </c>
      <c r="P584" s="10" t="str">
        <f>IF('Base de données'!P527="","",'Base de données'!P527)</f>
        <v/>
      </c>
      <c r="Q584" s="10" t="str">
        <f>IF('Base de données'!Q527="","",'Base de données'!Q527)</f>
        <v/>
      </c>
      <c r="BQ584"/>
      <c r="BR584"/>
      <c r="BS584"/>
      <c r="BT584"/>
      <c r="BU584"/>
      <c r="BV584"/>
      <c r="BW584"/>
      <c r="BX584"/>
      <c r="BY584"/>
      <c r="BZ584"/>
      <c r="CA584"/>
      <c r="CB584"/>
      <c r="CC584"/>
      <c r="CD584"/>
      <c r="CE584"/>
      <c r="CF584"/>
    </row>
    <row r="585" spans="1:84" hidden="1" x14ac:dyDescent="0.3">
      <c r="A585" s="12"/>
      <c r="B585" s="10" t="str">
        <f>IF('Base de données'!B528="","",'Base de données'!B528)</f>
        <v/>
      </c>
      <c r="C585" s="10" t="str">
        <f>IF('Base de données'!C528="","",'Base de données'!C528)</f>
        <v/>
      </c>
      <c r="D585" s="10" t="str">
        <f>IF('Base de données'!D528="","",'Base de données'!D528)</f>
        <v/>
      </c>
      <c r="E585" s="10" t="str">
        <f>IF('Base de données'!E528="","",'Base de données'!E528)</f>
        <v/>
      </c>
      <c r="F585" s="10" t="str">
        <f>IF('Base de données'!F528="","",'Base de données'!F528)</f>
        <v/>
      </c>
      <c r="G585" s="10" t="str">
        <f>IF('Base de données'!G528="","",'Base de données'!G528)</f>
        <v/>
      </c>
      <c r="H585" s="10" t="str">
        <f>IF('Base de données'!H528="","",'Base de données'!H528)</f>
        <v/>
      </c>
      <c r="I585" s="10" t="str">
        <f>IF('Base de données'!I528="","",'Base de données'!I528)</f>
        <v/>
      </c>
      <c r="J585" s="10" t="str">
        <f>IF('Base de données'!J528="","",'Base de données'!J528)</f>
        <v/>
      </c>
      <c r="K585" s="10" t="str">
        <f>IF('Base de données'!K528="","",'Base de données'!K528)</f>
        <v/>
      </c>
      <c r="L585" s="64" t="str">
        <f>IF('Base de données'!L528="","",'Base de données'!L528)</f>
        <v/>
      </c>
      <c r="M585" s="64" t="str">
        <f>IF('Base de données'!M528="","",'Base de données'!M528)</f>
        <v/>
      </c>
      <c r="N585" s="64" t="str">
        <f>IF('Base de données'!N528="","",'Base de données'!N528)</f>
        <v/>
      </c>
      <c r="O585" s="10" t="str">
        <f>IF('Base de données'!O528="","",'Base de données'!O528)</f>
        <v/>
      </c>
      <c r="P585" s="10" t="str">
        <f>IF('Base de données'!P528="","",'Base de données'!P528)</f>
        <v/>
      </c>
      <c r="Q585" s="10" t="str">
        <f>IF('Base de données'!Q528="","",'Base de données'!Q528)</f>
        <v/>
      </c>
      <c r="BQ585"/>
      <c r="BR585"/>
      <c r="BS585"/>
      <c r="BT585"/>
      <c r="BU585"/>
      <c r="BV585"/>
      <c r="BW585"/>
      <c r="BX585"/>
      <c r="BY585"/>
      <c r="BZ585"/>
      <c r="CA585"/>
      <c r="CB585"/>
      <c r="CC585"/>
      <c r="CD585"/>
      <c r="CE585"/>
      <c r="CF585"/>
    </row>
    <row r="586" spans="1:84" hidden="1" x14ac:dyDescent="0.3">
      <c r="A586" s="12"/>
      <c r="B586" s="10" t="str">
        <f>IF('Base de données'!B529="","",'Base de données'!B529)</f>
        <v/>
      </c>
      <c r="C586" s="10" t="str">
        <f>IF('Base de données'!C529="","",'Base de données'!C529)</f>
        <v/>
      </c>
      <c r="D586" s="10" t="str">
        <f>IF('Base de données'!D529="","",'Base de données'!D529)</f>
        <v/>
      </c>
      <c r="E586" s="10" t="str">
        <f>IF('Base de données'!E529="","",'Base de données'!E529)</f>
        <v/>
      </c>
      <c r="F586" s="10" t="str">
        <f>IF('Base de données'!F529="","",'Base de données'!F529)</f>
        <v/>
      </c>
      <c r="G586" s="10" t="str">
        <f>IF('Base de données'!G529="","",'Base de données'!G529)</f>
        <v/>
      </c>
      <c r="H586" s="10" t="str">
        <f>IF('Base de données'!H529="","",'Base de données'!H529)</f>
        <v/>
      </c>
      <c r="I586" s="10" t="str">
        <f>IF('Base de données'!I529="","",'Base de données'!I529)</f>
        <v/>
      </c>
      <c r="J586" s="10" t="str">
        <f>IF('Base de données'!J529="","",'Base de données'!J529)</f>
        <v/>
      </c>
      <c r="K586" s="10" t="str">
        <f>IF('Base de données'!K529="","",'Base de données'!K529)</f>
        <v/>
      </c>
      <c r="L586" s="64" t="str">
        <f>IF('Base de données'!L529="","",'Base de données'!L529)</f>
        <v/>
      </c>
      <c r="M586" s="64" t="str">
        <f>IF('Base de données'!M529="","",'Base de données'!M529)</f>
        <v/>
      </c>
      <c r="N586" s="64" t="str">
        <f>IF('Base de données'!N529="","",'Base de données'!N529)</f>
        <v/>
      </c>
      <c r="O586" s="10" t="str">
        <f>IF('Base de données'!O529="","",'Base de données'!O529)</f>
        <v/>
      </c>
      <c r="P586" s="10" t="str">
        <f>IF('Base de données'!P529="","",'Base de données'!P529)</f>
        <v/>
      </c>
      <c r="Q586" s="10" t="str">
        <f>IF('Base de données'!Q529="","",'Base de données'!Q529)</f>
        <v/>
      </c>
      <c r="BQ586"/>
      <c r="BR586"/>
      <c r="BS586"/>
      <c r="BT586"/>
      <c r="BU586"/>
      <c r="BV586"/>
      <c r="BW586"/>
      <c r="BX586"/>
      <c r="BY586"/>
      <c r="BZ586"/>
      <c r="CA586"/>
      <c r="CB586"/>
      <c r="CC586"/>
      <c r="CD586"/>
      <c r="CE586"/>
      <c r="CF586"/>
    </row>
    <row r="587" spans="1:84" hidden="1" x14ac:dyDescent="0.3">
      <c r="A587" s="12"/>
      <c r="B587" s="10" t="str">
        <f>IF('Base de données'!B530="","",'Base de données'!B530)</f>
        <v/>
      </c>
      <c r="C587" s="10" t="str">
        <f>IF('Base de données'!C530="","",'Base de données'!C530)</f>
        <v/>
      </c>
      <c r="D587" s="10" t="str">
        <f>IF('Base de données'!D530="","",'Base de données'!D530)</f>
        <v/>
      </c>
      <c r="E587" s="10" t="str">
        <f>IF('Base de données'!E530="","",'Base de données'!E530)</f>
        <v/>
      </c>
      <c r="F587" s="10" t="str">
        <f>IF('Base de données'!F530="","",'Base de données'!F530)</f>
        <v/>
      </c>
      <c r="G587" s="10" t="str">
        <f>IF('Base de données'!G530="","",'Base de données'!G530)</f>
        <v/>
      </c>
      <c r="H587" s="10" t="str">
        <f>IF('Base de données'!H530="","",'Base de données'!H530)</f>
        <v/>
      </c>
      <c r="I587" s="10" t="str">
        <f>IF('Base de données'!I530="","",'Base de données'!I530)</f>
        <v/>
      </c>
      <c r="J587" s="10" t="str">
        <f>IF('Base de données'!J530="","",'Base de données'!J530)</f>
        <v/>
      </c>
      <c r="K587" s="10" t="str">
        <f>IF('Base de données'!K530="","",'Base de données'!K530)</f>
        <v/>
      </c>
      <c r="L587" s="64" t="str">
        <f>IF('Base de données'!L530="","",'Base de données'!L530)</f>
        <v/>
      </c>
      <c r="M587" s="64" t="str">
        <f>IF('Base de données'!M530="","",'Base de données'!M530)</f>
        <v/>
      </c>
      <c r="N587" s="64" t="str">
        <f>IF('Base de données'!N530="","",'Base de données'!N530)</f>
        <v/>
      </c>
      <c r="O587" s="10" t="str">
        <f>IF('Base de données'!O530="","",'Base de données'!O530)</f>
        <v/>
      </c>
      <c r="P587" s="10" t="str">
        <f>IF('Base de données'!P530="","",'Base de données'!P530)</f>
        <v/>
      </c>
      <c r="Q587" s="10" t="str">
        <f>IF('Base de données'!Q530="","",'Base de données'!Q530)</f>
        <v/>
      </c>
      <c r="BQ587"/>
      <c r="BR587"/>
      <c r="BS587"/>
      <c r="BT587"/>
      <c r="BU587"/>
      <c r="BV587"/>
      <c r="BW587"/>
      <c r="BX587"/>
      <c r="BY587"/>
      <c r="BZ587"/>
      <c r="CA587"/>
      <c r="CB587"/>
      <c r="CC587"/>
      <c r="CD587"/>
      <c r="CE587"/>
      <c r="CF587"/>
    </row>
    <row r="588" spans="1:84" hidden="1" x14ac:dyDescent="0.3">
      <c r="A588" s="12"/>
      <c r="B588" s="10" t="str">
        <f>IF('Base de données'!B531="","",'Base de données'!B531)</f>
        <v/>
      </c>
      <c r="C588" s="10" t="str">
        <f>IF('Base de données'!C531="","",'Base de données'!C531)</f>
        <v/>
      </c>
      <c r="D588" s="10" t="str">
        <f>IF('Base de données'!D531="","",'Base de données'!D531)</f>
        <v/>
      </c>
      <c r="E588" s="10" t="str">
        <f>IF('Base de données'!E531="","",'Base de données'!E531)</f>
        <v/>
      </c>
      <c r="F588" s="10" t="str">
        <f>IF('Base de données'!F531="","",'Base de données'!F531)</f>
        <v/>
      </c>
      <c r="G588" s="10" t="str">
        <f>IF('Base de données'!G531="","",'Base de données'!G531)</f>
        <v/>
      </c>
      <c r="H588" s="10" t="str">
        <f>IF('Base de données'!H531="","",'Base de données'!H531)</f>
        <v/>
      </c>
      <c r="I588" s="10" t="str">
        <f>IF('Base de données'!I531="","",'Base de données'!I531)</f>
        <v/>
      </c>
      <c r="J588" s="10" t="str">
        <f>IF('Base de données'!J531="","",'Base de données'!J531)</f>
        <v/>
      </c>
      <c r="K588" s="10" t="str">
        <f>IF('Base de données'!K531="","",'Base de données'!K531)</f>
        <v/>
      </c>
      <c r="L588" s="64" t="str">
        <f>IF('Base de données'!L531="","",'Base de données'!L531)</f>
        <v/>
      </c>
      <c r="M588" s="64" t="str">
        <f>IF('Base de données'!M531="","",'Base de données'!M531)</f>
        <v/>
      </c>
      <c r="N588" s="64" t="str">
        <f>IF('Base de données'!N531="","",'Base de données'!N531)</f>
        <v/>
      </c>
      <c r="O588" s="10" t="str">
        <f>IF('Base de données'!O531="","",'Base de données'!O531)</f>
        <v/>
      </c>
      <c r="P588" s="10" t="str">
        <f>IF('Base de données'!P531="","",'Base de données'!P531)</f>
        <v/>
      </c>
      <c r="Q588" s="10" t="str">
        <f>IF('Base de données'!Q531="","",'Base de données'!Q531)</f>
        <v/>
      </c>
      <c r="BQ588"/>
      <c r="BR588"/>
      <c r="BS588"/>
      <c r="BT588"/>
      <c r="BU588"/>
      <c r="BV588"/>
      <c r="BW588"/>
      <c r="BX588"/>
      <c r="BY588"/>
      <c r="BZ588"/>
      <c r="CA588"/>
      <c r="CB588"/>
      <c r="CC588"/>
      <c r="CD588"/>
      <c r="CE588"/>
      <c r="CF588"/>
    </row>
    <row r="589" spans="1:84" hidden="1" x14ac:dyDescent="0.3">
      <c r="A589" s="12"/>
      <c r="B589" s="10" t="str">
        <f>IF('Base de données'!B532="","",'Base de données'!B532)</f>
        <v/>
      </c>
      <c r="C589" s="10" t="str">
        <f>IF('Base de données'!C532="","",'Base de données'!C532)</f>
        <v/>
      </c>
      <c r="D589" s="10" t="str">
        <f>IF('Base de données'!D532="","",'Base de données'!D532)</f>
        <v/>
      </c>
      <c r="E589" s="10" t="str">
        <f>IF('Base de données'!E532="","",'Base de données'!E532)</f>
        <v/>
      </c>
      <c r="F589" s="10" t="str">
        <f>IF('Base de données'!F532="","",'Base de données'!F532)</f>
        <v/>
      </c>
      <c r="G589" s="10" t="str">
        <f>IF('Base de données'!G532="","",'Base de données'!G532)</f>
        <v/>
      </c>
      <c r="H589" s="10" t="str">
        <f>IF('Base de données'!H532="","",'Base de données'!H532)</f>
        <v/>
      </c>
      <c r="I589" s="10" t="str">
        <f>IF('Base de données'!I532="","",'Base de données'!I532)</f>
        <v/>
      </c>
      <c r="J589" s="10" t="str">
        <f>IF('Base de données'!J532="","",'Base de données'!J532)</f>
        <v/>
      </c>
      <c r="K589" s="10" t="str">
        <f>IF('Base de données'!K532="","",'Base de données'!K532)</f>
        <v/>
      </c>
      <c r="L589" s="64" t="str">
        <f>IF('Base de données'!L532="","",'Base de données'!L532)</f>
        <v/>
      </c>
      <c r="M589" s="64" t="str">
        <f>IF('Base de données'!M532="","",'Base de données'!M532)</f>
        <v/>
      </c>
      <c r="N589" s="64" t="str">
        <f>IF('Base de données'!N532="","",'Base de données'!N532)</f>
        <v/>
      </c>
      <c r="O589" s="10" t="str">
        <f>IF('Base de données'!O532="","",'Base de données'!O532)</f>
        <v/>
      </c>
      <c r="P589" s="10" t="str">
        <f>IF('Base de données'!P532="","",'Base de données'!P532)</f>
        <v/>
      </c>
      <c r="Q589" s="10" t="str">
        <f>IF('Base de données'!Q532="","",'Base de données'!Q532)</f>
        <v/>
      </c>
      <c r="BQ589"/>
      <c r="BR589"/>
      <c r="BS589"/>
      <c r="BT589"/>
      <c r="BU589"/>
      <c r="BV589"/>
      <c r="BW589"/>
      <c r="BX589"/>
      <c r="BY589"/>
      <c r="BZ589"/>
      <c r="CA589"/>
      <c r="CB589"/>
      <c r="CC589"/>
      <c r="CD589"/>
      <c r="CE589"/>
      <c r="CF589"/>
    </row>
    <row r="590" spans="1:84" hidden="1" x14ac:dyDescent="0.3">
      <c r="A590" s="12"/>
      <c r="B590" s="10" t="str">
        <f>IF('Base de données'!B533="","",'Base de données'!B533)</f>
        <v/>
      </c>
      <c r="C590" s="10" t="str">
        <f>IF('Base de données'!C533="","",'Base de données'!C533)</f>
        <v/>
      </c>
      <c r="D590" s="10" t="str">
        <f>IF('Base de données'!D533="","",'Base de données'!D533)</f>
        <v/>
      </c>
      <c r="E590" s="10" t="str">
        <f>IF('Base de données'!E533="","",'Base de données'!E533)</f>
        <v/>
      </c>
      <c r="F590" s="10" t="str">
        <f>IF('Base de données'!F533="","",'Base de données'!F533)</f>
        <v/>
      </c>
      <c r="G590" s="10" t="str">
        <f>IF('Base de données'!G533="","",'Base de données'!G533)</f>
        <v/>
      </c>
      <c r="H590" s="10" t="str">
        <f>IF('Base de données'!H533="","",'Base de données'!H533)</f>
        <v/>
      </c>
      <c r="I590" s="10" t="str">
        <f>IF('Base de données'!I533="","",'Base de données'!I533)</f>
        <v/>
      </c>
      <c r="J590" s="10" t="str">
        <f>IF('Base de données'!J533="","",'Base de données'!J533)</f>
        <v/>
      </c>
      <c r="K590" s="10" t="str">
        <f>IF('Base de données'!K533="","",'Base de données'!K533)</f>
        <v/>
      </c>
      <c r="L590" s="64" t="str">
        <f>IF('Base de données'!L533="","",'Base de données'!L533)</f>
        <v/>
      </c>
      <c r="M590" s="64" t="str">
        <f>IF('Base de données'!M533="","",'Base de données'!M533)</f>
        <v/>
      </c>
      <c r="N590" s="64" t="str">
        <f>IF('Base de données'!N533="","",'Base de données'!N533)</f>
        <v/>
      </c>
      <c r="O590" s="10" t="str">
        <f>IF('Base de données'!O533="","",'Base de données'!O533)</f>
        <v/>
      </c>
      <c r="P590" s="10" t="str">
        <f>IF('Base de données'!P533="","",'Base de données'!P533)</f>
        <v/>
      </c>
      <c r="Q590" s="10" t="str">
        <f>IF('Base de données'!Q533="","",'Base de données'!Q533)</f>
        <v/>
      </c>
      <c r="BQ590"/>
      <c r="BR590"/>
      <c r="BS590"/>
      <c r="BT590"/>
      <c r="BU590"/>
      <c r="BV590"/>
      <c r="BW590"/>
      <c r="BX590"/>
      <c r="BY590"/>
      <c r="BZ590"/>
      <c r="CA590"/>
      <c r="CB590"/>
      <c r="CC590"/>
      <c r="CD590"/>
      <c r="CE590"/>
      <c r="CF590"/>
    </row>
    <row r="591" spans="1:84" hidden="1" x14ac:dyDescent="0.3">
      <c r="A591" s="12"/>
      <c r="B591" s="10" t="str">
        <f>IF('Base de données'!B534="","",'Base de données'!B534)</f>
        <v/>
      </c>
      <c r="C591" s="10" t="str">
        <f>IF('Base de données'!C534="","",'Base de données'!C534)</f>
        <v/>
      </c>
      <c r="D591" s="10" t="str">
        <f>IF('Base de données'!D534="","",'Base de données'!D534)</f>
        <v/>
      </c>
      <c r="E591" s="10" t="str">
        <f>IF('Base de données'!E534="","",'Base de données'!E534)</f>
        <v/>
      </c>
      <c r="F591" s="10" t="str">
        <f>IF('Base de données'!F534="","",'Base de données'!F534)</f>
        <v/>
      </c>
      <c r="G591" s="10" t="str">
        <f>IF('Base de données'!G534="","",'Base de données'!G534)</f>
        <v/>
      </c>
      <c r="H591" s="10" t="str">
        <f>IF('Base de données'!H534="","",'Base de données'!H534)</f>
        <v/>
      </c>
      <c r="I591" s="10" t="str">
        <f>IF('Base de données'!I534="","",'Base de données'!I534)</f>
        <v/>
      </c>
      <c r="J591" s="10" t="str">
        <f>IF('Base de données'!J534="","",'Base de données'!J534)</f>
        <v/>
      </c>
      <c r="K591" s="10" t="str">
        <f>IF('Base de données'!K534="","",'Base de données'!K534)</f>
        <v/>
      </c>
      <c r="L591" s="64" t="str">
        <f>IF('Base de données'!L534="","",'Base de données'!L534)</f>
        <v/>
      </c>
      <c r="M591" s="64" t="str">
        <f>IF('Base de données'!M534="","",'Base de données'!M534)</f>
        <v/>
      </c>
      <c r="N591" s="64" t="str">
        <f>IF('Base de données'!N534="","",'Base de données'!N534)</f>
        <v/>
      </c>
      <c r="O591" s="10" t="str">
        <f>IF('Base de données'!O534="","",'Base de données'!O534)</f>
        <v/>
      </c>
      <c r="P591" s="10" t="str">
        <f>IF('Base de données'!P534="","",'Base de données'!P534)</f>
        <v/>
      </c>
      <c r="Q591" s="10" t="str">
        <f>IF('Base de données'!Q534="","",'Base de données'!Q534)</f>
        <v/>
      </c>
      <c r="BQ591"/>
      <c r="BR591"/>
      <c r="BS591"/>
      <c r="BT591"/>
      <c r="BU591"/>
      <c r="BV591"/>
      <c r="BW591"/>
      <c r="BX591"/>
      <c r="BY591"/>
      <c r="BZ591"/>
      <c r="CA591"/>
      <c r="CB591"/>
      <c r="CC591"/>
      <c r="CD591"/>
      <c r="CE591"/>
      <c r="CF591"/>
    </row>
    <row r="592" spans="1:84" hidden="1" x14ac:dyDescent="0.3">
      <c r="A592" s="12"/>
      <c r="B592" s="10" t="str">
        <f>IF('Base de données'!B535="","",'Base de données'!B535)</f>
        <v/>
      </c>
      <c r="C592" s="10" t="str">
        <f>IF('Base de données'!C535="","",'Base de données'!C535)</f>
        <v/>
      </c>
      <c r="D592" s="10" t="str">
        <f>IF('Base de données'!D535="","",'Base de données'!D535)</f>
        <v/>
      </c>
      <c r="E592" s="10" t="str">
        <f>IF('Base de données'!E535="","",'Base de données'!E535)</f>
        <v/>
      </c>
      <c r="F592" s="10" t="str">
        <f>IF('Base de données'!F535="","",'Base de données'!F535)</f>
        <v/>
      </c>
      <c r="G592" s="10" t="str">
        <f>IF('Base de données'!G535="","",'Base de données'!G535)</f>
        <v/>
      </c>
      <c r="H592" s="10" t="str">
        <f>IF('Base de données'!H535="","",'Base de données'!H535)</f>
        <v/>
      </c>
      <c r="I592" s="10" t="str">
        <f>IF('Base de données'!I535="","",'Base de données'!I535)</f>
        <v/>
      </c>
      <c r="J592" s="10" t="str">
        <f>IF('Base de données'!J535="","",'Base de données'!J535)</f>
        <v/>
      </c>
      <c r="K592" s="10" t="str">
        <f>IF('Base de données'!K535="","",'Base de données'!K535)</f>
        <v/>
      </c>
      <c r="L592" s="64" t="str">
        <f>IF('Base de données'!L535="","",'Base de données'!L535)</f>
        <v/>
      </c>
      <c r="M592" s="64" t="str">
        <f>IF('Base de données'!M535="","",'Base de données'!M535)</f>
        <v/>
      </c>
      <c r="N592" s="64" t="str">
        <f>IF('Base de données'!N535="","",'Base de données'!N535)</f>
        <v/>
      </c>
      <c r="O592" s="10" t="str">
        <f>IF('Base de données'!O535="","",'Base de données'!O535)</f>
        <v/>
      </c>
      <c r="P592" s="10" t="str">
        <f>IF('Base de données'!P535="","",'Base de données'!P535)</f>
        <v/>
      </c>
      <c r="Q592" s="10" t="str">
        <f>IF('Base de données'!Q535="","",'Base de données'!Q535)</f>
        <v/>
      </c>
      <c r="BQ592"/>
      <c r="BR592"/>
      <c r="BS592"/>
      <c r="BT592"/>
      <c r="BU592"/>
      <c r="BV592"/>
      <c r="BW592"/>
      <c r="BX592"/>
      <c r="BY592"/>
      <c r="BZ592"/>
      <c r="CA592"/>
      <c r="CB592"/>
      <c r="CC592"/>
      <c r="CD592"/>
      <c r="CE592"/>
      <c r="CF592"/>
    </row>
    <row r="593" spans="1:84" hidden="1" x14ac:dyDescent="0.3">
      <c r="A593" s="12"/>
      <c r="B593" s="10" t="str">
        <f>IF('Base de données'!B536="","",'Base de données'!B536)</f>
        <v/>
      </c>
      <c r="C593" s="10" t="str">
        <f>IF('Base de données'!C536="","",'Base de données'!C536)</f>
        <v/>
      </c>
      <c r="D593" s="10" t="str">
        <f>IF('Base de données'!D536="","",'Base de données'!D536)</f>
        <v/>
      </c>
      <c r="E593" s="10" t="str">
        <f>IF('Base de données'!E536="","",'Base de données'!E536)</f>
        <v/>
      </c>
      <c r="F593" s="10" t="str">
        <f>IF('Base de données'!F536="","",'Base de données'!F536)</f>
        <v/>
      </c>
      <c r="G593" s="10" t="str">
        <f>IF('Base de données'!G536="","",'Base de données'!G536)</f>
        <v/>
      </c>
      <c r="H593" s="10" t="str">
        <f>IF('Base de données'!H536="","",'Base de données'!H536)</f>
        <v/>
      </c>
      <c r="I593" s="10" t="str">
        <f>IF('Base de données'!I536="","",'Base de données'!I536)</f>
        <v/>
      </c>
      <c r="J593" s="10" t="str">
        <f>IF('Base de données'!J536="","",'Base de données'!J536)</f>
        <v/>
      </c>
      <c r="K593" s="10" t="str">
        <f>IF('Base de données'!K536="","",'Base de données'!K536)</f>
        <v/>
      </c>
      <c r="L593" s="64" t="str">
        <f>IF('Base de données'!L536="","",'Base de données'!L536)</f>
        <v/>
      </c>
      <c r="M593" s="64" t="str">
        <f>IF('Base de données'!M536="","",'Base de données'!M536)</f>
        <v/>
      </c>
      <c r="N593" s="64" t="str">
        <f>IF('Base de données'!N536="","",'Base de données'!N536)</f>
        <v/>
      </c>
      <c r="O593" s="10" t="str">
        <f>IF('Base de données'!O536="","",'Base de données'!O536)</f>
        <v/>
      </c>
      <c r="P593" s="10" t="str">
        <f>IF('Base de données'!P536="","",'Base de données'!P536)</f>
        <v/>
      </c>
      <c r="Q593" s="10" t="str">
        <f>IF('Base de données'!Q536="","",'Base de données'!Q536)</f>
        <v/>
      </c>
      <c r="BQ593"/>
      <c r="BR593"/>
      <c r="BS593"/>
      <c r="BT593"/>
      <c r="BU593"/>
      <c r="BV593"/>
      <c r="BW593"/>
      <c r="BX593"/>
      <c r="BY593"/>
      <c r="BZ593"/>
      <c r="CA593"/>
      <c r="CB593"/>
      <c r="CC593"/>
      <c r="CD593"/>
      <c r="CE593"/>
      <c r="CF593"/>
    </row>
    <row r="594" spans="1:84" hidden="1" x14ac:dyDescent="0.3">
      <c r="A594" s="12"/>
      <c r="B594" s="10" t="str">
        <f>IF('Base de données'!B537="","",'Base de données'!B537)</f>
        <v/>
      </c>
      <c r="C594" s="10" t="str">
        <f>IF('Base de données'!C537="","",'Base de données'!C537)</f>
        <v/>
      </c>
      <c r="D594" s="10" t="str">
        <f>IF('Base de données'!D537="","",'Base de données'!D537)</f>
        <v/>
      </c>
      <c r="E594" s="10" t="str">
        <f>IF('Base de données'!E537="","",'Base de données'!E537)</f>
        <v/>
      </c>
      <c r="F594" s="10" t="str">
        <f>IF('Base de données'!F537="","",'Base de données'!F537)</f>
        <v/>
      </c>
      <c r="G594" s="10" t="str">
        <f>IF('Base de données'!G537="","",'Base de données'!G537)</f>
        <v/>
      </c>
      <c r="H594" s="10" t="str">
        <f>IF('Base de données'!H537="","",'Base de données'!H537)</f>
        <v/>
      </c>
      <c r="I594" s="10" t="str">
        <f>IF('Base de données'!I537="","",'Base de données'!I537)</f>
        <v/>
      </c>
      <c r="J594" s="10" t="str">
        <f>IF('Base de données'!J537="","",'Base de données'!J537)</f>
        <v/>
      </c>
      <c r="K594" s="10" t="str">
        <f>IF('Base de données'!K537="","",'Base de données'!K537)</f>
        <v/>
      </c>
      <c r="L594" s="64" t="str">
        <f>IF('Base de données'!L537="","",'Base de données'!L537)</f>
        <v/>
      </c>
      <c r="M594" s="64" t="str">
        <f>IF('Base de données'!M537="","",'Base de données'!M537)</f>
        <v/>
      </c>
      <c r="N594" s="64" t="str">
        <f>IF('Base de données'!N537="","",'Base de données'!N537)</f>
        <v/>
      </c>
      <c r="O594" s="10" t="str">
        <f>IF('Base de données'!O537="","",'Base de données'!O537)</f>
        <v/>
      </c>
      <c r="P594" s="10" t="str">
        <f>IF('Base de données'!P537="","",'Base de données'!P537)</f>
        <v/>
      </c>
      <c r="Q594" s="10" t="str">
        <f>IF('Base de données'!Q537="","",'Base de données'!Q537)</f>
        <v/>
      </c>
      <c r="BQ594"/>
      <c r="BR594"/>
      <c r="BS594"/>
      <c r="BT594"/>
      <c r="BU594"/>
      <c r="BV594"/>
      <c r="BW594"/>
      <c r="BX594"/>
      <c r="BY594"/>
      <c r="BZ594"/>
      <c r="CA594"/>
      <c r="CB594"/>
      <c r="CC594"/>
      <c r="CD594"/>
      <c r="CE594"/>
      <c r="CF594"/>
    </row>
    <row r="595" spans="1:84" hidden="1" x14ac:dyDescent="0.3">
      <c r="A595" s="12"/>
      <c r="B595" s="10" t="str">
        <f>IF('Base de données'!B538="","",'Base de données'!B538)</f>
        <v/>
      </c>
      <c r="C595" s="10" t="str">
        <f>IF('Base de données'!C538="","",'Base de données'!C538)</f>
        <v/>
      </c>
      <c r="D595" s="10" t="str">
        <f>IF('Base de données'!D538="","",'Base de données'!D538)</f>
        <v/>
      </c>
      <c r="E595" s="10" t="str">
        <f>IF('Base de données'!E538="","",'Base de données'!E538)</f>
        <v/>
      </c>
      <c r="F595" s="10" t="str">
        <f>IF('Base de données'!F538="","",'Base de données'!F538)</f>
        <v/>
      </c>
      <c r="G595" s="10" t="str">
        <f>IF('Base de données'!G538="","",'Base de données'!G538)</f>
        <v/>
      </c>
      <c r="H595" s="10" t="str">
        <f>IF('Base de données'!H538="","",'Base de données'!H538)</f>
        <v/>
      </c>
      <c r="I595" s="10" t="str">
        <f>IF('Base de données'!I538="","",'Base de données'!I538)</f>
        <v/>
      </c>
      <c r="J595" s="10" t="str">
        <f>IF('Base de données'!J538="","",'Base de données'!J538)</f>
        <v/>
      </c>
      <c r="K595" s="10" t="str">
        <f>IF('Base de données'!K538="","",'Base de données'!K538)</f>
        <v/>
      </c>
      <c r="L595" s="64" t="str">
        <f>IF('Base de données'!L538="","",'Base de données'!L538)</f>
        <v/>
      </c>
      <c r="M595" s="64" t="str">
        <f>IF('Base de données'!M538="","",'Base de données'!M538)</f>
        <v/>
      </c>
      <c r="N595" s="64" t="str">
        <f>IF('Base de données'!N538="","",'Base de données'!N538)</f>
        <v/>
      </c>
      <c r="O595" s="10" t="str">
        <f>IF('Base de données'!O538="","",'Base de données'!O538)</f>
        <v/>
      </c>
      <c r="P595" s="10" t="str">
        <f>IF('Base de données'!P538="","",'Base de données'!P538)</f>
        <v/>
      </c>
      <c r="Q595" s="10" t="str">
        <f>IF('Base de données'!Q538="","",'Base de données'!Q538)</f>
        <v/>
      </c>
      <c r="BQ595"/>
      <c r="BR595"/>
      <c r="BS595"/>
      <c r="BT595"/>
      <c r="BU595"/>
      <c r="BV595"/>
      <c r="BW595"/>
      <c r="BX595"/>
      <c r="BY595"/>
      <c r="BZ595"/>
      <c r="CA595"/>
      <c r="CB595"/>
      <c r="CC595"/>
      <c r="CD595"/>
      <c r="CE595"/>
      <c r="CF595"/>
    </row>
    <row r="596" spans="1:84" hidden="1" x14ac:dyDescent="0.3">
      <c r="A596" s="12"/>
      <c r="B596" s="10" t="str">
        <f>IF('Base de données'!B539="","",'Base de données'!B539)</f>
        <v/>
      </c>
      <c r="C596" s="10" t="str">
        <f>IF('Base de données'!C539="","",'Base de données'!C539)</f>
        <v/>
      </c>
      <c r="D596" s="10" t="str">
        <f>IF('Base de données'!D539="","",'Base de données'!D539)</f>
        <v/>
      </c>
      <c r="E596" s="10" t="str">
        <f>IF('Base de données'!E539="","",'Base de données'!E539)</f>
        <v/>
      </c>
      <c r="F596" s="10" t="str">
        <f>IF('Base de données'!F539="","",'Base de données'!F539)</f>
        <v/>
      </c>
      <c r="G596" s="10" t="str">
        <f>IF('Base de données'!G539="","",'Base de données'!G539)</f>
        <v/>
      </c>
      <c r="H596" s="10" t="str">
        <f>IF('Base de données'!H539="","",'Base de données'!H539)</f>
        <v/>
      </c>
      <c r="I596" s="10" t="str">
        <f>IF('Base de données'!I539="","",'Base de données'!I539)</f>
        <v/>
      </c>
      <c r="J596" s="10" t="str">
        <f>IF('Base de données'!J539="","",'Base de données'!J539)</f>
        <v/>
      </c>
      <c r="K596" s="10" t="str">
        <f>IF('Base de données'!K539="","",'Base de données'!K539)</f>
        <v/>
      </c>
      <c r="L596" s="64" t="str">
        <f>IF('Base de données'!L539="","",'Base de données'!L539)</f>
        <v/>
      </c>
      <c r="M596" s="64" t="str">
        <f>IF('Base de données'!M539="","",'Base de données'!M539)</f>
        <v/>
      </c>
      <c r="N596" s="64" t="str">
        <f>IF('Base de données'!N539="","",'Base de données'!N539)</f>
        <v/>
      </c>
      <c r="O596" s="10" t="str">
        <f>IF('Base de données'!O539="","",'Base de données'!O539)</f>
        <v/>
      </c>
      <c r="P596" s="10" t="str">
        <f>IF('Base de données'!P539="","",'Base de données'!P539)</f>
        <v/>
      </c>
      <c r="Q596" s="10" t="str">
        <f>IF('Base de données'!Q539="","",'Base de données'!Q539)</f>
        <v/>
      </c>
      <c r="BQ596"/>
      <c r="BR596"/>
      <c r="BS596"/>
      <c r="BT596"/>
      <c r="BU596"/>
      <c r="BV596"/>
      <c r="BW596"/>
      <c r="BX596"/>
      <c r="BY596"/>
      <c r="BZ596"/>
      <c r="CA596"/>
      <c r="CB596"/>
      <c r="CC596"/>
      <c r="CD596"/>
      <c r="CE596"/>
      <c r="CF596"/>
    </row>
    <row r="597" spans="1:84" hidden="1" x14ac:dyDescent="0.3">
      <c r="A597" s="12"/>
      <c r="B597" s="10" t="str">
        <f>IF('Base de données'!B540="","",'Base de données'!B540)</f>
        <v/>
      </c>
      <c r="C597" s="10" t="str">
        <f>IF('Base de données'!C540="","",'Base de données'!C540)</f>
        <v/>
      </c>
      <c r="D597" s="10" t="str">
        <f>IF('Base de données'!D540="","",'Base de données'!D540)</f>
        <v/>
      </c>
      <c r="E597" s="10" t="str">
        <f>IF('Base de données'!E540="","",'Base de données'!E540)</f>
        <v/>
      </c>
      <c r="F597" s="10" t="str">
        <f>IF('Base de données'!F540="","",'Base de données'!F540)</f>
        <v/>
      </c>
      <c r="G597" s="10" t="str">
        <f>IF('Base de données'!G540="","",'Base de données'!G540)</f>
        <v/>
      </c>
      <c r="H597" s="10" t="str">
        <f>IF('Base de données'!H540="","",'Base de données'!H540)</f>
        <v/>
      </c>
      <c r="I597" s="10" t="str">
        <f>IF('Base de données'!I540="","",'Base de données'!I540)</f>
        <v/>
      </c>
      <c r="J597" s="10" t="str">
        <f>IF('Base de données'!J540="","",'Base de données'!J540)</f>
        <v/>
      </c>
      <c r="K597" s="10" t="str">
        <f>IF('Base de données'!K540="","",'Base de données'!K540)</f>
        <v/>
      </c>
      <c r="L597" s="64" t="str">
        <f>IF('Base de données'!L540="","",'Base de données'!L540)</f>
        <v/>
      </c>
      <c r="M597" s="64" t="str">
        <f>IF('Base de données'!M540="","",'Base de données'!M540)</f>
        <v/>
      </c>
      <c r="N597" s="64" t="str">
        <f>IF('Base de données'!N540="","",'Base de données'!N540)</f>
        <v/>
      </c>
      <c r="O597" s="10" t="str">
        <f>IF('Base de données'!O540="","",'Base de données'!O540)</f>
        <v/>
      </c>
      <c r="P597" s="10" t="str">
        <f>IF('Base de données'!P540="","",'Base de données'!P540)</f>
        <v/>
      </c>
      <c r="Q597" s="10" t="str">
        <f>IF('Base de données'!Q540="","",'Base de données'!Q540)</f>
        <v/>
      </c>
      <c r="BQ597"/>
      <c r="BR597"/>
      <c r="BS597"/>
      <c r="BT597"/>
      <c r="BU597"/>
      <c r="BV597"/>
      <c r="BW597"/>
      <c r="BX597"/>
      <c r="BY597"/>
      <c r="BZ597"/>
      <c r="CA597"/>
      <c r="CB597"/>
      <c r="CC597"/>
      <c r="CD597"/>
      <c r="CE597"/>
      <c r="CF597"/>
    </row>
    <row r="598" spans="1:84" hidden="1" x14ac:dyDescent="0.3">
      <c r="A598" s="12"/>
      <c r="B598" s="10" t="str">
        <f>IF('Base de données'!B541="","",'Base de données'!B541)</f>
        <v/>
      </c>
      <c r="C598" s="10" t="str">
        <f>IF('Base de données'!C541="","",'Base de données'!C541)</f>
        <v/>
      </c>
      <c r="D598" s="10" t="str">
        <f>IF('Base de données'!D541="","",'Base de données'!D541)</f>
        <v/>
      </c>
      <c r="E598" s="10" t="str">
        <f>IF('Base de données'!E541="","",'Base de données'!E541)</f>
        <v/>
      </c>
      <c r="F598" s="10" t="str">
        <f>IF('Base de données'!F541="","",'Base de données'!F541)</f>
        <v/>
      </c>
      <c r="G598" s="10" t="str">
        <f>IF('Base de données'!G541="","",'Base de données'!G541)</f>
        <v/>
      </c>
      <c r="H598" s="10" t="str">
        <f>IF('Base de données'!H541="","",'Base de données'!H541)</f>
        <v/>
      </c>
      <c r="I598" s="10" t="str">
        <f>IF('Base de données'!I541="","",'Base de données'!I541)</f>
        <v/>
      </c>
      <c r="J598" s="10" t="str">
        <f>IF('Base de données'!J541="","",'Base de données'!J541)</f>
        <v/>
      </c>
      <c r="K598" s="10" t="str">
        <f>IF('Base de données'!K541="","",'Base de données'!K541)</f>
        <v/>
      </c>
      <c r="L598" s="64" t="str">
        <f>IF('Base de données'!L541="","",'Base de données'!L541)</f>
        <v/>
      </c>
      <c r="M598" s="64" t="str">
        <f>IF('Base de données'!M541="","",'Base de données'!M541)</f>
        <v/>
      </c>
      <c r="N598" s="64" t="str">
        <f>IF('Base de données'!N541="","",'Base de données'!N541)</f>
        <v/>
      </c>
      <c r="O598" s="10" t="str">
        <f>IF('Base de données'!O541="","",'Base de données'!O541)</f>
        <v/>
      </c>
      <c r="P598" s="10" t="str">
        <f>IF('Base de données'!P541="","",'Base de données'!P541)</f>
        <v/>
      </c>
      <c r="Q598" s="10" t="str">
        <f>IF('Base de données'!Q541="","",'Base de données'!Q541)</f>
        <v/>
      </c>
      <c r="BQ598"/>
      <c r="BR598"/>
      <c r="BS598"/>
      <c r="BT598"/>
      <c r="BU598"/>
      <c r="BV598"/>
      <c r="BW598"/>
      <c r="BX598"/>
      <c r="BY598"/>
      <c r="BZ598"/>
      <c r="CA598"/>
      <c r="CB598"/>
      <c r="CC598"/>
      <c r="CD598"/>
      <c r="CE598"/>
      <c r="CF598"/>
    </row>
    <row r="599" spans="1:84" hidden="1" x14ac:dyDescent="0.3">
      <c r="A599" s="12"/>
      <c r="B599" s="10" t="str">
        <f>IF('Base de données'!B542="","",'Base de données'!B542)</f>
        <v/>
      </c>
      <c r="C599" s="10" t="str">
        <f>IF('Base de données'!C542="","",'Base de données'!C542)</f>
        <v/>
      </c>
      <c r="D599" s="10" t="str">
        <f>IF('Base de données'!D542="","",'Base de données'!D542)</f>
        <v/>
      </c>
      <c r="E599" s="10" t="str">
        <f>IF('Base de données'!E542="","",'Base de données'!E542)</f>
        <v/>
      </c>
      <c r="F599" s="10" t="str">
        <f>IF('Base de données'!F542="","",'Base de données'!F542)</f>
        <v/>
      </c>
      <c r="G599" s="10" t="str">
        <f>IF('Base de données'!G542="","",'Base de données'!G542)</f>
        <v/>
      </c>
      <c r="H599" s="10" t="str">
        <f>IF('Base de données'!H542="","",'Base de données'!H542)</f>
        <v/>
      </c>
      <c r="I599" s="10" t="str">
        <f>IF('Base de données'!I542="","",'Base de données'!I542)</f>
        <v/>
      </c>
      <c r="J599" s="10" t="str">
        <f>IF('Base de données'!J542="","",'Base de données'!J542)</f>
        <v/>
      </c>
      <c r="K599" s="10" t="str">
        <f>IF('Base de données'!K542="","",'Base de données'!K542)</f>
        <v/>
      </c>
      <c r="L599" s="64" t="str">
        <f>IF('Base de données'!L542="","",'Base de données'!L542)</f>
        <v/>
      </c>
      <c r="M599" s="64" t="str">
        <f>IF('Base de données'!M542="","",'Base de données'!M542)</f>
        <v/>
      </c>
      <c r="N599" s="64" t="str">
        <f>IF('Base de données'!N542="","",'Base de données'!N542)</f>
        <v/>
      </c>
      <c r="O599" s="10" t="str">
        <f>IF('Base de données'!O542="","",'Base de données'!O542)</f>
        <v/>
      </c>
      <c r="P599" s="10" t="str">
        <f>IF('Base de données'!P542="","",'Base de données'!P542)</f>
        <v/>
      </c>
      <c r="Q599" s="10" t="str">
        <f>IF('Base de données'!Q542="","",'Base de données'!Q542)</f>
        <v/>
      </c>
      <c r="BQ599"/>
      <c r="BR599"/>
      <c r="BS599"/>
      <c r="BT599"/>
      <c r="BU599"/>
      <c r="BV599"/>
      <c r="BW599"/>
      <c r="BX599"/>
      <c r="BY599"/>
      <c r="BZ599"/>
      <c r="CA599"/>
      <c r="CB599"/>
      <c r="CC599"/>
      <c r="CD599"/>
      <c r="CE599"/>
      <c r="CF599"/>
    </row>
    <row r="600" spans="1:84" hidden="1" x14ac:dyDescent="0.3">
      <c r="A600" s="12"/>
      <c r="B600" s="10" t="str">
        <f>IF('Base de données'!B543="","",'Base de données'!B543)</f>
        <v/>
      </c>
      <c r="C600" s="10" t="str">
        <f>IF('Base de données'!C543="","",'Base de données'!C543)</f>
        <v/>
      </c>
      <c r="D600" s="10" t="str">
        <f>IF('Base de données'!D543="","",'Base de données'!D543)</f>
        <v/>
      </c>
      <c r="E600" s="10" t="str">
        <f>IF('Base de données'!E543="","",'Base de données'!E543)</f>
        <v/>
      </c>
      <c r="F600" s="10" t="str">
        <f>IF('Base de données'!F543="","",'Base de données'!F543)</f>
        <v/>
      </c>
      <c r="G600" s="10" t="str">
        <f>IF('Base de données'!G543="","",'Base de données'!G543)</f>
        <v/>
      </c>
      <c r="H600" s="10" t="str">
        <f>IF('Base de données'!H543="","",'Base de données'!H543)</f>
        <v/>
      </c>
      <c r="I600" s="10" t="str">
        <f>IF('Base de données'!I543="","",'Base de données'!I543)</f>
        <v/>
      </c>
      <c r="J600" s="10" t="str">
        <f>IF('Base de données'!J543="","",'Base de données'!J543)</f>
        <v/>
      </c>
      <c r="K600" s="10" t="str">
        <f>IF('Base de données'!K543="","",'Base de données'!K543)</f>
        <v/>
      </c>
      <c r="L600" s="64" t="str">
        <f>IF('Base de données'!L543="","",'Base de données'!L543)</f>
        <v/>
      </c>
      <c r="M600" s="64" t="str">
        <f>IF('Base de données'!M543="","",'Base de données'!M543)</f>
        <v/>
      </c>
      <c r="N600" s="64" t="str">
        <f>IF('Base de données'!N543="","",'Base de données'!N543)</f>
        <v/>
      </c>
      <c r="O600" s="10" t="str">
        <f>IF('Base de données'!O543="","",'Base de données'!O543)</f>
        <v/>
      </c>
      <c r="P600" s="10" t="str">
        <f>IF('Base de données'!P543="","",'Base de données'!P543)</f>
        <v/>
      </c>
      <c r="Q600" s="10" t="str">
        <f>IF('Base de données'!Q543="","",'Base de données'!Q543)</f>
        <v/>
      </c>
      <c r="BQ600"/>
      <c r="BR600"/>
      <c r="BS600"/>
      <c r="BT600"/>
      <c r="BU600"/>
      <c r="BV600"/>
      <c r="BW600"/>
      <c r="BX600"/>
      <c r="BY600"/>
      <c r="BZ600"/>
      <c r="CA600"/>
      <c r="CB600"/>
      <c r="CC600"/>
      <c r="CD600"/>
      <c r="CE600"/>
      <c r="CF600"/>
    </row>
    <row r="601" spans="1:84" hidden="1" x14ac:dyDescent="0.3">
      <c r="A601" s="12"/>
      <c r="B601" s="10" t="str">
        <f>IF('Base de données'!B544="","",'Base de données'!B544)</f>
        <v/>
      </c>
      <c r="C601" s="10" t="str">
        <f>IF('Base de données'!C544="","",'Base de données'!C544)</f>
        <v/>
      </c>
      <c r="D601" s="10" t="str">
        <f>IF('Base de données'!D544="","",'Base de données'!D544)</f>
        <v/>
      </c>
      <c r="E601" s="10" t="str">
        <f>IF('Base de données'!E544="","",'Base de données'!E544)</f>
        <v/>
      </c>
      <c r="F601" s="10" t="str">
        <f>IF('Base de données'!F544="","",'Base de données'!F544)</f>
        <v/>
      </c>
      <c r="G601" s="10" t="str">
        <f>IF('Base de données'!G544="","",'Base de données'!G544)</f>
        <v/>
      </c>
      <c r="H601" s="10" t="str">
        <f>IF('Base de données'!H544="","",'Base de données'!H544)</f>
        <v/>
      </c>
      <c r="I601" s="10" t="str">
        <f>IF('Base de données'!I544="","",'Base de données'!I544)</f>
        <v/>
      </c>
      <c r="J601" s="10" t="str">
        <f>IF('Base de données'!J544="","",'Base de données'!J544)</f>
        <v/>
      </c>
      <c r="K601" s="10" t="str">
        <f>IF('Base de données'!K544="","",'Base de données'!K544)</f>
        <v/>
      </c>
      <c r="L601" s="64" t="str">
        <f>IF('Base de données'!L544="","",'Base de données'!L544)</f>
        <v/>
      </c>
      <c r="M601" s="64" t="str">
        <f>IF('Base de données'!M544="","",'Base de données'!M544)</f>
        <v/>
      </c>
      <c r="N601" s="64" t="str">
        <f>IF('Base de données'!N544="","",'Base de données'!N544)</f>
        <v/>
      </c>
      <c r="O601" s="10" t="str">
        <f>IF('Base de données'!O544="","",'Base de données'!O544)</f>
        <v/>
      </c>
      <c r="P601" s="10" t="str">
        <f>IF('Base de données'!P544="","",'Base de données'!P544)</f>
        <v/>
      </c>
      <c r="Q601" s="10" t="str">
        <f>IF('Base de données'!Q544="","",'Base de données'!Q544)</f>
        <v/>
      </c>
      <c r="BQ601"/>
      <c r="BR601"/>
      <c r="BS601"/>
      <c r="BT601"/>
      <c r="BU601"/>
      <c r="BV601"/>
      <c r="BW601"/>
      <c r="BX601"/>
      <c r="BY601"/>
      <c r="BZ601"/>
      <c r="CA601"/>
      <c r="CB601"/>
      <c r="CC601"/>
      <c r="CD601"/>
      <c r="CE601"/>
      <c r="CF601"/>
    </row>
    <row r="602" spans="1:84" hidden="1" x14ac:dyDescent="0.3">
      <c r="A602" s="12"/>
      <c r="B602" s="10" t="str">
        <f>IF('Base de données'!B545="","",'Base de données'!B545)</f>
        <v/>
      </c>
      <c r="C602" s="10" t="str">
        <f>IF('Base de données'!C545="","",'Base de données'!C545)</f>
        <v/>
      </c>
      <c r="D602" s="10" t="str">
        <f>IF('Base de données'!D545="","",'Base de données'!D545)</f>
        <v/>
      </c>
      <c r="E602" s="10" t="str">
        <f>IF('Base de données'!E545="","",'Base de données'!E545)</f>
        <v/>
      </c>
      <c r="F602" s="10" t="str">
        <f>IF('Base de données'!F545="","",'Base de données'!F545)</f>
        <v/>
      </c>
      <c r="G602" s="10" t="str">
        <f>IF('Base de données'!G545="","",'Base de données'!G545)</f>
        <v/>
      </c>
      <c r="H602" s="10" t="str">
        <f>IF('Base de données'!H545="","",'Base de données'!H545)</f>
        <v/>
      </c>
      <c r="I602" s="10" t="str">
        <f>IF('Base de données'!I545="","",'Base de données'!I545)</f>
        <v/>
      </c>
      <c r="J602" s="10" t="str">
        <f>IF('Base de données'!J545="","",'Base de données'!J545)</f>
        <v/>
      </c>
      <c r="K602" s="10" t="str">
        <f>IF('Base de données'!K545="","",'Base de données'!K545)</f>
        <v/>
      </c>
      <c r="L602" s="64" t="str">
        <f>IF('Base de données'!L545="","",'Base de données'!L545)</f>
        <v/>
      </c>
      <c r="M602" s="64" t="str">
        <f>IF('Base de données'!M545="","",'Base de données'!M545)</f>
        <v/>
      </c>
      <c r="N602" s="64" t="str">
        <f>IF('Base de données'!N545="","",'Base de données'!N545)</f>
        <v/>
      </c>
      <c r="O602" s="10" t="str">
        <f>IF('Base de données'!O545="","",'Base de données'!O545)</f>
        <v/>
      </c>
      <c r="P602" s="10" t="str">
        <f>IF('Base de données'!P545="","",'Base de données'!P545)</f>
        <v/>
      </c>
      <c r="Q602" s="10" t="str">
        <f>IF('Base de données'!Q545="","",'Base de données'!Q545)</f>
        <v/>
      </c>
      <c r="BQ602"/>
      <c r="BR602"/>
      <c r="BS602"/>
      <c r="BT602"/>
      <c r="BU602"/>
      <c r="BV602"/>
      <c r="BW602"/>
      <c r="BX602"/>
      <c r="BY602"/>
      <c r="BZ602"/>
      <c r="CA602"/>
      <c r="CB602"/>
      <c r="CC602"/>
      <c r="CD602"/>
      <c r="CE602"/>
      <c r="CF602"/>
    </row>
    <row r="603" spans="1:84" hidden="1" x14ac:dyDescent="0.3">
      <c r="A603" s="12"/>
      <c r="B603" s="10" t="str">
        <f>IF('Base de données'!B546="","",'Base de données'!B546)</f>
        <v/>
      </c>
      <c r="C603" s="10" t="str">
        <f>IF('Base de données'!C546="","",'Base de données'!C546)</f>
        <v/>
      </c>
      <c r="D603" s="10" t="str">
        <f>IF('Base de données'!D546="","",'Base de données'!D546)</f>
        <v/>
      </c>
      <c r="E603" s="10" t="str">
        <f>IF('Base de données'!E546="","",'Base de données'!E546)</f>
        <v/>
      </c>
      <c r="F603" s="10" t="str">
        <f>IF('Base de données'!F546="","",'Base de données'!F546)</f>
        <v/>
      </c>
      <c r="G603" s="10" t="str">
        <f>IF('Base de données'!G546="","",'Base de données'!G546)</f>
        <v/>
      </c>
      <c r="H603" s="10" t="str">
        <f>IF('Base de données'!H546="","",'Base de données'!H546)</f>
        <v/>
      </c>
      <c r="I603" s="10" t="str">
        <f>IF('Base de données'!I546="","",'Base de données'!I546)</f>
        <v/>
      </c>
      <c r="J603" s="10" t="str">
        <f>IF('Base de données'!J546="","",'Base de données'!J546)</f>
        <v/>
      </c>
      <c r="K603" s="10" t="str">
        <f>IF('Base de données'!K546="","",'Base de données'!K546)</f>
        <v/>
      </c>
      <c r="L603" s="64" t="str">
        <f>IF('Base de données'!L546="","",'Base de données'!L546)</f>
        <v/>
      </c>
      <c r="M603" s="64" t="str">
        <f>IF('Base de données'!M546="","",'Base de données'!M546)</f>
        <v/>
      </c>
      <c r="N603" s="64" t="str">
        <f>IF('Base de données'!N546="","",'Base de données'!N546)</f>
        <v/>
      </c>
      <c r="O603" s="10" t="str">
        <f>IF('Base de données'!O546="","",'Base de données'!O546)</f>
        <v/>
      </c>
      <c r="P603" s="10" t="str">
        <f>IF('Base de données'!P546="","",'Base de données'!P546)</f>
        <v/>
      </c>
      <c r="Q603" s="10" t="str">
        <f>IF('Base de données'!Q546="","",'Base de données'!Q546)</f>
        <v/>
      </c>
      <c r="BQ603"/>
      <c r="BR603"/>
      <c r="BS603"/>
      <c r="BT603"/>
      <c r="BU603"/>
      <c r="BV603"/>
      <c r="BW603"/>
      <c r="BX603"/>
      <c r="BY603"/>
      <c r="BZ603"/>
      <c r="CA603"/>
      <c r="CB603"/>
      <c r="CC603"/>
      <c r="CD603"/>
      <c r="CE603"/>
      <c r="CF603"/>
    </row>
    <row r="604" spans="1:84" hidden="1" x14ac:dyDescent="0.3">
      <c r="A604" s="12"/>
      <c r="B604" s="10" t="str">
        <f>IF('Base de données'!B547="","",'Base de données'!B547)</f>
        <v/>
      </c>
      <c r="C604" s="10" t="str">
        <f>IF('Base de données'!C547="","",'Base de données'!C547)</f>
        <v/>
      </c>
      <c r="D604" s="10" t="str">
        <f>IF('Base de données'!D547="","",'Base de données'!D547)</f>
        <v/>
      </c>
      <c r="E604" s="10" t="str">
        <f>IF('Base de données'!E547="","",'Base de données'!E547)</f>
        <v/>
      </c>
      <c r="F604" s="10" t="str">
        <f>IF('Base de données'!F547="","",'Base de données'!F547)</f>
        <v/>
      </c>
      <c r="G604" s="10" t="str">
        <f>IF('Base de données'!G547="","",'Base de données'!G547)</f>
        <v/>
      </c>
      <c r="H604" s="10" t="str">
        <f>IF('Base de données'!H547="","",'Base de données'!H547)</f>
        <v/>
      </c>
      <c r="I604" s="10" t="str">
        <f>IF('Base de données'!I547="","",'Base de données'!I547)</f>
        <v/>
      </c>
      <c r="J604" s="10" t="str">
        <f>IF('Base de données'!J547="","",'Base de données'!J547)</f>
        <v/>
      </c>
      <c r="K604" s="10" t="str">
        <f>IF('Base de données'!K547="","",'Base de données'!K547)</f>
        <v/>
      </c>
      <c r="L604" s="64" t="str">
        <f>IF('Base de données'!L547="","",'Base de données'!L547)</f>
        <v/>
      </c>
      <c r="M604" s="64" t="str">
        <f>IF('Base de données'!M547="","",'Base de données'!M547)</f>
        <v/>
      </c>
      <c r="N604" s="64" t="str">
        <f>IF('Base de données'!N547="","",'Base de données'!N547)</f>
        <v/>
      </c>
      <c r="O604" s="10" t="str">
        <f>IF('Base de données'!O547="","",'Base de données'!O547)</f>
        <v/>
      </c>
      <c r="P604" s="10" t="str">
        <f>IF('Base de données'!P547="","",'Base de données'!P547)</f>
        <v/>
      </c>
      <c r="Q604" s="10" t="str">
        <f>IF('Base de données'!Q547="","",'Base de données'!Q547)</f>
        <v/>
      </c>
      <c r="BQ604"/>
      <c r="BR604"/>
      <c r="BS604"/>
      <c r="BT604"/>
      <c r="BU604"/>
      <c r="BV604"/>
      <c r="BW604"/>
      <c r="BX604"/>
      <c r="BY604"/>
      <c r="BZ604"/>
      <c r="CA604"/>
      <c r="CB604"/>
      <c r="CC604"/>
      <c r="CD604"/>
      <c r="CE604"/>
      <c r="CF604"/>
    </row>
    <row r="605" spans="1:84" hidden="1" x14ac:dyDescent="0.3">
      <c r="A605" s="12"/>
      <c r="B605" s="10" t="str">
        <f>IF('Base de données'!B548="","",'Base de données'!B548)</f>
        <v/>
      </c>
      <c r="C605" s="10" t="str">
        <f>IF('Base de données'!C548="","",'Base de données'!C548)</f>
        <v/>
      </c>
      <c r="D605" s="10" t="str">
        <f>IF('Base de données'!D548="","",'Base de données'!D548)</f>
        <v/>
      </c>
      <c r="E605" s="10" t="str">
        <f>IF('Base de données'!E548="","",'Base de données'!E548)</f>
        <v/>
      </c>
      <c r="F605" s="10" t="str">
        <f>IF('Base de données'!F548="","",'Base de données'!F548)</f>
        <v/>
      </c>
      <c r="G605" s="10" t="str">
        <f>IF('Base de données'!G548="","",'Base de données'!G548)</f>
        <v/>
      </c>
      <c r="H605" s="10" t="str">
        <f>IF('Base de données'!H548="","",'Base de données'!H548)</f>
        <v/>
      </c>
      <c r="I605" s="10" t="str">
        <f>IF('Base de données'!I548="","",'Base de données'!I548)</f>
        <v/>
      </c>
      <c r="J605" s="10" t="str">
        <f>IF('Base de données'!J548="","",'Base de données'!J548)</f>
        <v/>
      </c>
      <c r="K605" s="10" t="str">
        <f>IF('Base de données'!K548="","",'Base de données'!K548)</f>
        <v/>
      </c>
      <c r="L605" s="64" t="str">
        <f>IF('Base de données'!L548="","",'Base de données'!L548)</f>
        <v/>
      </c>
      <c r="M605" s="64" t="str">
        <f>IF('Base de données'!M548="","",'Base de données'!M548)</f>
        <v/>
      </c>
      <c r="N605" s="64" t="str">
        <f>IF('Base de données'!N548="","",'Base de données'!N548)</f>
        <v/>
      </c>
      <c r="O605" s="10" t="str">
        <f>IF('Base de données'!O548="","",'Base de données'!O548)</f>
        <v/>
      </c>
      <c r="P605" s="10" t="str">
        <f>IF('Base de données'!P548="","",'Base de données'!P548)</f>
        <v/>
      </c>
      <c r="Q605" s="10" t="str">
        <f>IF('Base de données'!Q548="","",'Base de données'!Q548)</f>
        <v/>
      </c>
      <c r="BQ605"/>
      <c r="BR605"/>
      <c r="BS605"/>
      <c r="BT605"/>
      <c r="BU605"/>
      <c r="BV605"/>
      <c r="BW605"/>
      <c r="BX605"/>
      <c r="BY605"/>
      <c r="BZ605"/>
      <c r="CA605"/>
      <c r="CB605"/>
      <c r="CC605"/>
      <c r="CD605"/>
      <c r="CE605"/>
      <c r="CF605"/>
    </row>
    <row r="606" spans="1:84" hidden="1" x14ac:dyDescent="0.3">
      <c r="A606" s="12"/>
      <c r="B606" s="10" t="str">
        <f>IF('Base de données'!B549="","",'Base de données'!B549)</f>
        <v/>
      </c>
      <c r="C606" s="10" t="str">
        <f>IF('Base de données'!C549="","",'Base de données'!C549)</f>
        <v/>
      </c>
      <c r="D606" s="10" t="str">
        <f>IF('Base de données'!D549="","",'Base de données'!D549)</f>
        <v/>
      </c>
      <c r="E606" s="10" t="str">
        <f>IF('Base de données'!E549="","",'Base de données'!E549)</f>
        <v/>
      </c>
      <c r="F606" s="10" t="str">
        <f>IF('Base de données'!F549="","",'Base de données'!F549)</f>
        <v/>
      </c>
      <c r="G606" s="10" t="str">
        <f>IF('Base de données'!G549="","",'Base de données'!G549)</f>
        <v/>
      </c>
      <c r="H606" s="10" t="str">
        <f>IF('Base de données'!H549="","",'Base de données'!H549)</f>
        <v/>
      </c>
      <c r="I606" s="10" t="str">
        <f>IF('Base de données'!I549="","",'Base de données'!I549)</f>
        <v/>
      </c>
      <c r="J606" s="10" t="str">
        <f>IF('Base de données'!J549="","",'Base de données'!J549)</f>
        <v/>
      </c>
      <c r="K606" s="10" t="str">
        <f>IF('Base de données'!K549="","",'Base de données'!K549)</f>
        <v/>
      </c>
      <c r="L606" s="64" t="str">
        <f>IF('Base de données'!L549="","",'Base de données'!L549)</f>
        <v/>
      </c>
      <c r="M606" s="64" t="str">
        <f>IF('Base de données'!M549="","",'Base de données'!M549)</f>
        <v/>
      </c>
      <c r="N606" s="64" t="str">
        <f>IF('Base de données'!N549="","",'Base de données'!N549)</f>
        <v/>
      </c>
      <c r="O606" s="10" t="str">
        <f>IF('Base de données'!O549="","",'Base de données'!O549)</f>
        <v/>
      </c>
      <c r="P606" s="10" t="str">
        <f>IF('Base de données'!P549="","",'Base de données'!P549)</f>
        <v/>
      </c>
      <c r="Q606" s="10" t="str">
        <f>IF('Base de données'!Q549="","",'Base de données'!Q549)</f>
        <v/>
      </c>
      <c r="BQ606"/>
      <c r="BR606"/>
      <c r="BS606"/>
      <c r="BT606"/>
      <c r="BU606"/>
      <c r="BV606"/>
      <c r="BW606"/>
      <c r="BX606"/>
      <c r="BY606"/>
      <c r="BZ606"/>
      <c r="CA606"/>
      <c r="CB606"/>
      <c r="CC606"/>
      <c r="CD606"/>
      <c r="CE606"/>
      <c r="CF606"/>
    </row>
    <row r="607" spans="1:84" hidden="1" x14ac:dyDescent="0.3">
      <c r="A607" s="12"/>
      <c r="B607" s="10" t="str">
        <f>IF('Base de données'!B550="","",'Base de données'!B550)</f>
        <v/>
      </c>
      <c r="C607" s="10" t="str">
        <f>IF('Base de données'!C550="","",'Base de données'!C550)</f>
        <v/>
      </c>
      <c r="D607" s="10" t="str">
        <f>IF('Base de données'!D550="","",'Base de données'!D550)</f>
        <v/>
      </c>
      <c r="E607" s="10" t="str">
        <f>IF('Base de données'!E550="","",'Base de données'!E550)</f>
        <v/>
      </c>
      <c r="F607" s="10" t="str">
        <f>IF('Base de données'!F550="","",'Base de données'!F550)</f>
        <v/>
      </c>
      <c r="G607" s="10" t="str">
        <f>IF('Base de données'!G550="","",'Base de données'!G550)</f>
        <v/>
      </c>
      <c r="H607" s="10" t="str">
        <f>IF('Base de données'!H550="","",'Base de données'!H550)</f>
        <v/>
      </c>
      <c r="I607" s="10" t="str">
        <f>IF('Base de données'!I550="","",'Base de données'!I550)</f>
        <v/>
      </c>
      <c r="J607" s="10" t="str">
        <f>IF('Base de données'!J550="","",'Base de données'!J550)</f>
        <v/>
      </c>
      <c r="K607" s="10" t="str">
        <f>IF('Base de données'!K550="","",'Base de données'!K550)</f>
        <v/>
      </c>
      <c r="L607" s="64" t="str">
        <f>IF('Base de données'!L550="","",'Base de données'!L550)</f>
        <v/>
      </c>
      <c r="M607" s="64" t="str">
        <f>IF('Base de données'!M550="","",'Base de données'!M550)</f>
        <v/>
      </c>
      <c r="N607" s="64" t="str">
        <f>IF('Base de données'!N550="","",'Base de données'!N550)</f>
        <v/>
      </c>
      <c r="O607" s="10" t="str">
        <f>IF('Base de données'!O550="","",'Base de données'!O550)</f>
        <v/>
      </c>
      <c r="P607" s="10" t="str">
        <f>IF('Base de données'!P550="","",'Base de données'!P550)</f>
        <v/>
      </c>
      <c r="Q607" s="10" t="str">
        <f>IF('Base de données'!Q550="","",'Base de données'!Q550)</f>
        <v/>
      </c>
      <c r="BQ607"/>
      <c r="BR607"/>
      <c r="BS607"/>
      <c r="BT607"/>
      <c r="BU607"/>
      <c r="BV607"/>
      <c r="BW607"/>
      <c r="BX607"/>
      <c r="BY607"/>
      <c r="BZ607"/>
      <c r="CA607"/>
      <c r="CB607"/>
      <c r="CC607"/>
      <c r="CD607"/>
      <c r="CE607"/>
      <c r="CF607"/>
    </row>
    <row r="608" spans="1:84" hidden="1" x14ac:dyDescent="0.3">
      <c r="A608" s="12"/>
      <c r="B608" s="10" t="str">
        <f>IF('Base de données'!B551="","",'Base de données'!B551)</f>
        <v/>
      </c>
      <c r="C608" s="10" t="str">
        <f>IF('Base de données'!C551="","",'Base de données'!C551)</f>
        <v/>
      </c>
      <c r="D608" s="10" t="str">
        <f>IF('Base de données'!D551="","",'Base de données'!D551)</f>
        <v/>
      </c>
      <c r="E608" s="10" t="str">
        <f>IF('Base de données'!E551="","",'Base de données'!E551)</f>
        <v/>
      </c>
      <c r="F608" s="10" t="str">
        <f>IF('Base de données'!F551="","",'Base de données'!F551)</f>
        <v/>
      </c>
      <c r="G608" s="10" t="str">
        <f>IF('Base de données'!G551="","",'Base de données'!G551)</f>
        <v/>
      </c>
      <c r="H608" s="10" t="str">
        <f>IF('Base de données'!H551="","",'Base de données'!H551)</f>
        <v/>
      </c>
      <c r="I608" s="10" t="str">
        <f>IF('Base de données'!I551="","",'Base de données'!I551)</f>
        <v/>
      </c>
      <c r="J608" s="10" t="str">
        <f>IF('Base de données'!J551="","",'Base de données'!J551)</f>
        <v/>
      </c>
      <c r="K608" s="10" t="str">
        <f>IF('Base de données'!K551="","",'Base de données'!K551)</f>
        <v/>
      </c>
      <c r="L608" s="64" t="str">
        <f>IF('Base de données'!L551="","",'Base de données'!L551)</f>
        <v/>
      </c>
      <c r="M608" s="64" t="str">
        <f>IF('Base de données'!M551="","",'Base de données'!M551)</f>
        <v/>
      </c>
      <c r="N608" s="64" t="str">
        <f>IF('Base de données'!N551="","",'Base de données'!N551)</f>
        <v/>
      </c>
      <c r="O608" s="10" t="str">
        <f>IF('Base de données'!O551="","",'Base de données'!O551)</f>
        <v/>
      </c>
      <c r="P608" s="10" t="str">
        <f>IF('Base de données'!P551="","",'Base de données'!P551)</f>
        <v/>
      </c>
      <c r="Q608" s="10" t="str">
        <f>IF('Base de données'!Q551="","",'Base de données'!Q551)</f>
        <v/>
      </c>
      <c r="BQ608"/>
      <c r="BR608"/>
      <c r="BS608"/>
      <c r="BT608"/>
      <c r="BU608"/>
      <c r="BV608"/>
      <c r="BW608"/>
      <c r="BX608"/>
      <c r="BY608"/>
      <c r="BZ608"/>
      <c r="CA608"/>
      <c r="CB608"/>
      <c r="CC608"/>
      <c r="CD608"/>
      <c r="CE608"/>
      <c r="CF608"/>
    </row>
    <row r="609" spans="1:84" hidden="1" x14ac:dyDescent="0.3">
      <c r="A609" s="12"/>
      <c r="B609" s="10" t="str">
        <f>IF('Base de données'!B552="","",'Base de données'!B552)</f>
        <v/>
      </c>
      <c r="C609" s="10" t="str">
        <f>IF('Base de données'!C552="","",'Base de données'!C552)</f>
        <v/>
      </c>
      <c r="D609" s="10" t="str">
        <f>IF('Base de données'!D552="","",'Base de données'!D552)</f>
        <v/>
      </c>
      <c r="E609" s="10" t="str">
        <f>IF('Base de données'!E552="","",'Base de données'!E552)</f>
        <v/>
      </c>
      <c r="F609" s="10" t="str">
        <f>IF('Base de données'!F552="","",'Base de données'!F552)</f>
        <v/>
      </c>
      <c r="G609" s="10" t="str">
        <f>IF('Base de données'!G552="","",'Base de données'!G552)</f>
        <v/>
      </c>
      <c r="H609" s="10" t="str">
        <f>IF('Base de données'!H552="","",'Base de données'!H552)</f>
        <v/>
      </c>
      <c r="I609" s="10" t="str">
        <f>IF('Base de données'!I552="","",'Base de données'!I552)</f>
        <v/>
      </c>
      <c r="J609" s="10" t="str">
        <f>IF('Base de données'!J552="","",'Base de données'!J552)</f>
        <v/>
      </c>
      <c r="K609" s="10" t="str">
        <f>IF('Base de données'!K552="","",'Base de données'!K552)</f>
        <v/>
      </c>
      <c r="L609" s="64" t="str">
        <f>IF('Base de données'!L552="","",'Base de données'!L552)</f>
        <v/>
      </c>
      <c r="M609" s="64" t="str">
        <f>IF('Base de données'!M552="","",'Base de données'!M552)</f>
        <v/>
      </c>
      <c r="N609" s="64" t="str">
        <f>IF('Base de données'!N552="","",'Base de données'!N552)</f>
        <v/>
      </c>
      <c r="O609" s="10" t="str">
        <f>IF('Base de données'!O552="","",'Base de données'!O552)</f>
        <v/>
      </c>
      <c r="P609" s="10" t="str">
        <f>IF('Base de données'!P552="","",'Base de données'!P552)</f>
        <v/>
      </c>
      <c r="Q609" s="10" t="str">
        <f>IF('Base de données'!Q552="","",'Base de données'!Q552)</f>
        <v/>
      </c>
      <c r="BQ609"/>
      <c r="BR609"/>
      <c r="BS609"/>
      <c r="BT609"/>
      <c r="BU609"/>
      <c r="BV609"/>
      <c r="BW609"/>
      <c r="BX609"/>
      <c r="BY609"/>
      <c r="BZ609"/>
      <c r="CA609"/>
      <c r="CB609"/>
      <c r="CC609"/>
      <c r="CD609"/>
      <c r="CE609"/>
      <c r="CF609"/>
    </row>
    <row r="610" spans="1:84" hidden="1" x14ac:dyDescent="0.3">
      <c r="A610" s="12"/>
      <c r="B610" s="10" t="str">
        <f>IF('Base de données'!B553="","",'Base de données'!B553)</f>
        <v/>
      </c>
      <c r="C610" s="10" t="str">
        <f>IF('Base de données'!C553="","",'Base de données'!C553)</f>
        <v/>
      </c>
      <c r="D610" s="10" t="str">
        <f>IF('Base de données'!D553="","",'Base de données'!D553)</f>
        <v/>
      </c>
      <c r="E610" s="10" t="str">
        <f>IF('Base de données'!E553="","",'Base de données'!E553)</f>
        <v/>
      </c>
      <c r="F610" s="10" t="str">
        <f>IF('Base de données'!F553="","",'Base de données'!F553)</f>
        <v/>
      </c>
      <c r="G610" s="10" t="str">
        <f>IF('Base de données'!G553="","",'Base de données'!G553)</f>
        <v/>
      </c>
      <c r="H610" s="10" t="str">
        <f>IF('Base de données'!H553="","",'Base de données'!H553)</f>
        <v/>
      </c>
      <c r="I610" s="10" t="str">
        <f>IF('Base de données'!I553="","",'Base de données'!I553)</f>
        <v/>
      </c>
      <c r="J610" s="10" t="str">
        <f>IF('Base de données'!J553="","",'Base de données'!J553)</f>
        <v/>
      </c>
      <c r="K610" s="10" t="str">
        <f>IF('Base de données'!K553="","",'Base de données'!K553)</f>
        <v/>
      </c>
      <c r="L610" s="64" t="str">
        <f>IF('Base de données'!L553="","",'Base de données'!L553)</f>
        <v/>
      </c>
      <c r="M610" s="64" t="str">
        <f>IF('Base de données'!M553="","",'Base de données'!M553)</f>
        <v/>
      </c>
      <c r="N610" s="64" t="str">
        <f>IF('Base de données'!N553="","",'Base de données'!N553)</f>
        <v/>
      </c>
      <c r="O610" s="10" t="str">
        <f>IF('Base de données'!O553="","",'Base de données'!O553)</f>
        <v/>
      </c>
      <c r="P610" s="10" t="str">
        <f>IF('Base de données'!P553="","",'Base de données'!P553)</f>
        <v/>
      </c>
      <c r="Q610" s="10" t="str">
        <f>IF('Base de données'!Q553="","",'Base de données'!Q553)</f>
        <v/>
      </c>
      <c r="BQ610"/>
      <c r="BR610"/>
      <c r="BS610"/>
      <c r="BT610"/>
      <c r="BU610"/>
      <c r="BV610"/>
      <c r="BW610"/>
      <c r="BX610"/>
      <c r="BY610"/>
      <c r="BZ610"/>
      <c r="CA610"/>
      <c r="CB610"/>
      <c r="CC610"/>
      <c r="CD610"/>
      <c r="CE610"/>
      <c r="CF610"/>
    </row>
    <row r="611" spans="1:84" hidden="1" x14ac:dyDescent="0.3">
      <c r="A611" s="12"/>
      <c r="B611" s="10" t="str">
        <f>IF('Base de données'!B554="","",'Base de données'!B554)</f>
        <v/>
      </c>
      <c r="C611" s="10" t="str">
        <f>IF('Base de données'!C554="","",'Base de données'!C554)</f>
        <v/>
      </c>
      <c r="D611" s="10" t="str">
        <f>IF('Base de données'!D554="","",'Base de données'!D554)</f>
        <v/>
      </c>
      <c r="E611" s="10" t="str">
        <f>IF('Base de données'!E554="","",'Base de données'!E554)</f>
        <v/>
      </c>
      <c r="F611" s="10" t="str">
        <f>IF('Base de données'!F554="","",'Base de données'!F554)</f>
        <v/>
      </c>
      <c r="G611" s="10" t="str">
        <f>IF('Base de données'!G554="","",'Base de données'!G554)</f>
        <v/>
      </c>
      <c r="H611" s="10" t="str">
        <f>IF('Base de données'!H554="","",'Base de données'!H554)</f>
        <v/>
      </c>
      <c r="I611" s="10" t="str">
        <f>IF('Base de données'!I554="","",'Base de données'!I554)</f>
        <v/>
      </c>
      <c r="J611" s="10" t="str">
        <f>IF('Base de données'!J554="","",'Base de données'!J554)</f>
        <v/>
      </c>
      <c r="K611" s="10" t="str">
        <f>IF('Base de données'!K554="","",'Base de données'!K554)</f>
        <v/>
      </c>
      <c r="L611" s="64" t="str">
        <f>IF('Base de données'!L554="","",'Base de données'!L554)</f>
        <v/>
      </c>
      <c r="M611" s="64" t="str">
        <f>IF('Base de données'!M554="","",'Base de données'!M554)</f>
        <v/>
      </c>
      <c r="N611" s="64" t="str">
        <f>IF('Base de données'!N554="","",'Base de données'!N554)</f>
        <v/>
      </c>
      <c r="O611" s="10" t="str">
        <f>IF('Base de données'!O554="","",'Base de données'!O554)</f>
        <v/>
      </c>
      <c r="P611" s="10" t="str">
        <f>IF('Base de données'!P554="","",'Base de données'!P554)</f>
        <v/>
      </c>
      <c r="Q611" s="10" t="str">
        <f>IF('Base de données'!Q554="","",'Base de données'!Q554)</f>
        <v/>
      </c>
      <c r="BQ611"/>
      <c r="BR611"/>
      <c r="BS611"/>
      <c r="BT611"/>
      <c r="BU611"/>
      <c r="BV611"/>
      <c r="BW611"/>
      <c r="BX611"/>
      <c r="BY611"/>
      <c r="BZ611"/>
      <c r="CA611"/>
      <c r="CB611"/>
      <c r="CC611"/>
      <c r="CD611"/>
      <c r="CE611"/>
      <c r="CF611"/>
    </row>
    <row r="612" spans="1:84" hidden="1" x14ac:dyDescent="0.3">
      <c r="A612" s="12"/>
      <c r="B612" s="10" t="str">
        <f>IF('Base de données'!B555="","",'Base de données'!B555)</f>
        <v/>
      </c>
      <c r="C612" s="10" t="str">
        <f>IF('Base de données'!C555="","",'Base de données'!C555)</f>
        <v/>
      </c>
      <c r="D612" s="10" t="str">
        <f>IF('Base de données'!D555="","",'Base de données'!D555)</f>
        <v/>
      </c>
      <c r="E612" s="10" t="str">
        <f>IF('Base de données'!E555="","",'Base de données'!E555)</f>
        <v/>
      </c>
      <c r="F612" s="10" t="str">
        <f>IF('Base de données'!F555="","",'Base de données'!F555)</f>
        <v/>
      </c>
      <c r="G612" s="10" t="str">
        <f>IF('Base de données'!G555="","",'Base de données'!G555)</f>
        <v/>
      </c>
      <c r="H612" s="10" t="str">
        <f>IF('Base de données'!H555="","",'Base de données'!H555)</f>
        <v/>
      </c>
      <c r="I612" s="10" t="str">
        <f>IF('Base de données'!I555="","",'Base de données'!I555)</f>
        <v/>
      </c>
      <c r="J612" s="10" t="str">
        <f>IF('Base de données'!J555="","",'Base de données'!J555)</f>
        <v/>
      </c>
      <c r="K612" s="10" t="str">
        <f>IF('Base de données'!K555="","",'Base de données'!K555)</f>
        <v/>
      </c>
      <c r="L612" s="64" t="str">
        <f>IF('Base de données'!L555="","",'Base de données'!L555)</f>
        <v/>
      </c>
      <c r="M612" s="64" t="str">
        <f>IF('Base de données'!M555="","",'Base de données'!M555)</f>
        <v/>
      </c>
      <c r="N612" s="64" t="str">
        <f>IF('Base de données'!N555="","",'Base de données'!N555)</f>
        <v/>
      </c>
      <c r="O612" s="10" t="str">
        <f>IF('Base de données'!O555="","",'Base de données'!O555)</f>
        <v/>
      </c>
      <c r="P612" s="10" t="str">
        <f>IF('Base de données'!P555="","",'Base de données'!P555)</f>
        <v/>
      </c>
      <c r="Q612" s="10" t="str">
        <f>IF('Base de données'!Q555="","",'Base de données'!Q555)</f>
        <v/>
      </c>
      <c r="BQ612"/>
      <c r="BR612"/>
      <c r="BS612"/>
      <c r="BT612"/>
      <c r="BU612"/>
      <c r="BV612"/>
      <c r="BW612"/>
      <c r="BX612"/>
      <c r="BY612"/>
      <c r="BZ612"/>
      <c r="CA612"/>
      <c r="CB612"/>
      <c r="CC612"/>
      <c r="CD612"/>
      <c r="CE612"/>
      <c r="CF612"/>
    </row>
    <row r="613" spans="1:84" hidden="1" x14ac:dyDescent="0.3">
      <c r="A613" s="12"/>
      <c r="B613" s="10" t="str">
        <f>IF('Base de données'!B556="","",'Base de données'!B556)</f>
        <v/>
      </c>
      <c r="C613" s="10" t="str">
        <f>IF('Base de données'!C556="","",'Base de données'!C556)</f>
        <v/>
      </c>
      <c r="D613" s="10" t="str">
        <f>IF('Base de données'!D556="","",'Base de données'!D556)</f>
        <v/>
      </c>
      <c r="E613" s="10" t="str">
        <f>IF('Base de données'!E556="","",'Base de données'!E556)</f>
        <v/>
      </c>
      <c r="F613" s="10" t="str">
        <f>IF('Base de données'!F556="","",'Base de données'!F556)</f>
        <v/>
      </c>
      <c r="G613" s="10" t="str">
        <f>IF('Base de données'!G556="","",'Base de données'!G556)</f>
        <v/>
      </c>
      <c r="H613" s="10" t="str">
        <f>IF('Base de données'!H556="","",'Base de données'!H556)</f>
        <v/>
      </c>
      <c r="I613" s="10" t="str">
        <f>IF('Base de données'!I556="","",'Base de données'!I556)</f>
        <v/>
      </c>
      <c r="J613" s="10" t="str">
        <f>IF('Base de données'!J556="","",'Base de données'!J556)</f>
        <v/>
      </c>
      <c r="K613" s="10" t="str">
        <f>IF('Base de données'!K556="","",'Base de données'!K556)</f>
        <v/>
      </c>
      <c r="L613" s="64" t="str">
        <f>IF('Base de données'!L556="","",'Base de données'!L556)</f>
        <v/>
      </c>
      <c r="M613" s="64" t="str">
        <f>IF('Base de données'!M556="","",'Base de données'!M556)</f>
        <v/>
      </c>
      <c r="N613" s="64" t="str">
        <f>IF('Base de données'!N556="","",'Base de données'!N556)</f>
        <v/>
      </c>
      <c r="O613" s="10" t="str">
        <f>IF('Base de données'!O556="","",'Base de données'!O556)</f>
        <v/>
      </c>
      <c r="P613" s="10" t="str">
        <f>IF('Base de données'!P556="","",'Base de données'!P556)</f>
        <v/>
      </c>
      <c r="Q613" s="10" t="str">
        <f>IF('Base de données'!Q556="","",'Base de données'!Q556)</f>
        <v/>
      </c>
      <c r="BQ613"/>
      <c r="BR613"/>
      <c r="BS613"/>
      <c r="BT613"/>
      <c r="BU613"/>
      <c r="BV613"/>
      <c r="BW613"/>
      <c r="BX613"/>
      <c r="BY613"/>
      <c r="BZ613"/>
      <c r="CA613"/>
      <c r="CB613"/>
      <c r="CC613"/>
      <c r="CD613"/>
      <c r="CE613"/>
      <c r="CF613"/>
    </row>
    <row r="614" spans="1:84" hidden="1" x14ac:dyDescent="0.3">
      <c r="A614" s="12"/>
      <c r="B614" s="10" t="str">
        <f>IF('Base de données'!B557="","",'Base de données'!B557)</f>
        <v/>
      </c>
      <c r="C614" s="10" t="str">
        <f>IF('Base de données'!C557="","",'Base de données'!C557)</f>
        <v/>
      </c>
      <c r="D614" s="10" t="str">
        <f>IF('Base de données'!D557="","",'Base de données'!D557)</f>
        <v/>
      </c>
      <c r="E614" s="10" t="str">
        <f>IF('Base de données'!E557="","",'Base de données'!E557)</f>
        <v/>
      </c>
      <c r="F614" s="10" t="str">
        <f>IF('Base de données'!F557="","",'Base de données'!F557)</f>
        <v/>
      </c>
      <c r="G614" s="10" t="str">
        <f>IF('Base de données'!G557="","",'Base de données'!G557)</f>
        <v/>
      </c>
      <c r="H614" s="10" t="str">
        <f>IF('Base de données'!H557="","",'Base de données'!H557)</f>
        <v/>
      </c>
      <c r="I614" s="10" t="str">
        <f>IF('Base de données'!I557="","",'Base de données'!I557)</f>
        <v/>
      </c>
      <c r="J614" s="10" t="str">
        <f>IF('Base de données'!J557="","",'Base de données'!J557)</f>
        <v/>
      </c>
      <c r="K614" s="10" t="str">
        <f>IF('Base de données'!K557="","",'Base de données'!K557)</f>
        <v/>
      </c>
      <c r="L614" s="64" t="str">
        <f>IF('Base de données'!L557="","",'Base de données'!L557)</f>
        <v/>
      </c>
      <c r="M614" s="64" t="str">
        <f>IF('Base de données'!M557="","",'Base de données'!M557)</f>
        <v/>
      </c>
      <c r="N614" s="64" t="str">
        <f>IF('Base de données'!N557="","",'Base de données'!N557)</f>
        <v/>
      </c>
      <c r="O614" s="10" t="str">
        <f>IF('Base de données'!O557="","",'Base de données'!O557)</f>
        <v/>
      </c>
      <c r="P614" s="10" t="str">
        <f>IF('Base de données'!P557="","",'Base de données'!P557)</f>
        <v/>
      </c>
      <c r="Q614" s="10" t="str">
        <f>IF('Base de données'!Q557="","",'Base de données'!Q557)</f>
        <v/>
      </c>
      <c r="BQ614"/>
      <c r="BR614"/>
      <c r="BS614"/>
      <c r="BT614"/>
      <c r="BU614"/>
      <c r="BV614"/>
      <c r="BW614"/>
      <c r="BX614"/>
      <c r="BY614"/>
      <c r="BZ614"/>
      <c r="CA614"/>
      <c r="CB614"/>
      <c r="CC614"/>
      <c r="CD614"/>
      <c r="CE614"/>
      <c r="CF614"/>
    </row>
    <row r="615" spans="1:84" hidden="1" x14ac:dyDescent="0.3">
      <c r="A615" s="12"/>
      <c r="B615" s="10" t="str">
        <f>IF('Base de données'!B558="","",'Base de données'!B558)</f>
        <v/>
      </c>
      <c r="C615" s="10" t="str">
        <f>IF('Base de données'!C558="","",'Base de données'!C558)</f>
        <v/>
      </c>
      <c r="D615" s="10" t="str">
        <f>IF('Base de données'!D558="","",'Base de données'!D558)</f>
        <v/>
      </c>
      <c r="E615" s="10" t="str">
        <f>IF('Base de données'!E558="","",'Base de données'!E558)</f>
        <v/>
      </c>
      <c r="F615" s="10" t="str">
        <f>IF('Base de données'!F558="","",'Base de données'!F558)</f>
        <v/>
      </c>
      <c r="G615" s="10" t="str">
        <f>IF('Base de données'!G558="","",'Base de données'!G558)</f>
        <v/>
      </c>
      <c r="H615" s="10" t="str">
        <f>IF('Base de données'!H558="","",'Base de données'!H558)</f>
        <v/>
      </c>
      <c r="I615" s="10" t="str">
        <f>IF('Base de données'!I558="","",'Base de données'!I558)</f>
        <v/>
      </c>
      <c r="J615" s="10" t="str">
        <f>IF('Base de données'!J558="","",'Base de données'!J558)</f>
        <v/>
      </c>
      <c r="K615" s="10" t="str">
        <f>IF('Base de données'!K558="","",'Base de données'!K558)</f>
        <v/>
      </c>
      <c r="L615" s="64" t="str">
        <f>IF('Base de données'!L558="","",'Base de données'!L558)</f>
        <v/>
      </c>
      <c r="M615" s="64" t="str">
        <f>IF('Base de données'!M558="","",'Base de données'!M558)</f>
        <v/>
      </c>
      <c r="N615" s="64" t="str">
        <f>IF('Base de données'!N558="","",'Base de données'!N558)</f>
        <v/>
      </c>
      <c r="O615" s="10" t="str">
        <f>IF('Base de données'!O558="","",'Base de données'!O558)</f>
        <v/>
      </c>
      <c r="P615" s="10" t="str">
        <f>IF('Base de données'!P558="","",'Base de données'!P558)</f>
        <v/>
      </c>
      <c r="Q615" s="10" t="str">
        <f>IF('Base de données'!Q558="","",'Base de données'!Q558)</f>
        <v/>
      </c>
      <c r="BQ615"/>
      <c r="BR615"/>
      <c r="BS615"/>
      <c r="BT615"/>
      <c r="BU615"/>
      <c r="BV615"/>
      <c r="BW615"/>
      <c r="BX615"/>
      <c r="BY615"/>
      <c r="BZ615"/>
      <c r="CA615"/>
      <c r="CB615"/>
      <c r="CC615"/>
      <c r="CD615"/>
      <c r="CE615"/>
      <c r="CF615"/>
    </row>
    <row r="616" spans="1:84" hidden="1" x14ac:dyDescent="0.3">
      <c r="A616" s="12"/>
      <c r="B616" s="10" t="str">
        <f>IF('Base de données'!B559="","",'Base de données'!B559)</f>
        <v/>
      </c>
      <c r="C616" s="10" t="str">
        <f>IF('Base de données'!C559="","",'Base de données'!C559)</f>
        <v/>
      </c>
      <c r="D616" s="10" t="str">
        <f>IF('Base de données'!D559="","",'Base de données'!D559)</f>
        <v/>
      </c>
      <c r="E616" s="10" t="str">
        <f>IF('Base de données'!E559="","",'Base de données'!E559)</f>
        <v/>
      </c>
      <c r="F616" s="10" t="str">
        <f>IF('Base de données'!F559="","",'Base de données'!F559)</f>
        <v/>
      </c>
      <c r="G616" s="10" t="str">
        <f>IF('Base de données'!G559="","",'Base de données'!G559)</f>
        <v/>
      </c>
      <c r="H616" s="10" t="str">
        <f>IF('Base de données'!H559="","",'Base de données'!H559)</f>
        <v/>
      </c>
      <c r="I616" s="10" t="str">
        <f>IF('Base de données'!I559="","",'Base de données'!I559)</f>
        <v/>
      </c>
      <c r="J616" s="10" t="str">
        <f>IF('Base de données'!J559="","",'Base de données'!J559)</f>
        <v/>
      </c>
      <c r="K616" s="10" t="str">
        <f>IF('Base de données'!K559="","",'Base de données'!K559)</f>
        <v/>
      </c>
      <c r="L616" s="64" t="str">
        <f>IF('Base de données'!L559="","",'Base de données'!L559)</f>
        <v/>
      </c>
      <c r="M616" s="64" t="str">
        <f>IF('Base de données'!M559="","",'Base de données'!M559)</f>
        <v/>
      </c>
      <c r="N616" s="64" t="str">
        <f>IF('Base de données'!N559="","",'Base de données'!N559)</f>
        <v/>
      </c>
      <c r="O616" s="10" t="str">
        <f>IF('Base de données'!O559="","",'Base de données'!O559)</f>
        <v/>
      </c>
      <c r="P616" s="10" t="str">
        <f>IF('Base de données'!P559="","",'Base de données'!P559)</f>
        <v/>
      </c>
      <c r="Q616" s="10" t="str">
        <f>IF('Base de données'!Q559="","",'Base de données'!Q559)</f>
        <v/>
      </c>
      <c r="BQ616"/>
      <c r="BR616"/>
      <c r="BS616"/>
      <c r="BT616"/>
      <c r="BU616"/>
      <c r="BV616"/>
      <c r="BW616"/>
      <c r="BX616"/>
      <c r="BY616"/>
      <c r="BZ616"/>
      <c r="CA616"/>
      <c r="CB616"/>
      <c r="CC616"/>
      <c r="CD616"/>
      <c r="CE616"/>
      <c r="CF616"/>
    </row>
    <row r="617" spans="1:84" hidden="1" x14ac:dyDescent="0.3">
      <c r="A617" s="12"/>
      <c r="B617" s="10" t="str">
        <f>IF('Base de données'!B560="","",'Base de données'!B560)</f>
        <v/>
      </c>
      <c r="C617" s="10" t="str">
        <f>IF('Base de données'!C560="","",'Base de données'!C560)</f>
        <v/>
      </c>
      <c r="D617" s="10" t="str">
        <f>IF('Base de données'!D560="","",'Base de données'!D560)</f>
        <v/>
      </c>
      <c r="E617" s="10" t="str">
        <f>IF('Base de données'!E560="","",'Base de données'!E560)</f>
        <v/>
      </c>
      <c r="F617" s="10" t="str">
        <f>IF('Base de données'!F560="","",'Base de données'!F560)</f>
        <v/>
      </c>
      <c r="G617" s="10" t="str">
        <f>IF('Base de données'!G560="","",'Base de données'!G560)</f>
        <v/>
      </c>
      <c r="H617" s="10" t="str">
        <f>IF('Base de données'!H560="","",'Base de données'!H560)</f>
        <v/>
      </c>
      <c r="I617" s="10" t="str">
        <f>IF('Base de données'!I560="","",'Base de données'!I560)</f>
        <v/>
      </c>
      <c r="J617" s="10" t="str">
        <f>IF('Base de données'!J560="","",'Base de données'!J560)</f>
        <v/>
      </c>
      <c r="K617" s="10" t="str">
        <f>IF('Base de données'!K560="","",'Base de données'!K560)</f>
        <v/>
      </c>
      <c r="L617" s="64" t="str">
        <f>IF('Base de données'!L560="","",'Base de données'!L560)</f>
        <v/>
      </c>
      <c r="M617" s="64" t="str">
        <f>IF('Base de données'!M560="","",'Base de données'!M560)</f>
        <v/>
      </c>
      <c r="N617" s="64" t="str">
        <f>IF('Base de données'!N560="","",'Base de données'!N560)</f>
        <v/>
      </c>
      <c r="O617" s="10" t="str">
        <f>IF('Base de données'!O560="","",'Base de données'!O560)</f>
        <v/>
      </c>
      <c r="P617" s="10" t="str">
        <f>IF('Base de données'!P560="","",'Base de données'!P560)</f>
        <v/>
      </c>
      <c r="Q617" s="10" t="str">
        <f>IF('Base de données'!Q560="","",'Base de données'!Q560)</f>
        <v/>
      </c>
      <c r="BQ617"/>
      <c r="BR617"/>
      <c r="BS617"/>
      <c r="BT617"/>
      <c r="BU617"/>
      <c r="BV617"/>
      <c r="BW617"/>
      <c r="BX617"/>
      <c r="BY617"/>
      <c r="BZ617"/>
      <c r="CA617"/>
      <c r="CB617"/>
      <c r="CC617"/>
      <c r="CD617"/>
      <c r="CE617"/>
      <c r="CF617"/>
    </row>
    <row r="618" spans="1:84" hidden="1" x14ac:dyDescent="0.3">
      <c r="A618" s="12"/>
      <c r="B618" s="10" t="str">
        <f>IF('Base de données'!B561="","",'Base de données'!B561)</f>
        <v/>
      </c>
      <c r="C618" s="10" t="str">
        <f>IF('Base de données'!C561="","",'Base de données'!C561)</f>
        <v/>
      </c>
      <c r="D618" s="10" t="str">
        <f>IF('Base de données'!D561="","",'Base de données'!D561)</f>
        <v/>
      </c>
      <c r="E618" s="10" t="str">
        <f>IF('Base de données'!E561="","",'Base de données'!E561)</f>
        <v/>
      </c>
      <c r="F618" s="10" t="str">
        <f>IF('Base de données'!F561="","",'Base de données'!F561)</f>
        <v/>
      </c>
      <c r="G618" s="10" t="str">
        <f>IF('Base de données'!G561="","",'Base de données'!G561)</f>
        <v/>
      </c>
      <c r="H618" s="10" t="str">
        <f>IF('Base de données'!H561="","",'Base de données'!H561)</f>
        <v/>
      </c>
      <c r="I618" s="10" t="str">
        <f>IF('Base de données'!I561="","",'Base de données'!I561)</f>
        <v/>
      </c>
      <c r="J618" s="10" t="str">
        <f>IF('Base de données'!J561="","",'Base de données'!J561)</f>
        <v/>
      </c>
      <c r="K618" s="10" t="str">
        <f>IF('Base de données'!K561="","",'Base de données'!K561)</f>
        <v/>
      </c>
      <c r="L618" s="64" t="str">
        <f>IF('Base de données'!L561="","",'Base de données'!L561)</f>
        <v/>
      </c>
      <c r="M618" s="64" t="str">
        <f>IF('Base de données'!M561="","",'Base de données'!M561)</f>
        <v/>
      </c>
      <c r="N618" s="64" t="str">
        <f>IF('Base de données'!N561="","",'Base de données'!N561)</f>
        <v/>
      </c>
      <c r="O618" s="10" t="str">
        <f>IF('Base de données'!O561="","",'Base de données'!O561)</f>
        <v/>
      </c>
      <c r="P618" s="10" t="str">
        <f>IF('Base de données'!P561="","",'Base de données'!P561)</f>
        <v/>
      </c>
      <c r="Q618" s="10" t="str">
        <f>IF('Base de données'!Q561="","",'Base de données'!Q561)</f>
        <v/>
      </c>
      <c r="BQ618"/>
      <c r="BR618"/>
      <c r="BS618"/>
      <c r="BT618"/>
      <c r="BU618"/>
      <c r="BV618"/>
      <c r="BW618"/>
      <c r="BX618"/>
      <c r="BY618"/>
      <c r="BZ618"/>
      <c r="CA618"/>
      <c r="CB618"/>
      <c r="CC618"/>
      <c r="CD618"/>
      <c r="CE618"/>
      <c r="CF618"/>
    </row>
    <row r="619" spans="1:84" hidden="1" x14ac:dyDescent="0.3">
      <c r="A619" s="12"/>
      <c r="B619" s="10" t="str">
        <f>IF('Base de données'!B562="","",'Base de données'!B562)</f>
        <v/>
      </c>
      <c r="C619" s="10" t="str">
        <f>IF('Base de données'!C562="","",'Base de données'!C562)</f>
        <v/>
      </c>
      <c r="D619" s="10" t="str">
        <f>IF('Base de données'!D562="","",'Base de données'!D562)</f>
        <v/>
      </c>
      <c r="E619" s="10" t="str">
        <f>IF('Base de données'!E562="","",'Base de données'!E562)</f>
        <v/>
      </c>
      <c r="F619" s="10" t="str">
        <f>IF('Base de données'!F562="","",'Base de données'!F562)</f>
        <v/>
      </c>
      <c r="G619" s="10" t="str">
        <f>IF('Base de données'!G562="","",'Base de données'!G562)</f>
        <v/>
      </c>
      <c r="H619" s="10" t="str">
        <f>IF('Base de données'!H562="","",'Base de données'!H562)</f>
        <v/>
      </c>
      <c r="I619" s="10" t="str">
        <f>IF('Base de données'!I562="","",'Base de données'!I562)</f>
        <v/>
      </c>
      <c r="J619" s="10" t="str">
        <f>IF('Base de données'!J562="","",'Base de données'!J562)</f>
        <v/>
      </c>
      <c r="K619" s="10" t="str">
        <f>IF('Base de données'!K562="","",'Base de données'!K562)</f>
        <v/>
      </c>
      <c r="L619" s="64" t="str">
        <f>IF('Base de données'!L562="","",'Base de données'!L562)</f>
        <v/>
      </c>
      <c r="M619" s="64" t="str">
        <f>IF('Base de données'!M562="","",'Base de données'!M562)</f>
        <v/>
      </c>
      <c r="N619" s="64" t="str">
        <f>IF('Base de données'!N562="","",'Base de données'!N562)</f>
        <v/>
      </c>
      <c r="O619" s="10" t="str">
        <f>IF('Base de données'!O562="","",'Base de données'!O562)</f>
        <v/>
      </c>
      <c r="P619" s="10" t="str">
        <f>IF('Base de données'!P562="","",'Base de données'!P562)</f>
        <v/>
      </c>
      <c r="Q619" s="10" t="str">
        <f>IF('Base de données'!Q562="","",'Base de données'!Q562)</f>
        <v/>
      </c>
      <c r="BQ619"/>
      <c r="BR619"/>
      <c r="BS619"/>
      <c r="BT619"/>
      <c r="BU619"/>
      <c r="BV619"/>
      <c r="BW619"/>
      <c r="BX619"/>
      <c r="BY619"/>
      <c r="BZ619"/>
      <c r="CA619"/>
      <c r="CB619"/>
      <c r="CC619"/>
      <c r="CD619"/>
      <c r="CE619"/>
      <c r="CF619"/>
    </row>
    <row r="620" spans="1:84" hidden="1" x14ac:dyDescent="0.3">
      <c r="A620" s="12"/>
      <c r="B620" s="10" t="str">
        <f>IF('Base de données'!B563="","",'Base de données'!B563)</f>
        <v/>
      </c>
      <c r="C620" s="10" t="str">
        <f>IF('Base de données'!C563="","",'Base de données'!C563)</f>
        <v/>
      </c>
      <c r="D620" s="10" t="str">
        <f>IF('Base de données'!D563="","",'Base de données'!D563)</f>
        <v/>
      </c>
      <c r="E620" s="10" t="str">
        <f>IF('Base de données'!E563="","",'Base de données'!E563)</f>
        <v/>
      </c>
      <c r="F620" s="10" t="str">
        <f>IF('Base de données'!F563="","",'Base de données'!F563)</f>
        <v/>
      </c>
      <c r="G620" s="10" t="str">
        <f>IF('Base de données'!G563="","",'Base de données'!G563)</f>
        <v/>
      </c>
      <c r="H620" s="10" t="str">
        <f>IF('Base de données'!H563="","",'Base de données'!H563)</f>
        <v/>
      </c>
      <c r="I620" s="10" t="str">
        <f>IF('Base de données'!I563="","",'Base de données'!I563)</f>
        <v/>
      </c>
      <c r="J620" s="10" t="str">
        <f>IF('Base de données'!J563="","",'Base de données'!J563)</f>
        <v/>
      </c>
      <c r="K620" s="10" t="str">
        <f>IF('Base de données'!K563="","",'Base de données'!K563)</f>
        <v/>
      </c>
      <c r="L620" s="64" t="str">
        <f>IF('Base de données'!L563="","",'Base de données'!L563)</f>
        <v/>
      </c>
      <c r="M620" s="64" t="str">
        <f>IF('Base de données'!M563="","",'Base de données'!M563)</f>
        <v/>
      </c>
      <c r="N620" s="64" t="str">
        <f>IF('Base de données'!N563="","",'Base de données'!N563)</f>
        <v/>
      </c>
      <c r="O620" s="10" t="str">
        <f>IF('Base de données'!O563="","",'Base de données'!O563)</f>
        <v/>
      </c>
      <c r="P620" s="10" t="str">
        <f>IF('Base de données'!P563="","",'Base de données'!P563)</f>
        <v/>
      </c>
      <c r="Q620" s="10" t="str">
        <f>IF('Base de données'!Q563="","",'Base de données'!Q563)</f>
        <v/>
      </c>
      <c r="BQ620"/>
      <c r="BR620"/>
      <c r="BS620"/>
      <c r="BT620"/>
      <c r="BU620"/>
      <c r="BV620"/>
      <c r="BW620"/>
      <c r="BX620"/>
      <c r="BY620"/>
      <c r="BZ620"/>
      <c r="CA620"/>
      <c r="CB620"/>
      <c r="CC620"/>
      <c r="CD620"/>
      <c r="CE620"/>
      <c r="CF620"/>
    </row>
    <row r="621" spans="1:84" hidden="1" x14ac:dyDescent="0.3">
      <c r="A621" s="12"/>
      <c r="B621" s="10" t="str">
        <f>IF('Base de données'!B564="","",'Base de données'!B564)</f>
        <v/>
      </c>
      <c r="C621" s="10" t="str">
        <f>IF('Base de données'!C564="","",'Base de données'!C564)</f>
        <v/>
      </c>
      <c r="D621" s="10" t="str">
        <f>IF('Base de données'!D564="","",'Base de données'!D564)</f>
        <v/>
      </c>
      <c r="E621" s="10" t="str">
        <f>IF('Base de données'!E564="","",'Base de données'!E564)</f>
        <v/>
      </c>
      <c r="F621" s="10" t="str">
        <f>IF('Base de données'!F564="","",'Base de données'!F564)</f>
        <v/>
      </c>
      <c r="G621" s="10" t="str">
        <f>IF('Base de données'!G564="","",'Base de données'!G564)</f>
        <v/>
      </c>
      <c r="H621" s="10" t="str">
        <f>IF('Base de données'!H564="","",'Base de données'!H564)</f>
        <v/>
      </c>
      <c r="I621" s="10" t="str">
        <f>IF('Base de données'!I564="","",'Base de données'!I564)</f>
        <v/>
      </c>
      <c r="J621" s="10" t="str">
        <f>IF('Base de données'!J564="","",'Base de données'!J564)</f>
        <v/>
      </c>
      <c r="K621" s="10" t="str">
        <f>IF('Base de données'!K564="","",'Base de données'!K564)</f>
        <v/>
      </c>
      <c r="L621" s="64" t="str">
        <f>IF('Base de données'!L564="","",'Base de données'!L564)</f>
        <v/>
      </c>
      <c r="M621" s="64" t="str">
        <f>IF('Base de données'!M564="","",'Base de données'!M564)</f>
        <v/>
      </c>
      <c r="N621" s="64" t="str">
        <f>IF('Base de données'!N564="","",'Base de données'!N564)</f>
        <v/>
      </c>
      <c r="O621" s="10" t="str">
        <f>IF('Base de données'!O564="","",'Base de données'!O564)</f>
        <v/>
      </c>
      <c r="P621" s="10" t="str">
        <f>IF('Base de données'!P564="","",'Base de données'!P564)</f>
        <v/>
      </c>
      <c r="Q621" s="10" t="str">
        <f>IF('Base de données'!Q564="","",'Base de données'!Q564)</f>
        <v/>
      </c>
      <c r="BQ621"/>
      <c r="BR621"/>
      <c r="BS621"/>
      <c r="BT621"/>
      <c r="BU621"/>
      <c r="BV621"/>
      <c r="BW621"/>
      <c r="BX621"/>
      <c r="BY621"/>
      <c r="BZ621"/>
      <c r="CA621"/>
      <c r="CB621"/>
      <c r="CC621"/>
      <c r="CD621"/>
      <c r="CE621"/>
      <c r="CF621"/>
    </row>
    <row r="622" spans="1:84" hidden="1" x14ac:dyDescent="0.3">
      <c r="A622" s="12"/>
      <c r="B622" s="10" t="str">
        <f>IF('Base de données'!B565="","",'Base de données'!B565)</f>
        <v/>
      </c>
      <c r="C622" s="10" t="str">
        <f>IF('Base de données'!C565="","",'Base de données'!C565)</f>
        <v/>
      </c>
      <c r="D622" s="10" t="str">
        <f>IF('Base de données'!D565="","",'Base de données'!D565)</f>
        <v/>
      </c>
      <c r="E622" s="10" t="str">
        <f>IF('Base de données'!E565="","",'Base de données'!E565)</f>
        <v/>
      </c>
      <c r="F622" s="10" t="str">
        <f>IF('Base de données'!F565="","",'Base de données'!F565)</f>
        <v/>
      </c>
      <c r="G622" s="10" t="str">
        <f>IF('Base de données'!G565="","",'Base de données'!G565)</f>
        <v/>
      </c>
      <c r="H622" s="10" t="str">
        <f>IF('Base de données'!H565="","",'Base de données'!H565)</f>
        <v/>
      </c>
      <c r="I622" s="10" t="str">
        <f>IF('Base de données'!I565="","",'Base de données'!I565)</f>
        <v/>
      </c>
      <c r="J622" s="10" t="str">
        <f>IF('Base de données'!J565="","",'Base de données'!J565)</f>
        <v/>
      </c>
      <c r="K622" s="10" t="str">
        <f>IF('Base de données'!K565="","",'Base de données'!K565)</f>
        <v/>
      </c>
      <c r="L622" s="64" t="str">
        <f>IF('Base de données'!L565="","",'Base de données'!L565)</f>
        <v/>
      </c>
      <c r="M622" s="64" t="str">
        <f>IF('Base de données'!M565="","",'Base de données'!M565)</f>
        <v/>
      </c>
      <c r="N622" s="64" t="str">
        <f>IF('Base de données'!N565="","",'Base de données'!N565)</f>
        <v/>
      </c>
      <c r="O622" s="10" t="str">
        <f>IF('Base de données'!O565="","",'Base de données'!O565)</f>
        <v/>
      </c>
      <c r="P622" s="10" t="str">
        <f>IF('Base de données'!P565="","",'Base de données'!P565)</f>
        <v/>
      </c>
      <c r="Q622" s="10" t="str">
        <f>IF('Base de données'!Q565="","",'Base de données'!Q565)</f>
        <v/>
      </c>
      <c r="BQ622"/>
      <c r="BR622"/>
      <c r="BS622"/>
      <c r="BT622"/>
      <c r="BU622"/>
      <c r="BV622"/>
      <c r="BW622"/>
      <c r="BX622"/>
      <c r="BY622"/>
      <c r="BZ622"/>
      <c r="CA622"/>
      <c r="CB622"/>
      <c r="CC622"/>
      <c r="CD622"/>
      <c r="CE622"/>
      <c r="CF622"/>
    </row>
    <row r="623" spans="1:84" hidden="1" x14ac:dyDescent="0.3">
      <c r="A623" s="12"/>
      <c r="B623" s="10" t="str">
        <f>IF('Base de données'!B566="","",'Base de données'!B566)</f>
        <v/>
      </c>
      <c r="C623" s="10" t="str">
        <f>IF('Base de données'!C566="","",'Base de données'!C566)</f>
        <v/>
      </c>
      <c r="D623" s="10" t="str">
        <f>IF('Base de données'!D566="","",'Base de données'!D566)</f>
        <v/>
      </c>
      <c r="E623" s="10" t="str">
        <f>IF('Base de données'!E566="","",'Base de données'!E566)</f>
        <v/>
      </c>
      <c r="F623" s="10" t="str">
        <f>IF('Base de données'!F566="","",'Base de données'!F566)</f>
        <v/>
      </c>
      <c r="G623" s="10" t="str">
        <f>IF('Base de données'!G566="","",'Base de données'!G566)</f>
        <v/>
      </c>
      <c r="H623" s="10" t="str">
        <f>IF('Base de données'!H566="","",'Base de données'!H566)</f>
        <v/>
      </c>
      <c r="I623" s="10" t="str">
        <f>IF('Base de données'!I566="","",'Base de données'!I566)</f>
        <v/>
      </c>
      <c r="J623" s="10" t="str">
        <f>IF('Base de données'!J566="","",'Base de données'!J566)</f>
        <v/>
      </c>
      <c r="K623" s="10" t="str">
        <f>IF('Base de données'!K566="","",'Base de données'!K566)</f>
        <v/>
      </c>
      <c r="L623" s="64" t="str">
        <f>IF('Base de données'!L566="","",'Base de données'!L566)</f>
        <v/>
      </c>
      <c r="M623" s="64" t="str">
        <f>IF('Base de données'!M566="","",'Base de données'!M566)</f>
        <v/>
      </c>
      <c r="N623" s="64" t="str">
        <f>IF('Base de données'!N566="","",'Base de données'!N566)</f>
        <v/>
      </c>
      <c r="O623" s="10" t="str">
        <f>IF('Base de données'!O566="","",'Base de données'!O566)</f>
        <v/>
      </c>
      <c r="P623" s="10" t="str">
        <f>IF('Base de données'!P566="","",'Base de données'!P566)</f>
        <v/>
      </c>
      <c r="Q623" s="10" t="str">
        <f>IF('Base de données'!Q566="","",'Base de données'!Q566)</f>
        <v/>
      </c>
      <c r="BQ623"/>
      <c r="BR623"/>
      <c r="BS623"/>
      <c r="BT623"/>
      <c r="BU623"/>
      <c r="BV623"/>
      <c r="BW623"/>
      <c r="BX623"/>
      <c r="BY623"/>
      <c r="BZ623"/>
      <c r="CA623"/>
      <c r="CB623"/>
      <c r="CC623"/>
      <c r="CD623"/>
      <c r="CE623"/>
      <c r="CF623"/>
    </row>
    <row r="624" spans="1:84" hidden="1" x14ac:dyDescent="0.3">
      <c r="A624" s="12"/>
      <c r="B624" s="10" t="str">
        <f>IF('Base de données'!B567="","",'Base de données'!B567)</f>
        <v/>
      </c>
      <c r="C624" s="10" t="str">
        <f>IF('Base de données'!C567="","",'Base de données'!C567)</f>
        <v/>
      </c>
      <c r="D624" s="10" t="str">
        <f>IF('Base de données'!D567="","",'Base de données'!D567)</f>
        <v/>
      </c>
      <c r="E624" s="10" t="str">
        <f>IF('Base de données'!E567="","",'Base de données'!E567)</f>
        <v/>
      </c>
      <c r="F624" s="10" t="str">
        <f>IF('Base de données'!F567="","",'Base de données'!F567)</f>
        <v/>
      </c>
      <c r="G624" s="10" t="str">
        <f>IF('Base de données'!G567="","",'Base de données'!G567)</f>
        <v/>
      </c>
      <c r="H624" s="10" t="str">
        <f>IF('Base de données'!H567="","",'Base de données'!H567)</f>
        <v/>
      </c>
      <c r="I624" s="10" t="str">
        <f>IF('Base de données'!I567="","",'Base de données'!I567)</f>
        <v/>
      </c>
      <c r="J624" s="10" t="str">
        <f>IF('Base de données'!J567="","",'Base de données'!J567)</f>
        <v/>
      </c>
      <c r="K624" s="10" t="str">
        <f>IF('Base de données'!K567="","",'Base de données'!K567)</f>
        <v/>
      </c>
      <c r="L624" s="64" t="str">
        <f>IF('Base de données'!L567="","",'Base de données'!L567)</f>
        <v/>
      </c>
      <c r="M624" s="64" t="str">
        <f>IF('Base de données'!M567="","",'Base de données'!M567)</f>
        <v/>
      </c>
      <c r="N624" s="64" t="str">
        <f>IF('Base de données'!N567="","",'Base de données'!N567)</f>
        <v/>
      </c>
      <c r="O624" s="10" t="str">
        <f>IF('Base de données'!O567="","",'Base de données'!O567)</f>
        <v/>
      </c>
      <c r="P624" s="10" t="str">
        <f>IF('Base de données'!P567="","",'Base de données'!P567)</f>
        <v/>
      </c>
      <c r="Q624" s="10" t="str">
        <f>IF('Base de données'!Q567="","",'Base de données'!Q567)</f>
        <v/>
      </c>
      <c r="BQ624"/>
      <c r="BR624"/>
      <c r="BS624"/>
      <c r="BT624"/>
      <c r="BU624"/>
      <c r="BV624"/>
      <c r="BW624"/>
      <c r="BX624"/>
      <c r="BY624"/>
      <c r="BZ624"/>
      <c r="CA624"/>
      <c r="CB624"/>
      <c r="CC624"/>
      <c r="CD624"/>
      <c r="CE624"/>
      <c r="CF624"/>
    </row>
    <row r="625" spans="1:84" hidden="1" x14ac:dyDescent="0.3">
      <c r="A625" s="12"/>
      <c r="B625" s="10" t="str">
        <f>IF('Base de données'!B568="","",'Base de données'!B568)</f>
        <v/>
      </c>
      <c r="C625" s="10" t="str">
        <f>IF('Base de données'!C568="","",'Base de données'!C568)</f>
        <v/>
      </c>
      <c r="D625" s="10" t="str">
        <f>IF('Base de données'!D568="","",'Base de données'!D568)</f>
        <v/>
      </c>
      <c r="E625" s="10" t="str">
        <f>IF('Base de données'!E568="","",'Base de données'!E568)</f>
        <v/>
      </c>
      <c r="F625" s="10" t="str">
        <f>IF('Base de données'!F568="","",'Base de données'!F568)</f>
        <v/>
      </c>
      <c r="G625" s="10" t="str">
        <f>IF('Base de données'!G568="","",'Base de données'!G568)</f>
        <v/>
      </c>
      <c r="H625" s="10" t="str">
        <f>IF('Base de données'!H568="","",'Base de données'!H568)</f>
        <v/>
      </c>
      <c r="I625" s="10" t="str">
        <f>IF('Base de données'!I568="","",'Base de données'!I568)</f>
        <v/>
      </c>
      <c r="J625" s="10" t="str">
        <f>IF('Base de données'!J568="","",'Base de données'!J568)</f>
        <v/>
      </c>
      <c r="K625" s="10" t="str">
        <f>IF('Base de données'!K568="","",'Base de données'!K568)</f>
        <v/>
      </c>
      <c r="L625" s="64" t="str">
        <f>IF('Base de données'!L568="","",'Base de données'!L568)</f>
        <v/>
      </c>
      <c r="M625" s="64" t="str">
        <f>IF('Base de données'!M568="","",'Base de données'!M568)</f>
        <v/>
      </c>
      <c r="N625" s="64" t="str">
        <f>IF('Base de données'!N568="","",'Base de données'!N568)</f>
        <v/>
      </c>
      <c r="O625" s="10" t="str">
        <f>IF('Base de données'!O568="","",'Base de données'!O568)</f>
        <v/>
      </c>
      <c r="P625" s="10" t="str">
        <f>IF('Base de données'!P568="","",'Base de données'!P568)</f>
        <v/>
      </c>
      <c r="Q625" s="10" t="str">
        <f>IF('Base de données'!Q568="","",'Base de données'!Q568)</f>
        <v/>
      </c>
      <c r="BQ625"/>
      <c r="BR625"/>
      <c r="BS625"/>
      <c r="BT625"/>
      <c r="BU625"/>
      <c r="BV625"/>
      <c r="BW625"/>
      <c r="BX625"/>
      <c r="BY625"/>
      <c r="BZ625"/>
      <c r="CA625"/>
      <c r="CB625"/>
      <c r="CC625"/>
      <c r="CD625"/>
      <c r="CE625"/>
      <c r="CF625"/>
    </row>
    <row r="626" spans="1:84" hidden="1" x14ac:dyDescent="0.3">
      <c r="A626" s="12"/>
      <c r="B626" s="10" t="str">
        <f>IF('Base de données'!B569="","",'Base de données'!B569)</f>
        <v/>
      </c>
      <c r="C626" s="10" t="str">
        <f>IF('Base de données'!C569="","",'Base de données'!C569)</f>
        <v/>
      </c>
      <c r="D626" s="10" t="str">
        <f>IF('Base de données'!D569="","",'Base de données'!D569)</f>
        <v/>
      </c>
      <c r="E626" s="10" t="str">
        <f>IF('Base de données'!E569="","",'Base de données'!E569)</f>
        <v/>
      </c>
      <c r="F626" s="10" t="str">
        <f>IF('Base de données'!F569="","",'Base de données'!F569)</f>
        <v/>
      </c>
      <c r="G626" s="10" t="str">
        <f>IF('Base de données'!G569="","",'Base de données'!G569)</f>
        <v/>
      </c>
      <c r="H626" s="10" t="str">
        <f>IF('Base de données'!H569="","",'Base de données'!H569)</f>
        <v/>
      </c>
      <c r="I626" s="10" t="str">
        <f>IF('Base de données'!I569="","",'Base de données'!I569)</f>
        <v/>
      </c>
      <c r="J626" s="10" t="str">
        <f>IF('Base de données'!J569="","",'Base de données'!J569)</f>
        <v/>
      </c>
      <c r="K626" s="10" t="str">
        <f>IF('Base de données'!K569="","",'Base de données'!K569)</f>
        <v/>
      </c>
      <c r="L626" s="64" t="str">
        <f>IF('Base de données'!L569="","",'Base de données'!L569)</f>
        <v/>
      </c>
      <c r="M626" s="64" t="str">
        <f>IF('Base de données'!M569="","",'Base de données'!M569)</f>
        <v/>
      </c>
      <c r="N626" s="64" t="str">
        <f>IF('Base de données'!N569="","",'Base de données'!N569)</f>
        <v/>
      </c>
      <c r="O626" s="10" t="str">
        <f>IF('Base de données'!O569="","",'Base de données'!O569)</f>
        <v/>
      </c>
      <c r="P626" s="10" t="str">
        <f>IF('Base de données'!P569="","",'Base de données'!P569)</f>
        <v/>
      </c>
      <c r="Q626" s="10" t="str">
        <f>IF('Base de données'!Q569="","",'Base de données'!Q569)</f>
        <v/>
      </c>
      <c r="BQ626"/>
      <c r="BR626"/>
      <c r="BS626"/>
      <c r="BT626"/>
      <c r="BU626"/>
      <c r="BV626"/>
      <c r="BW626"/>
      <c r="BX626"/>
      <c r="BY626"/>
      <c r="BZ626"/>
      <c r="CA626"/>
      <c r="CB626"/>
      <c r="CC626"/>
      <c r="CD626"/>
      <c r="CE626"/>
      <c r="CF626"/>
    </row>
    <row r="627" spans="1:84" hidden="1" x14ac:dyDescent="0.3">
      <c r="A627" s="12"/>
      <c r="B627" s="10" t="str">
        <f>IF('Base de données'!B570="","",'Base de données'!B570)</f>
        <v/>
      </c>
      <c r="C627" s="10" t="str">
        <f>IF('Base de données'!C570="","",'Base de données'!C570)</f>
        <v/>
      </c>
      <c r="D627" s="10" t="str">
        <f>IF('Base de données'!D570="","",'Base de données'!D570)</f>
        <v/>
      </c>
      <c r="E627" s="10" t="str">
        <f>IF('Base de données'!E570="","",'Base de données'!E570)</f>
        <v/>
      </c>
      <c r="F627" s="10" t="str">
        <f>IF('Base de données'!F570="","",'Base de données'!F570)</f>
        <v/>
      </c>
      <c r="G627" s="10" t="str">
        <f>IF('Base de données'!G570="","",'Base de données'!G570)</f>
        <v/>
      </c>
      <c r="H627" s="10" t="str">
        <f>IF('Base de données'!H570="","",'Base de données'!H570)</f>
        <v/>
      </c>
      <c r="I627" s="10" t="str">
        <f>IF('Base de données'!I570="","",'Base de données'!I570)</f>
        <v/>
      </c>
      <c r="J627" s="10" t="str">
        <f>IF('Base de données'!J570="","",'Base de données'!J570)</f>
        <v/>
      </c>
      <c r="K627" s="10" t="str">
        <f>IF('Base de données'!K570="","",'Base de données'!K570)</f>
        <v/>
      </c>
      <c r="L627" s="64" t="str">
        <f>IF('Base de données'!L570="","",'Base de données'!L570)</f>
        <v/>
      </c>
      <c r="M627" s="64" t="str">
        <f>IF('Base de données'!M570="","",'Base de données'!M570)</f>
        <v/>
      </c>
      <c r="N627" s="64" t="str">
        <f>IF('Base de données'!N570="","",'Base de données'!N570)</f>
        <v/>
      </c>
      <c r="O627" s="10" t="str">
        <f>IF('Base de données'!O570="","",'Base de données'!O570)</f>
        <v/>
      </c>
      <c r="P627" s="10" t="str">
        <f>IF('Base de données'!P570="","",'Base de données'!P570)</f>
        <v/>
      </c>
      <c r="Q627" s="10" t="str">
        <f>IF('Base de données'!Q570="","",'Base de données'!Q570)</f>
        <v/>
      </c>
      <c r="BQ627"/>
      <c r="BR627"/>
      <c r="BS627"/>
      <c r="BT627"/>
      <c r="BU627"/>
      <c r="BV627"/>
      <c r="BW627"/>
      <c r="BX627"/>
      <c r="BY627"/>
      <c r="BZ627"/>
      <c r="CA627"/>
      <c r="CB627"/>
      <c r="CC627"/>
      <c r="CD627"/>
      <c r="CE627"/>
      <c r="CF627"/>
    </row>
    <row r="628" spans="1:84" hidden="1" x14ac:dyDescent="0.3">
      <c r="A628" s="12"/>
      <c r="B628" s="10" t="str">
        <f>IF('Base de données'!B571="","",'Base de données'!B571)</f>
        <v/>
      </c>
      <c r="C628" s="10" t="str">
        <f>IF('Base de données'!C571="","",'Base de données'!C571)</f>
        <v/>
      </c>
      <c r="D628" s="10" t="str">
        <f>IF('Base de données'!D571="","",'Base de données'!D571)</f>
        <v/>
      </c>
      <c r="E628" s="10" t="str">
        <f>IF('Base de données'!E571="","",'Base de données'!E571)</f>
        <v/>
      </c>
      <c r="F628" s="10" t="str">
        <f>IF('Base de données'!F571="","",'Base de données'!F571)</f>
        <v/>
      </c>
      <c r="G628" s="10" t="str">
        <f>IF('Base de données'!G571="","",'Base de données'!G571)</f>
        <v/>
      </c>
      <c r="H628" s="10" t="str">
        <f>IF('Base de données'!H571="","",'Base de données'!H571)</f>
        <v/>
      </c>
      <c r="I628" s="10" t="str">
        <f>IF('Base de données'!I571="","",'Base de données'!I571)</f>
        <v/>
      </c>
      <c r="J628" s="10" t="str">
        <f>IF('Base de données'!J571="","",'Base de données'!J571)</f>
        <v/>
      </c>
      <c r="K628" s="10" t="str">
        <f>IF('Base de données'!K571="","",'Base de données'!K571)</f>
        <v/>
      </c>
      <c r="L628" s="64" t="str">
        <f>IF('Base de données'!L571="","",'Base de données'!L571)</f>
        <v/>
      </c>
      <c r="M628" s="64" t="str">
        <f>IF('Base de données'!M571="","",'Base de données'!M571)</f>
        <v/>
      </c>
      <c r="N628" s="64" t="str">
        <f>IF('Base de données'!N571="","",'Base de données'!N571)</f>
        <v/>
      </c>
      <c r="O628" s="10" t="str">
        <f>IF('Base de données'!O571="","",'Base de données'!O571)</f>
        <v/>
      </c>
      <c r="P628" s="10" t="str">
        <f>IF('Base de données'!P571="","",'Base de données'!P571)</f>
        <v/>
      </c>
      <c r="Q628" s="10" t="str">
        <f>IF('Base de données'!Q571="","",'Base de données'!Q571)</f>
        <v/>
      </c>
      <c r="BQ628"/>
      <c r="BR628"/>
      <c r="BS628"/>
      <c r="BT628"/>
      <c r="BU628"/>
      <c r="BV628"/>
      <c r="BW628"/>
      <c r="BX628"/>
      <c r="BY628"/>
      <c r="BZ628"/>
      <c r="CA628"/>
      <c r="CB628"/>
      <c r="CC628"/>
      <c r="CD628"/>
      <c r="CE628"/>
      <c r="CF628"/>
    </row>
    <row r="629" spans="1:84" hidden="1" x14ac:dyDescent="0.3">
      <c r="A629" s="12"/>
      <c r="B629" s="10" t="str">
        <f>IF('Base de données'!B572="","",'Base de données'!B572)</f>
        <v/>
      </c>
      <c r="C629" s="10" t="str">
        <f>IF('Base de données'!C572="","",'Base de données'!C572)</f>
        <v/>
      </c>
      <c r="D629" s="10" t="str">
        <f>IF('Base de données'!D572="","",'Base de données'!D572)</f>
        <v/>
      </c>
      <c r="E629" s="10" t="str">
        <f>IF('Base de données'!E572="","",'Base de données'!E572)</f>
        <v/>
      </c>
      <c r="F629" s="10" t="str">
        <f>IF('Base de données'!F572="","",'Base de données'!F572)</f>
        <v/>
      </c>
      <c r="G629" s="10" t="str">
        <f>IF('Base de données'!G572="","",'Base de données'!G572)</f>
        <v/>
      </c>
      <c r="H629" s="10" t="str">
        <f>IF('Base de données'!H572="","",'Base de données'!H572)</f>
        <v/>
      </c>
      <c r="I629" s="10" t="str">
        <f>IF('Base de données'!I572="","",'Base de données'!I572)</f>
        <v/>
      </c>
      <c r="J629" s="10" t="str">
        <f>IF('Base de données'!J572="","",'Base de données'!J572)</f>
        <v/>
      </c>
      <c r="K629" s="10" t="str">
        <f>IF('Base de données'!K572="","",'Base de données'!K572)</f>
        <v/>
      </c>
      <c r="L629" s="64" t="str">
        <f>IF('Base de données'!L572="","",'Base de données'!L572)</f>
        <v/>
      </c>
      <c r="M629" s="64" t="str">
        <f>IF('Base de données'!M572="","",'Base de données'!M572)</f>
        <v/>
      </c>
      <c r="N629" s="64" t="str">
        <f>IF('Base de données'!N572="","",'Base de données'!N572)</f>
        <v/>
      </c>
      <c r="O629" s="10" t="str">
        <f>IF('Base de données'!O572="","",'Base de données'!O572)</f>
        <v/>
      </c>
      <c r="P629" s="10" t="str">
        <f>IF('Base de données'!P572="","",'Base de données'!P572)</f>
        <v/>
      </c>
      <c r="Q629" s="10" t="str">
        <f>IF('Base de données'!Q572="","",'Base de données'!Q572)</f>
        <v/>
      </c>
      <c r="BQ629"/>
      <c r="BR629"/>
      <c r="BS629"/>
      <c r="BT629"/>
      <c r="BU629"/>
      <c r="BV629"/>
      <c r="BW629"/>
      <c r="BX629"/>
      <c r="BY629"/>
      <c r="BZ629"/>
      <c r="CA629"/>
      <c r="CB629"/>
      <c r="CC629"/>
      <c r="CD629"/>
      <c r="CE629"/>
      <c r="CF629"/>
    </row>
    <row r="630" spans="1:84" hidden="1" x14ac:dyDescent="0.3">
      <c r="A630" s="12"/>
      <c r="B630" s="10" t="str">
        <f>IF('Base de données'!B573="","",'Base de données'!B573)</f>
        <v/>
      </c>
      <c r="C630" s="10" t="str">
        <f>IF('Base de données'!C573="","",'Base de données'!C573)</f>
        <v/>
      </c>
      <c r="D630" s="10" t="str">
        <f>IF('Base de données'!D573="","",'Base de données'!D573)</f>
        <v/>
      </c>
      <c r="E630" s="10" t="str">
        <f>IF('Base de données'!E573="","",'Base de données'!E573)</f>
        <v/>
      </c>
      <c r="F630" s="10" t="str">
        <f>IF('Base de données'!F573="","",'Base de données'!F573)</f>
        <v/>
      </c>
      <c r="G630" s="10" t="str">
        <f>IF('Base de données'!G573="","",'Base de données'!G573)</f>
        <v/>
      </c>
      <c r="H630" s="10" t="str">
        <f>IF('Base de données'!H573="","",'Base de données'!H573)</f>
        <v/>
      </c>
      <c r="I630" s="10" t="str">
        <f>IF('Base de données'!I573="","",'Base de données'!I573)</f>
        <v/>
      </c>
      <c r="J630" s="10" t="str">
        <f>IF('Base de données'!J573="","",'Base de données'!J573)</f>
        <v/>
      </c>
      <c r="K630" s="10" t="str">
        <f>IF('Base de données'!K573="","",'Base de données'!K573)</f>
        <v/>
      </c>
      <c r="L630" s="64" t="str">
        <f>IF('Base de données'!L573="","",'Base de données'!L573)</f>
        <v/>
      </c>
      <c r="M630" s="64" t="str">
        <f>IF('Base de données'!M573="","",'Base de données'!M573)</f>
        <v/>
      </c>
      <c r="N630" s="64" t="str">
        <f>IF('Base de données'!N573="","",'Base de données'!N573)</f>
        <v/>
      </c>
      <c r="O630" s="10" t="str">
        <f>IF('Base de données'!O573="","",'Base de données'!O573)</f>
        <v/>
      </c>
      <c r="P630" s="10" t="str">
        <f>IF('Base de données'!P573="","",'Base de données'!P573)</f>
        <v/>
      </c>
      <c r="Q630" s="10" t="str">
        <f>IF('Base de données'!Q573="","",'Base de données'!Q573)</f>
        <v/>
      </c>
      <c r="BQ630"/>
      <c r="BR630"/>
      <c r="BS630"/>
      <c r="BT630"/>
      <c r="BU630"/>
      <c r="BV630"/>
      <c r="BW630"/>
      <c r="BX630"/>
      <c r="BY630"/>
      <c r="BZ630"/>
      <c r="CA630"/>
      <c r="CB630"/>
      <c r="CC630"/>
      <c r="CD630"/>
      <c r="CE630"/>
      <c r="CF630"/>
    </row>
    <row r="631" spans="1:84" hidden="1" x14ac:dyDescent="0.3">
      <c r="A631" s="12"/>
      <c r="B631" s="10" t="str">
        <f>IF('Base de données'!B574="","",'Base de données'!B574)</f>
        <v/>
      </c>
      <c r="C631" s="10" t="str">
        <f>IF('Base de données'!C574="","",'Base de données'!C574)</f>
        <v/>
      </c>
      <c r="D631" s="10" t="str">
        <f>IF('Base de données'!D574="","",'Base de données'!D574)</f>
        <v/>
      </c>
      <c r="E631" s="10" t="str">
        <f>IF('Base de données'!E574="","",'Base de données'!E574)</f>
        <v/>
      </c>
      <c r="F631" s="10" t="str">
        <f>IF('Base de données'!F574="","",'Base de données'!F574)</f>
        <v/>
      </c>
      <c r="G631" s="10" t="str">
        <f>IF('Base de données'!G574="","",'Base de données'!G574)</f>
        <v/>
      </c>
      <c r="H631" s="10" t="str">
        <f>IF('Base de données'!H574="","",'Base de données'!H574)</f>
        <v/>
      </c>
      <c r="I631" s="10" t="str">
        <f>IF('Base de données'!I574="","",'Base de données'!I574)</f>
        <v/>
      </c>
      <c r="J631" s="10" t="str">
        <f>IF('Base de données'!J574="","",'Base de données'!J574)</f>
        <v/>
      </c>
      <c r="K631" s="10" t="str">
        <f>IF('Base de données'!K574="","",'Base de données'!K574)</f>
        <v/>
      </c>
      <c r="L631" s="64" t="str">
        <f>IF('Base de données'!L574="","",'Base de données'!L574)</f>
        <v/>
      </c>
      <c r="M631" s="64" t="str">
        <f>IF('Base de données'!M574="","",'Base de données'!M574)</f>
        <v/>
      </c>
      <c r="N631" s="64" t="str">
        <f>IF('Base de données'!N574="","",'Base de données'!N574)</f>
        <v/>
      </c>
      <c r="O631" s="10" t="str">
        <f>IF('Base de données'!O574="","",'Base de données'!O574)</f>
        <v/>
      </c>
      <c r="P631" s="10" t="str">
        <f>IF('Base de données'!P574="","",'Base de données'!P574)</f>
        <v/>
      </c>
      <c r="Q631" s="10" t="str">
        <f>IF('Base de données'!Q574="","",'Base de données'!Q574)</f>
        <v/>
      </c>
      <c r="BQ631"/>
      <c r="BR631"/>
      <c r="BS631"/>
      <c r="BT631"/>
      <c r="BU631"/>
      <c r="BV631"/>
      <c r="BW631"/>
      <c r="BX631"/>
      <c r="BY631"/>
      <c r="BZ631"/>
      <c r="CA631"/>
      <c r="CB631"/>
      <c r="CC631"/>
      <c r="CD631"/>
      <c r="CE631"/>
      <c r="CF631"/>
    </row>
    <row r="632" spans="1:84" hidden="1" x14ac:dyDescent="0.3">
      <c r="A632" s="12"/>
      <c r="B632" s="10" t="str">
        <f>IF('Base de données'!B575="","",'Base de données'!B575)</f>
        <v/>
      </c>
      <c r="C632" s="10" t="str">
        <f>IF('Base de données'!C575="","",'Base de données'!C575)</f>
        <v/>
      </c>
      <c r="D632" s="10" t="str">
        <f>IF('Base de données'!D575="","",'Base de données'!D575)</f>
        <v/>
      </c>
      <c r="E632" s="10" t="str">
        <f>IF('Base de données'!E575="","",'Base de données'!E575)</f>
        <v/>
      </c>
      <c r="F632" s="10" t="str">
        <f>IF('Base de données'!F575="","",'Base de données'!F575)</f>
        <v/>
      </c>
      <c r="G632" s="10" t="str">
        <f>IF('Base de données'!G575="","",'Base de données'!G575)</f>
        <v/>
      </c>
      <c r="H632" s="10" t="str">
        <f>IF('Base de données'!H575="","",'Base de données'!H575)</f>
        <v/>
      </c>
      <c r="I632" s="10" t="str">
        <f>IF('Base de données'!I575="","",'Base de données'!I575)</f>
        <v/>
      </c>
      <c r="J632" s="10" t="str">
        <f>IF('Base de données'!J575="","",'Base de données'!J575)</f>
        <v/>
      </c>
      <c r="K632" s="10" t="str">
        <f>IF('Base de données'!K575="","",'Base de données'!K575)</f>
        <v/>
      </c>
      <c r="L632" s="64" t="str">
        <f>IF('Base de données'!L575="","",'Base de données'!L575)</f>
        <v/>
      </c>
      <c r="M632" s="64" t="str">
        <f>IF('Base de données'!M575="","",'Base de données'!M575)</f>
        <v/>
      </c>
      <c r="N632" s="64" t="str">
        <f>IF('Base de données'!N575="","",'Base de données'!N575)</f>
        <v/>
      </c>
      <c r="O632" s="10" t="str">
        <f>IF('Base de données'!O575="","",'Base de données'!O575)</f>
        <v/>
      </c>
      <c r="P632" s="10" t="str">
        <f>IF('Base de données'!P575="","",'Base de données'!P575)</f>
        <v/>
      </c>
      <c r="Q632" s="10" t="str">
        <f>IF('Base de données'!Q575="","",'Base de données'!Q575)</f>
        <v/>
      </c>
      <c r="BQ632"/>
      <c r="BR632"/>
      <c r="BS632"/>
      <c r="BT632"/>
      <c r="BU632"/>
      <c r="BV632"/>
      <c r="BW632"/>
      <c r="BX632"/>
      <c r="BY632"/>
      <c r="BZ632"/>
      <c r="CA632"/>
      <c r="CB632"/>
      <c r="CC632"/>
      <c r="CD632"/>
      <c r="CE632"/>
      <c r="CF632"/>
    </row>
    <row r="633" spans="1:84" hidden="1" x14ac:dyDescent="0.3">
      <c r="A633" s="12"/>
      <c r="B633" s="10" t="str">
        <f>IF('Base de données'!B576="","",'Base de données'!B576)</f>
        <v/>
      </c>
      <c r="C633" s="10" t="str">
        <f>IF('Base de données'!C576="","",'Base de données'!C576)</f>
        <v/>
      </c>
      <c r="D633" s="10" t="str">
        <f>IF('Base de données'!D576="","",'Base de données'!D576)</f>
        <v/>
      </c>
      <c r="E633" s="10" t="str">
        <f>IF('Base de données'!E576="","",'Base de données'!E576)</f>
        <v/>
      </c>
      <c r="F633" s="10" t="str">
        <f>IF('Base de données'!F576="","",'Base de données'!F576)</f>
        <v/>
      </c>
      <c r="G633" s="10" t="str">
        <f>IF('Base de données'!G576="","",'Base de données'!G576)</f>
        <v/>
      </c>
      <c r="H633" s="10" t="str">
        <f>IF('Base de données'!H576="","",'Base de données'!H576)</f>
        <v/>
      </c>
      <c r="I633" s="10" t="str">
        <f>IF('Base de données'!I576="","",'Base de données'!I576)</f>
        <v/>
      </c>
      <c r="J633" s="10" t="str">
        <f>IF('Base de données'!J576="","",'Base de données'!J576)</f>
        <v/>
      </c>
      <c r="K633" s="10" t="str">
        <f>IF('Base de données'!K576="","",'Base de données'!K576)</f>
        <v/>
      </c>
      <c r="L633" s="64" t="str">
        <f>IF('Base de données'!L576="","",'Base de données'!L576)</f>
        <v/>
      </c>
      <c r="M633" s="64" t="str">
        <f>IF('Base de données'!M576="","",'Base de données'!M576)</f>
        <v/>
      </c>
      <c r="N633" s="64" t="str">
        <f>IF('Base de données'!N576="","",'Base de données'!N576)</f>
        <v/>
      </c>
      <c r="O633" s="10" t="str">
        <f>IF('Base de données'!O576="","",'Base de données'!O576)</f>
        <v/>
      </c>
      <c r="P633" s="10" t="str">
        <f>IF('Base de données'!P576="","",'Base de données'!P576)</f>
        <v/>
      </c>
      <c r="Q633" s="10" t="str">
        <f>IF('Base de données'!Q576="","",'Base de données'!Q576)</f>
        <v/>
      </c>
      <c r="BQ633"/>
      <c r="BR633"/>
      <c r="BS633"/>
      <c r="BT633"/>
      <c r="BU633"/>
      <c r="BV633"/>
      <c r="BW633"/>
      <c r="BX633"/>
      <c r="BY633"/>
      <c r="BZ633"/>
      <c r="CA633"/>
      <c r="CB633"/>
      <c r="CC633"/>
      <c r="CD633"/>
      <c r="CE633"/>
      <c r="CF633"/>
    </row>
    <row r="634" spans="1:84" hidden="1" x14ac:dyDescent="0.3">
      <c r="A634" s="12"/>
      <c r="B634" s="10" t="str">
        <f>IF('Base de données'!B577="","",'Base de données'!B577)</f>
        <v/>
      </c>
      <c r="C634" s="10" t="str">
        <f>IF('Base de données'!C577="","",'Base de données'!C577)</f>
        <v/>
      </c>
      <c r="D634" s="10" t="str">
        <f>IF('Base de données'!D577="","",'Base de données'!D577)</f>
        <v/>
      </c>
      <c r="E634" s="10" t="str">
        <f>IF('Base de données'!E577="","",'Base de données'!E577)</f>
        <v/>
      </c>
      <c r="F634" s="10" t="str">
        <f>IF('Base de données'!F577="","",'Base de données'!F577)</f>
        <v/>
      </c>
      <c r="G634" s="10" t="str">
        <f>IF('Base de données'!G577="","",'Base de données'!G577)</f>
        <v/>
      </c>
      <c r="H634" s="10" t="str">
        <f>IF('Base de données'!H577="","",'Base de données'!H577)</f>
        <v/>
      </c>
      <c r="I634" s="10" t="str">
        <f>IF('Base de données'!I577="","",'Base de données'!I577)</f>
        <v/>
      </c>
      <c r="J634" s="10" t="str">
        <f>IF('Base de données'!J577="","",'Base de données'!J577)</f>
        <v/>
      </c>
      <c r="K634" s="10" t="str">
        <f>IF('Base de données'!K577="","",'Base de données'!K577)</f>
        <v/>
      </c>
      <c r="L634" s="64" t="str">
        <f>IF('Base de données'!L577="","",'Base de données'!L577)</f>
        <v/>
      </c>
      <c r="M634" s="64" t="str">
        <f>IF('Base de données'!M577="","",'Base de données'!M577)</f>
        <v/>
      </c>
      <c r="N634" s="64" t="str">
        <f>IF('Base de données'!N577="","",'Base de données'!N577)</f>
        <v/>
      </c>
      <c r="O634" s="10" t="str">
        <f>IF('Base de données'!O577="","",'Base de données'!O577)</f>
        <v/>
      </c>
      <c r="P634" s="10" t="str">
        <f>IF('Base de données'!P577="","",'Base de données'!P577)</f>
        <v/>
      </c>
      <c r="Q634" s="10" t="str">
        <f>IF('Base de données'!Q577="","",'Base de données'!Q577)</f>
        <v/>
      </c>
      <c r="BQ634"/>
      <c r="BR634"/>
      <c r="BS634"/>
      <c r="BT634"/>
      <c r="BU634"/>
      <c r="BV634"/>
      <c r="BW634"/>
      <c r="BX634"/>
      <c r="BY634"/>
      <c r="BZ634"/>
      <c r="CA634"/>
      <c r="CB634"/>
      <c r="CC634"/>
      <c r="CD634"/>
      <c r="CE634"/>
      <c r="CF634"/>
    </row>
    <row r="635" spans="1:84" hidden="1" x14ac:dyDescent="0.3">
      <c r="A635" s="12"/>
      <c r="B635" s="10" t="str">
        <f>IF('Base de données'!B578="","",'Base de données'!B578)</f>
        <v/>
      </c>
      <c r="C635" s="10" t="str">
        <f>IF('Base de données'!C578="","",'Base de données'!C578)</f>
        <v/>
      </c>
      <c r="D635" s="10" t="str">
        <f>IF('Base de données'!D578="","",'Base de données'!D578)</f>
        <v/>
      </c>
      <c r="E635" s="10" t="str">
        <f>IF('Base de données'!E578="","",'Base de données'!E578)</f>
        <v/>
      </c>
      <c r="F635" s="10" t="str">
        <f>IF('Base de données'!F578="","",'Base de données'!F578)</f>
        <v/>
      </c>
      <c r="G635" s="10" t="str">
        <f>IF('Base de données'!G578="","",'Base de données'!G578)</f>
        <v/>
      </c>
      <c r="H635" s="10" t="str">
        <f>IF('Base de données'!H578="","",'Base de données'!H578)</f>
        <v/>
      </c>
      <c r="I635" s="10" t="str">
        <f>IF('Base de données'!I578="","",'Base de données'!I578)</f>
        <v/>
      </c>
      <c r="J635" s="10" t="str">
        <f>IF('Base de données'!J578="","",'Base de données'!J578)</f>
        <v/>
      </c>
      <c r="K635" s="10" t="str">
        <f>IF('Base de données'!K578="","",'Base de données'!K578)</f>
        <v/>
      </c>
      <c r="L635" s="64" t="str">
        <f>IF('Base de données'!L578="","",'Base de données'!L578)</f>
        <v/>
      </c>
      <c r="M635" s="64" t="str">
        <f>IF('Base de données'!M578="","",'Base de données'!M578)</f>
        <v/>
      </c>
      <c r="N635" s="64" t="str">
        <f>IF('Base de données'!N578="","",'Base de données'!N578)</f>
        <v/>
      </c>
      <c r="O635" s="10" t="str">
        <f>IF('Base de données'!O578="","",'Base de données'!O578)</f>
        <v/>
      </c>
      <c r="P635" s="10" t="str">
        <f>IF('Base de données'!P578="","",'Base de données'!P578)</f>
        <v/>
      </c>
      <c r="Q635" s="10" t="str">
        <f>IF('Base de données'!Q578="","",'Base de données'!Q578)</f>
        <v/>
      </c>
      <c r="BQ635"/>
      <c r="BR635"/>
      <c r="BS635"/>
      <c r="BT635"/>
      <c r="BU635"/>
      <c r="BV635"/>
      <c r="BW635"/>
      <c r="BX635"/>
      <c r="BY635"/>
      <c r="BZ635"/>
      <c r="CA635"/>
      <c r="CB635"/>
      <c r="CC635"/>
      <c r="CD635"/>
      <c r="CE635"/>
      <c r="CF635"/>
    </row>
    <row r="636" spans="1:84" hidden="1" x14ac:dyDescent="0.3">
      <c r="A636" s="12"/>
      <c r="B636" s="10" t="str">
        <f>IF('Base de données'!B579="","",'Base de données'!B579)</f>
        <v/>
      </c>
      <c r="C636" s="10" t="str">
        <f>IF('Base de données'!C579="","",'Base de données'!C579)</f>
        <v/>
      </c>
      <c r="D636" s="10" t="str">
        <f>IF('Base de données'!D579="","",'Base de données'!D579)</f>
        <v/>
      </c>
      <c r="E636" s="10" t="str">
        <f>IF('Base de données'!E579="","",'Base de données'!E579)</f>
        <v/>
      </c>
      <c r="F636" s="10" t="str">
        <f>IF('Base de données'!F579="","",'Base de données'!F579)</f>
        <v/>
      </c>
      <c r="G636" s="10" t="str">
        <f>IF('Base de données'!G579="","",'Base de données'!G579)</f>
        <v/>
      </c>
      <c r="H636" s="10" t="str">
        <f>IF('Base de données'!H579="","",'Base de données'!H579)</f>
        <v/>
      </c>
      <c r="I636" s="10" t="str">
        <f>IF('Base de données'!I579="","",'Base de données'!I579)</f>
        <v/>
      </c>
      <c r="J636" s="10" t="str">
        <f>IF('Base de données'!J579="","",'Base de données'!J579)</f>
        <v/>
      </c>
      <c r="K636" s="10" t="str">
        <f>IF('Base de données'!K579="","",'Base de données'!K579)</f>
        <v/>
      </c>
      <c r="L636" s="64" t="str">
        <f>IF('Base de données'!L579="","",'Base de données'!L579)</f>
        <v/>
      </c>
      <c r="M636" s="64" t="str">
        <f>IF('Base de données'!M579="","",'Base de données'!M579)</f>
        <v/>
      </c>
      <c r="N636" s="64" t="str">
        <f>IF('Base de données'!N579="","",'Base de données'!N579)</f>
        <v/>
      </c>
      <c r="O636" s="10" t="str">
        <f>IF('Base de données'!O579="","",'Base de données'!O579)</f>
        <v/>
      </c>
      <c r="P636" s="10" t="str">
        <f>IF('Base de données'!P579="","",'Base de données'!P579)</f>
        <v/>
      </c>
      <c r="Q636" s="10" t="str">
        <f>IF('Base de données'!Q579="","",'Base de données'!Q579)</f>
        <v/>
      </c>
      <c r="BQ636"/>
      <c r="BR636"/>
      <c r="BS636"/>
      <c r="BT636"/>
      <c r="BU636"/>
      <c r="BV636"/>
      <c r="BW636"/>
      <c r="BX636"/>
      <c r="BY636"/>
      <c r="BZ636"/>
      <c r="CA636"/>
      <c r="CB636"/>
      <c r="CC636"/>
      <c r="CD636"/>
      <c r="CE636"/>
      <c r="CF636"/>
    </row>
    <row r="637" spans="1:84" hidden="1" x14ac:dyDescent="0.3">
      <c r="A637" s="12"/>
      <c r="B637" s="10" t="str">
        <f>IF('Base de données'!B580="","",'Base de données'!B580)</f>
        <v/>
      </c>
      <c r="C637" s="10" t="str">
        <f>IF('Base de données'!C580="","",'Base de données'!C580)</f>
        <v/>
      </c>
      <c r="D637" s="10" t="str">
        <f>IF('Base de données'!D580="","",'Base de données'!D580)</f>
        <v/>
      </c>
      <c r="E637" s="10" t="str">
        <f>IF('Base de données'!E580="","",'Base de données'!E580)</f>
        <v/>
      </c>
      <c r="F637" s="10" t="str">
        <f>IF('Base de données'!F580="","",'Base de données'!F580)</f>
        <v/>
      </c>
      <c r="G637" s="10" t="str">
        <f>IF('Base de données'!G580="","",'Base de données'!G580)</f>
        <v/>
      </c>
      <c r="H637" s="10" t="str">
        <f>IF('Base de données'!H580="","",'Base de données'!H580)</f>
        <v/>
      </c>
      <c r="I637" s="10" t="str">
        <f>IF('Base de données'!I580="","",'Base de données'!I580)</f>
        <v/>
      </c>
      <c r="J637" s="10" t="str">
        <f>IF('Base de données'!J580="","",'Base de données'!J580)</f>
        <v/>
      </c>
      <c r="K637" s="10" t="str">
        <f>IF('Base de données'!K580="","",'Base de données'!K580)</f>
        <v/>
      </c>
      <c r="L637" s="64" t="str">
        <f>IF('Base de données'!L580="","",'Base de données'!L580)</f>
        <v/>
      </c>
      <c r="M637" s="64" t="str">
        <f>IF('Base de données'!M580="","",'Base de données'!M580)</f>
        <v/>
      </c>
      <c r="N637" s="64" t="str">
        <f>IF('Base de données'!N580="","",'Base de données'!N580)</f>
        <v/>
      </c>
      <c r="O637" s="10" t="str">
        <f>IF('Base de données'!O580="","",'Base de données'!O580)</f>
        <v/>
      </c>
      <c r="P637" s="10" t="str">
        <f>IF('Base de données'!P580="","",'Base de données'!P580)</f>
        <v/>
      </c>
      <c r="Q637" s="10" t="str">
        <f>IF('Base de données'!Q580="","",'Base de données'!Q580)</f>
        <v/>
      </c>
      <c r="BQ637"/>
      <c r="BR637"/>
      <c r="BS637"/>
      <c r="BT637"/>
      <c r="BU637"/>
      <c r="BV637"/>
      <c r="BW637"/>
      <c r="BX637"/>
      <c r="BY637"/>
      <c r="BZ637"/>
      <c r="CA637"/>
      <c r="CB637"/>
      <c r="CC637"/>
      <c r="CD637"/>
      <c r="CE637"/>
      <c r="CF637"/>
    </row>
    <row r="638" spans="1:84" hidden="1" x14ac:dyDescent="0.3">
      <c r="A638" s="12"/>
      <c r="B638" s="10" t="str">
        <f>IF('Base de données'!B581="","",'Base de données'!B581)</f>
        <v/>
      </c>
      <c r="C638" s="10" t="str">
        <f>IF('Base de données'!C581="","",'Base de données'!C581)</f>
        <v/>
      </c>
      <c r="D638" s="10" t="str">
        <f>IF('Base de données'!D581="","",'Base de données'!D581)</f>
        <v/>
      </c>
      <c r="E638" s="10" t="str">
        <f>IF('Base de données'!E581="","",'Base de données'!E581)</f>
        <v/>
      </c>
      <c r="F638" s="10" t="str">
        <f>IF('Base de données'!F581="","",'Base de données'!F581)</f>
        <v/>
      </c>
      <c r="G638" s="10" t="str">
        <f>IF('Base de données'!G581="","",'Base de données'!G581)</f>
        <v/>
      </c>
      <c r="H638" s="10" t="str">
        <f>IF('Base de données'!H581="","",'Base de données'!H581)</f>
        <v/>
      </c>
      <c r="I638" s="10" t="str">
        <f>IF('Base de données'!I581="","",'Base de données'!I581)</f>
        <v/>
      </c>
      <c r="J638" s="10" t="str">
        <f>IF('Base de données'!J581="","",'Base de données'!J581)</f>
        <v/>
      </c>
      <c r="K638" s="10" t="str">
        <f>IF('Base de données'!K581="","",'Base de données'!K581)</f>
        <v/>
      </c>
      <c r="L638" s="64" t="str">
        <f>IF('Base de données'!L581="","",'Base de données'!L581)</f>
        <v/>
      </c>
      <c r="M638" s="64" t="str">
        <f>IF('Base de données'!M581="","",'Base de données'!M581)</f>
        <v/>
      </c>
      <c r="N638" s="64" t="str">
        <f>IF('Base de données'!N581="","",'Base de données'!N581)</f>
        <v/>
      </c>
      <c r="O638" s="10" t="str">
        <f>IF('Base de données'!O581="","",'Base de données'!O581)</f>
        <v/>
      </c>
      <c r="P638" s="10" t="str">
        <f>IF('Base de données'!P581="","",'Base de données'!P581)</f>
        <v/>
      </c>
      <c r="Q638" s="10" t="str">
        <f>IF('Base de données'!Q581="","",'Base de données'!Q581)</f>
        <v/>
      </c>
      <c r="BQ638"/>
      <c r="BR638"/>
      <c r="BS638"/>
      <c r="BT638"/>
      <c r="BU638"/>
      <c r="BV638"/>
      <c r="BW638"/>
      <c r="BX638"/>
      <c r="BY638"/>
      <c r="BZ638"/>
      <c r="CA638"/>
      <c r="CB638"/>
      <c r="CC638"/>
      <c r="CD638"/>
      <c r="CE638"/>
      <c r="CF638"/>
    </row>
    <row r="639" spans="1:84" hidden="1" x14ac:dyDescent="0.3">
      <c r="A639" s="12"/>
      <c r="B639" s="10" t="str">
        <f>IF('Base de données'!B582="","",'Base de données'!B582)</f>
        <v/>
      </c>
      <c r="C639" s="10" t="str">
        <f>IF('Base de données'!C582="","",'Base de données'!C582)</f>
        <v/>
      </c>
      <c r="D639" s="10" t="str">
        <f>IF('Base de données'!D582="","",'Base de données'!D582)</f>
        <v/>
      </c>
      <c r="E639" s="10" t="str">
        <f>IF('Base de données'!E582="","",'Base de données'!E582)</f>
        <v/>
      </c>
      <c r="F639" s="10" t="str">
        <f>IF('Base de données'!F582="","",'Base de données'!F582)</f>
        <v/>
      </c>
      <c r="G639" s="10" t="str">
        <f>IF('Base de données'!G582="","",'Base de données'!G582)</f>
        <v/>
      </c>
      <c r="H639" s="10" t="str">
        <f>IF('Base de données'!H582="","",'Base de données'!H582)</f>
        <v/>
      </c>
      <c r="I639" s="10" t="str">
        <f>IF('Base de données'!I582="","",'Base de données'!I582)</f>
        <v/>
      </c>
      <c r="J639" s="10" t="str">
        <f>IF('Base de données'!J582="","",'Base de données'!J582)</f>
        <v/>
      </c>
      <c r="K639" s="10" t="str">
        <f>IF('Base de données'!K582="","",'Base de données'!K582)</f>
        <v/>
      </c>
      <c r="L639" s="64" t="str">
        <f>IF('Base de données'!L582="","",'Base de données'!L582)</f>
        <v/>
      </c>
      <c r="M639" s="64" t="str">
        <f>IF('Base de données'!M582="","",'Base de données'!M582)</f>
        <v/>
      </c>
      <c r="N639" s="64" t="str">
        <f>IF('Base de données'!N582="","",'Base de données'!N582)</f>
        <v/>
      </c>
      <c r="O639" s="10" t="str">
        <f>IF('Base de données'!O582="","",'Base de données'!O582)</f>
        <v/>
      </c>
      <c r="P639" s="10" t="str">
        <f>IF('Base de données'!P582="","",'Base de données'!P582)</f>
        <v/>
      </c>
      <c r="Q639" s="10" t="str">
        <f>IF('Base de données'!Q582="","",'Base de données'!Q582)</f>
        <v/>
      </c>
      <c r="BQ639"/>
      <c r="BR639"/>
      <c r="BS639"/>
      <c r="BT639"/>
      <c r="BU639"/>
      <c r="BV639"/>
      <c r="BW639"/>
      <c r="BX639"/>
      <c r="BY639"/>
      <c r="BZ639"/>
      <c r="CA639"/>
      <c r="CB639"/>
      <c r="CC639"/>
      <c r="CD639"/>
      <c r="CE639"/>
      <c r="CF639"/>
    </row>
    <row r="640" spans="1:84" hidden="1" x14ac:dyDescent="0.3">
      <c r="A640" s="12"/>
      <c r="B640" s="10" t="str">
        <f>IF('Base de données'!B583="","",'Base de données'!B583)</f>
        <v/>
      </c>
      <c r="C640" s="10" t="str">
        <f>IF('Base de données'!C583="","",'Base de données'!C583)</f>
        <v/>
      </c>
      <c r="D640" s="10" t="str">
        <f>IF('Base de données'!D583="","",'Base de données'!D583)</f>
        <v/>
      </c>
      <c r="E640" s="10" t="str">
        <f>IF('Base de données'!E583="","",'Base de données'!E583)</f>
        <v/>
      </c>
      <c r="F640" s="10" t="str">
        <f>IF('Base de données'!F583="","",'Base de données'!F583)</f>
        <v/>
      </c>
      <c r="G640" s="10" t="str">
        <f>IF('Base de données'!G583="","",'Base de données'!G583)</f>
        <v/>
      </c>
      <c r="H640" s="10" t="str">
        <f>IF('Base de données'!H583="","",'Base de données'!H583)</f>
        <v/>
      </c>
      <c r="I640" s="10" t="str">
        <f>IF('Base de données'!I583="","",'Base de données'!I583)</f>
        <v/>
      </c>
      <c r="J640" s="10" t="str">
        <f>IF('Base de données'!J583="","",'Base de données'!J583)</f>
        <v/>
      </c>
      <c r="K640" s="10" t="str">
        <f>IF('Base de données'!K583="","",'Base de données'!K583)</f>
        <v/>
      </c>
      <c r="L640" s="64" t="str">
        <f>IF('Base de données'!L583="","",'Base de données'!L583)</f>
        <v/>
      </c>
      <c r="M640" s="64" t="str">
        <f>IF('Base de données'!M583="","",'Base de données'!M583)</f>
        <v/>
      </c>
      <c r="N640" s="64" t="str">
        <f>IF('Base de données'!N583="","",'Base de données'!N583)</f>
        <v/>
      </c>
      <c r="O640" s="10" t="str">
        <f>IF('Base de données'!O583="","",'Base de données'!O583)</f>
        <v/>
      </c>
      <c r="P640" s="10" t="str">
        <f>IF('Base de données'!P583="","",'Base de données'!P583)</f>
        <v/>
      </c>
      <c r="Q640" s="10" t="str">
        <f>IF('Base de données'!Q583="","",'Base de données'!Q583)</f>
        <v/>
      </c>
      <c r="BQ640"/>
      <c r="BR640"/>
      <c r="BS640"/>
      <c r="BT640"/>
      <c r="BU640"/>
      <c r="BV640"/>
      <c r="BW640"/>
      <c r="BX640"/>
      <c r="BY640"/>
      <c r="BZ640"/>
      <c r="CA640"/>
      <c r="CB640"/>
      <c r="CC640"/>
      <c r="CD640"/>
      <c r="CE640"/>
      <c r="CF640"/>
    </row>
    <row r="641" spans="1:84" hidden="1" x14ac:dyDescent="0.3">
      <c r="A641" s="12"/>
      <c r="B641" s="10" t="str">
        <f>IF('Base de données'!B584="","",'Base de données'!B584)</f>
        <v/>
      </c>
      <c r="C641" s="10" t="str">
        <f>IF('Base de données'!C584="","",'Base de données'!C584)</f>
        <v/>
      </c>
      <c r="D641" s="10" t="str">
        <f>IF('Base de données'!D584="","",'Base de données'!D584)</f>
        <v/>
      </c>
      <c r="E641" s="10" t="str">
        <f>IF('Base de données'!E584="","",'Base de données'!E584)</f>
        <v/>
      </c>
      <c r="F641" s="10" t="str">
        <f>IF('Base de données'!F584="","",'Base de données'!F584)</f>
        <v/>
      </c>
      <c r="G641" s="10" t="str">
        <f>IF('Base de données'!G584="","",'Base de données'!G584)</f>
        <v/>
      </c>
      <c r="H641" s="10" t="str">
        <f>IF('Base de données'!H584="","",'Base de données'!H584)</f>
        <v/>
      </c>
      <c r="I641" s="10" t="str">
        <f>IF('Base de données'!I584="","",'Base de données'!I584)</f>
        <v/>
      </c>
      <c r="J641" s="10" t="str">
        <f>IF('Base de données'!J584="","",'Base de données'!J584)</f>
        <v/>
      </c>
      <c r="K641" s="10" t="str">
        <f>IF('Base de données'!K584="","",'Base de données'!K584)</f>
        <v/>
      </c>
      <c r="L641" s="64" t="str">
        <f>IF('Base de données'!L584="","",'Base de données'!L584)</f>
        <v/>
      </c>
      <c r="M641" s="64" t="str">
        <f>IF('Base de données'!M584="","",'Base de données'!M584)</f>
        <v/>
      </c>
      <c r="N641" s="64" t="str">
        <f>IF('Base de données'!N584="","",'Base de données'!N584)</f>
        <v/>
      </c>
      <c r="O641" s="10" t="str">
        <f>IF('Base de données'!O584="","",'Base de données'!O584)</f>
        <v/>
      </c>
      <c r="P641" s="10" t="str">
        <f>IF('Base de données'!P584="","",'Base de données'!P584)</f>
        <v/>
      </c>
      <c r="Q641" s="10" t="str">
        <f>IF('Base de données'!Q584="","",'Base de données'!Q584)</f>
        <v/>
      </c>
      <c r="BQ641"/>
      <c r="BR641"/>
      <c r="BS641"/>
      <c r="BT641"/>
      <c r="BU641"/>
      <c r="BV641"/>
      <c r="BW641"/>
      <c r="BX641"/>
      <c r="BY641"/>
      <c r="BZ641"/>
      <c r="CA641"/>
      <c r="CB641"/>
      <c r="CC641"/>
      <c r="CD641"/>
      <c r="CE641"/>
      <c r="CF641"/>
    </row>
    <row r="642" spans="1:84" hidden="1" x14ac:dyDescent="0.3">
      <c r="A642" s="12"/>
      <c r="B642" s="10" t="str">
        <f>IF('Base de données'!B585="","",'Base de données'!B585)</f>
        <v/>
      </c>
      <c r="C642" s="10" t="str">
        <f>IF('Base de données'!C585="","",'Base de données'!C585)</f>
        <v/>
      </c>
      <c r="D642" s="10" t="str">
        <f>IF('Base de données'!D585="","",'Base de données'!D585)</f>
        <v/>
      </c>
      <c r="E642" s="10" t="str">
        <f>IF('Base de données'!E585="","",'Base de données'!E585)</f>
        <v/>
      </c>
      <c r="F642" s="10" t="str">
        <f>IF('Base de données'!F585="","",'Base de données'!F585)</f>
        <v/>
      </c>
      <c r="G642" s="10" t="str">
        <f>IF('Base de données'!G585="","",'Base de données'!G585)</f>
        <v/>
      </c>
      <c r="H642" s="10" t="str">
        <f>IF('Base de données'!H585="","",'Base de données'!H585)</f>
        <v/>
      </c>
      <c r="I642" s="10" t="str">
        <f>IF('Base de données'!I585="","",'Base de données'!I585)</f>
        <v/>
      </c>
      <c r="J642" s="10" t="str">
        <f>IF('Base de données'!J585="","",'Base de données'!J585)</f>
        <v/>
      </c>
      <c r="K642" s="10" t="str">
        <f>IF('Base de données'!K585="","",'Base de données'!K585)</f>
        <v/>
      </c>
      <c r="L642" s="64" t="str">
        <f>IF('Base de données'!L585="","",'Base de données'!L585)</f>
        <v/>
      </c>
      <c r="M642" s="64" t="str">
        <f>IF('Base de données'!M585="","",'Base de données'!M585)</f>
        <v/>
      </c>
      <c r="N642" s="64" t="str">
        <f>IF('Base de données'!N585="","",'Base de données'!N585)</f>
        <v/>
      </c>
      <c r="O642" s="10" t="str">
        <f>IF('Base de données'!O585="","",'Base de données'!O585)</f>
        <v/>
      </c>
      <c r="P642" s="10" t="str">
        <f>IF('Base de données'!P585="","",'Base de données'!P585)</f>
        <v/>
      </c>
      <c r="Q642" s="10" t="str">
        <f>IF('Base de données'!Q585="","",'Base de données'!Q585)</f>
        <v/>
      </c>
      <c r="BQ642"/>
      <c r="BR642"/>
      <c r="BS642"/>
      <c r="BT642"/>
      <c r="BU642"/>
      <c r="BV642"/>
      <c r="BW642"/>
      <c r="BX642"/>
      <c r="BY642"/>
      <c r="BZ642"/>
      <c r="CA642"/>
      <c r="CB642"/>
      <c r="CC642"/>
      <c r="CD642"/>
      <c r="CE642"/>
      <c r="CF642"/>
    </row>
    <row r="643" spans="1:84" hidden="1" x14ac:dyDescent="0.3">
      <c r="A643" s="12"/>
      <c r="B643" s="10" t="str">
        <f>IF('Base de données'!B586="","",'Base de données'!B586)</f>
        <v/>
      </c>
      <c r="C643" s="10" t="str">
        <f>IF('Base de données'!C586="","",'Base de données'!C586)</f>
        <v/>
      </c>
      <c r="D643" s="10" t="str">
        <f>IF('Base de données'!D586="","",'Base de données'!D586)</f>
        <v/>
      </c>
      <c r="E643" s="10" t="str">
        <f>IF('Base de données'!E586="","",'Base de données'!E586)</f>
        <v/>
      </c>
      <c r="F643" s="10" t="str">
        <f>IF('Base de données'!F586="","",'Base de données'!F586)</f>
        <v/>
      </c>
      <c r="G643" s="10" t="str">
        <f>IF('Base de données'!G586="","",'Base de données'!G586)</f>
        <v/>
      </c>
      <c r="H643" s="10" t="str">
        <f>IF('Base de données'!H586="","",'Base de données'!H586)</f>
        <v/>
      </c>
      <c r="I643" s="10" t="str">
        <f>IF('Base de données'!I586="","",'Base de données'!I586)</f>
        <v/>
      </c>
      <c r="J643" s="10" t="str">
        <f>IF('Base de données'!J586="","",'Base de données'!J586)</f>
        <v/>
      </c>
      <c r="K643" s="10" t="str">
        <f>IF('Base de données'!K586="","",'Base de données'!K586)</f>
        <v/>
      </c>
      <c r="L643" s="64" t="str">
        <f>IF('Base de données'!L586="","",'Base de données'!L586)</f>
        <v/>
      </c>
      <c r="M643" s="64" t="str">
        <f>IF('Base de données'!M586="","",'Base de données'!M586)</f>
        <v/>
      </c>
      <c r="N643" s="64" t="str">
        <f>IF('Base de données'!N586="","",'Base de données'!N586)</f>
        <v/>
      </c>
      <c r="O643" s="10" t="str">
        <f>IF('Base de données'!O586="","",'Base de données'!O586)</f>
        <v/>
      </c>
      <c r="P643" s="10" t="str">
        <f>IF('Base de données'!P586="","",'Base de données'!P586)</f>
        <v/>
      </c>
      <c r="Q643" s="10" t="str">
        <f>IF('Base de données'!Q586="","",'Base de données'!Q586)</f>
        <v/>
      </c>
      <c r="BQ643"/>
      <c r="BR643"/>
      <c r="BS643"/>
      <c r="BT643"/>
      <c r="BU643"/>
      <c r="BV643"/>
      <c r="BW643"/>
      <c r="BX643"/>
      <c r="BY643"/>
      <c r="BZ643"/>
      <c r="CA643"/>
      <c r="CB643"/>
      <c r="CC643"/>
      <c r="CD643"/>
      <c r="CE643"/>
      <c r="CF643"/>
    </row>
    <row r="644" spans="1:84" hidden="1" x14ac:dyDescent="0.3">
      <c r="A644" s="12"/>
      <c r="B644" s="10" t="str">
        <f>IF('Base de données'!B587="","",'Base de données'!B587)</f>
        <v/>
      </c>
      <c r="C644" s="10" t="str">
        <f>IF('Base de données'!C587="","",'Base de données'!C587)</f>
        <v/>
      </c>
      <c r="D644" s="10" t="str">
        <f>IF('Base de données'!D587="","",'Base de données'!D587)</f>
        <v/>
      </c>
      <c r="E644" s="10" t="str">
        <f>IF('Base de données'!E587="","",'Base de données'!E587)</f>
        <v/>
      </c>
      <c r="F644" s="10" t="str">
        <f>IF('Base de données'!F587="","",'Base de données'!F587)</f>
        <v/>
      </c>
      <c r="G644" s="10" t="str">
        <f>IF('Base de données'!G587="","",'Base de données'!G587)</f>
        <v/>
      </c>
      <c r="H644" s="10" t="str">
        <f>IF('Base de données'!H587="","",'Base de données'!H587)</f>
        <v/>
      </c>
      <c r="I644" s="10" t="str">
        <f>IF('Base de données'!I587="","",'Base de données'!I587)</f>
        <v/>
      </c>
      <c r="J644" s="10" t="str">
        <f>IF('Base de données'!J587="","",'Base de données'!J587)</f>
        <v/>
      </c>
      <c r="K644" s="10" t="str">
        <f>IF('Base de données'!K587="","",'Base de données'!K587)</f>
        <v/>
      </c>
      <c r="L644" s="64" t="str">
        <f>IF('Base de données'!L587="","",'Base de données'!L587)</f>
        <v/>
      </c>
      <c r="M644" s="64" t="str">
        <f>IF('Base de données'!M587="","",'Base de données'!M587)</f>
        <v/>
      </c>
      <c r="N644" s="64" t="str">
        <f>IF('Base de données'!N587="","",'Base de données'!N587)</f>
        <v/>
      </c>
      <c r="O644" s="10" t="str">
        <f>IF('Base de données'!O587="","",'Base de données'!O587)</f>
        <v/>
      </c>
      <c r="P644" s="10" t="str">
        <f>IF('Base de données'!P587="","",'Base de données'!P587)</f>
        <v/>
      </c>
      <c r="Q644" s="10" t="str">
        <f>IF('Base de données'!Q587="","",'Base de données'!Q587)</f>
        <v/>
      </c>
      <c r="BQ644"/>
      <c r="BR644"/>
      <c r="BS644"/>
      <c r="BT644"/>
      <c r="BU644"/>
      <c r="BV644"/>
      <c r="BW644"/>
      <c r="BX644"/>
      <c r="BY644"/>
      <c r="BZ644"/>
      <c r="CA644"/>
      <c r="CB644"/>
      <c r="CC644"/>
      <c r="CD644"/>
      <c r="CE644"/>
      <c r="CF644"/>
    </row>
    <row r="645" spans="1:84" hidden="1" x14ac:dyDescent="0.3">
      <c r="A645" s="12"/>
      <c r="B645" s="10" t="str">
        <f>IF('Base de données'!B588="","",'Base de données'!B588)</f>
        <v/>
      </c>
      <c r="C645" s="10" t="str">
        <f>IF('Base de données'!C588="","",'Base de données'!C588)</f>
        <v/>
      </c>
      <c r="D645" s="10" t="str">
        <f>IF('Base de données'!D588="","",'Base de données'!D588)</f>
        <v/>
      </c>
      <c r="E645" s="10" t="str">
        <f>IF('Base de données'!E588="","",'Base de données'!E588)</f>
        <v/>
      </c>
      <c r="F645" s="10" t="str">
        <f>IF('Base de données'!F588="","",'Base de données'!F588)</f>
        <v/>
      </c>
      <c r="G645" s="10" t="str">
        <f>IF('Base de données'!G588="","",'Base de données'!G588)</f>
        <v/>
      </c>
      <c r="H645" s="10" t="str">
        <f>IF('Base de données'!H588="","",'Base de données'!H588)</f>
        <v/>
      </c>
      <c r="I645" s="10" t="str">
        <f>IF('Base de données'!I588="","",'Base de données'!I588)</f>
        <v/>
      </c>
      <c r="J645" s="10" t="str">
        <f>IF('Base de données'!J588="","",'Base de données'!J588)</f>
        <v/>
      </c>
      <c r="K645" s="10" t="str">
        <f>IF('Base de données'!K588="","",'Base de données'!K588)</f>
        <v/>
      </c>
      <c r="L645" s="64" t="str">
        <f>IF('Base de données'!L588="","",'Base de données'!L588)</f>
        <v/>
      </c>
      <c r="M645" s="64" t="str">
        <f>IF('Base de données'!M588="","",'Base de données'!M588)</f>
        <v/>
      </c>
      <c r="N645" s="64" t="str">
        <f>IF('Base de données'!N588="","",'Base de données'!N588)</f>
        <v/>
      </c>
      <c r="O645" s="10" t="str">
        <f>IF('Base de données'!O588="","",'Base de données'!O588)</f>
        <v/>
      </c>
      <c r="P645" s="10" t="str">
        <f>IF('Base de données'!P588="","",'Base de données'!P588)</f>
        <v/>
      </c>
      <c r="Q645" s="10" t="str">
        <f>IF('Base de données'!Q588="","",'Base de données'!Q588)</f>
        <v/>
      </c>
      <c r="BQ645"/>
      <c r="BR645"/>
      <c r="BS645"/>
      <c r="BT645"/>
      <c r="BU645"/>
      <c r="BV645"/>
      <c r="BW645"/>
      <c r="BX645"/>
      <c r="BY645"/>
      <c r="BZ645"/>
      <c r="CA645"/>
      <c r="CB645"/>
      <c r="CC645"/>
      <c r="CD645"/>
      <c r="CE645"/>
      <c r="CF645"/>
    </row>
    <row r="646" spans="1:84" hidden="1" x14ac:dyDescent="0.3">
      <c r="A646" s="12"/>
      <c r="B646" s="10" t="str">
        <f>IF('Base de données'!B589="","",'Base de données'!B589)</f>
        <v/>
      </c>
      <c r="C646" s="10" t="str">
        <f>IF('Base de données'!C589="","",'Base de données'!C589)</f>
        <v/>
      </c>
      <c r="D646" s="10" t="str">
        <f>IF('Base de données'!D589="","",'Base de données'!D589)</f>
        <v/>
      </c>
      <c r="E646" s="10" t="str">
        <f>IF('Base de données'!E589="","",'Base de données'!E589)</f>
        <v/>
      </c>
      <c r="F646" s="10" t="str">
        <f>IF('Base de données'!F589="","",'Base de données'!F589)</f>
        <v/>
      </c>
      <c r="G646" s="10" t="str">
        <f>IF('Base de données'!G589="","",'Base de données'!G589)</f>
        <v/>
      </c>
      <c r="H646" s="10" t="str">
        <f>IF('Base de données'!H589="","",'Base de données'!H589)</f>
        <v/>
      </c>
      <c r="I646" s="10" t="str">
        <f>IF('Base de données'!I589="","",'Base de données'!I589)</f>
        <v/>
      </c>
      <c r="J646" s="10" t="str">
        <f>IF('Base de données'!J589="","",'Base de données'!J589)</f>
        <v/>
      </c>
      <c r="K646" s="10" t="str">
        <f>IF('Base de données'!K589="","",'Base de données'!K589)</f>
        <v/>
      </c>
      <c r="L646" s="64" t="str">
        <f>IF('Base de données'!L589="","",'Base de données'!L589)</f>
        <v/>
      </c>
      <c r="M646" s="64" t="str">
        <f>IF('Base de données'!M589="","",'Base de données'!M589)</f>
        <v/>
      </c>
      <c r="N646" s="64" t="str">
        <f>IF('Base de données'!N589="","",'Base de données'!N589)</f>
        <v/>
      </c>
      <c r="O646" s="10" t="str">
        <f>IF('Base de données'!O589="","",'Base de données'!O589)</f>
        <v/>
      </c>
      <c r="P646" s="10" t="str">
        <f>IF('Base de données'!P589="","",'Base de données'!P589)</f>
        <v/>
      </c>
      <c r="Q646" s="10" t="str">
        <f>IF('Base de données'!Q589="","",'Base de données'!Q589)</f>
        <v/>
      </c>
      <c r="BQ646"/>
      <c r="BR646"/>
      <c r="BS646"/>
      <c r="BT646"/>
      <c r="BU646"/>
      <c r="BV646"/>
      <c r="BW646"/>
      <c r="BX646"/>
      <c r="BY646"/>
      <c r="BZ646"/>
      <c r="CA646"/>
      <c r="CB646"/>
      <c r="CC646"/>
      <c r="CD646"/>
      <c r="CE646"/>
      <c r="CF646"/>
    </row>
    <row r="647" spans="1:84" hidden="1" x14ac:dyDescent="0.3">
      <c r="A647" s="12"/>
      <c r="B647" s="10" t="str">
        <f>IF('Base de données'!B590="","",'Base de données'!B590)</f>
        <v/>
      </c>
      <c r="C647" s="10" t="str">
        <f>IF('Base de données'!C590="","",'Base de données'!C590)</f>
        <v/>
      </c>
      <c r="D647" s="10" t="str">
        <f>IF('Base de données'!D590="","",'Base de données'!D590)</f>
        <v/>
      </c>
      <c r="E647" s="10" t="str">
        <f>IF('Base de données'!E590="","",'Base de données'!E590)</f>
        <v/>
      </c>
      <c r="F647" s="10" t="str">
        <f>IF('Base de données'!F590="","",'Base de données'!F590)</f>
        <v/>
      </c>
      <c r="G647" s="10" t="str">
        <f>IF('Base de données'!G590="","",'Base de données'!G590)</f>
        <v/>
      </c>
      <c r="H647" s="10" t="str">
        <f>IF('Base de données'!H590="","",'Base de données'!H590)</f>
        <v/>
      </c>
      <c r="I647" s="10" t="str">
        <f>IF('Base de données'!I590="","",'Base de données'!I590)</f>
        <v/>
      </c>
      <c r="J647" s="10" t="str">
        <f>IF('Base de données'!J590="","",'Base de données'!J590)</f>
        <v/>
      </c>
      <c r="K647" s="10" t="str">
        <f>IF('Base de données'!K590="","",'Base de données'!K590)</f>
        <v/>
      </c>
      <c r="L647" s="64" t="str">
        <f>IF('Base de données'!L590="","",'Base de données'!L590)</f>
        <v/>
      </c>
      <c r="M647" s="64" t="str">
        <f>IF('Base de données'!M590="","",'Base de données'!M590)</f>
        <v/>
      </c>
      <c r="N647" s="64" t="str">
        <f>IF('Base de données'!N590="","",'Base de données'!N590)</f>
        <v/>
      </c>
      <c r="O647" s="10" t="str">
        <f>IF('Base de données'!O590="","",'Base de données'!O590)</f>
        <v/>
      </c>
      <c r="P647" s="10" t="str">
        <f>IF('Base de données'!P590="","",'Base de données'!P590)</f>
        <v/>
      </c>
      <c r="Q647" s="10" t="str">
        <f>IF('Base de données'!Q590="","",'Base de données'!Q590)</f>
        <v/>
      </c>
      <c r="BQ647"/>
      <c r="BR647"/>
      <c r="BS647"/>
      <c r="BT647"/>
      <c r="BU647"/>
      <c r="BV647"/>
      <c r="BW647"/>
      <c r="BX647"/>
      <c r="BY647"/>
      <c r="BZ647"/>
      <c r="CA647"/>
      <c r="CB647"/>
      <c r="CC647"/>
      <c r="CD647"/>
      <c r="CE647"/>
      <c r="CF647"/>
    </row>
    <row r="648" spans="1:84" hidden="1" x14ac:dyDescent="0.3">
      <c r="A648" s="12"/>
      <c r="B648" s="10" t="str">
        <f>IF('Base de données'!B591="","",'Base de données'!B591)</f>
        <v/>
      </c>
      <c r="C648" s="10" t="str">
        <f>IF('Base de données'!C591="","",'Base de données'!C591)</f>
        <v/>
      </c>
      <c r="D648" s="10" t="str">
        <f>IF('Base de données'!D591="","",'Base de données'!D591)</f>
        <v/>
      </c>
      <c r="E648" s="10" t="str">
        <f>IF('Base de données'!E591="","",'Base de données'!E591)</f>
        <v/>
      </c>
      <c r="F648" s="10" t="str">
        <f>IF('Base de données'!F591="","",'Base de données'!F591)</f>
        <v/>
      </c>
      <c r="G648" s="10" t="str">
        <f>IF('Base de données'!G591="","",'Base de données'!G591)</f>
        <v/>
      </c>
      <c r="H648" s="10" t="str">
        <f>IF('Base de données'!H591="","",'Base de données'!H591)</f>
        <v/>
      </c>
      <c r="I648" s="10" t="str">
        <f>IF('Base de données'!I591="","",'Base de données'!I591)</f>
        <v/>
      </c>
      <c r="J648" s="10" t="str">
        <f>IF('Base de données'!J591="","",'Base de données'!J591)</f>
        <v/>
      </c>
      <c r="K648" s="10" t="str">
        <f>IF('Base de données'!K591="","",'Base de données'!K591)</f>
        <v/>
      </c>
      <c r="L648" s="64" t="str">
        <f>IF('Base de données'!L591="","",'Base de données'!L591)</f>
        <v/>
      </c>
      <c r="M648" s="64" t="str">
        <f>IF('Base de données'!M591="","",'Base de données'!M591)</f>
        <v/>
      </c>
      <c r="N648" s="64" t="str">
        <f>IF('Base de données'!N591="","",'Base de données'!N591)</f>
        <v/>
      </c>
      <c r="O648" s="10" t="str">
        <f>IF('Base de données'!O591="","",'Base de données'!O591)</f>
        <v/>
      </c>
      <c r="P648" s="10" t="str">
        <f>IF('Base de données'!P591="","",'Base de données'!P591)</f>
        <v/>
      </c>
      <c r="Q648" s="10" t="str">
        <f>IF('Base de données'!Q591="","",'Base de données'!Q591)</f>
        <v/>
      </c>
      <c r="BQ648"/>
      <c r="BR648"/>
      <c r="BS648"/>
      <c r="BT648"/>
      <c r="BU648"/>
      <c r="BV648"/>
      <c r="BW648"/>
      <c r="BX648"/>
      <c r="BY648"/>
      <c r="BZ648"/>
      <c r="CA648"/>
      <c r="CB648"/>
      <c r="CC648"/>
      <c r="CD648"/>
      <c r="CE648"/>
      <c r="CF648"/>
    </row>
    <row r="649" spans="1:84" hidden="1" x14ac:dyDescent="0.3">
      <c r="A649" s="12"/>
      <c r="B649" s="10" t="str">
        <f>IF('Base de données'!B592="","",'Base de données'!B592)</f>
        <v/>
      </c>
      <c r="C649" s="10" t="str">
        <f>IF('Base de données'!C592="","",'Base de données'!C592)</f>
        <v/>
      </c>
      <c r="D649" s="10" t="str">
        <f>IF('Base de données'!D592="","",'Base de données'!D592)</f>
        <v/>
      </c>
      <c r="E649" s="10" t="str">
        <f>IF('Base de données'!E592="","",'Base de données'!E592)</f>
        <v/>
      </c>
      <c r="F649" s="10" t="str">
        <f>IF('Base de données'!F592="","",'Base de données'!F592)</f>
        <v/>
      </c>
      <c r="G649" s="10" t="str">
        <f>IF('Base de données'!G592="","",'Base de données'!G592)</f>
        <v/>
      </c>
      <c r="H649" s="10" t="str">
        <f>IF('Base de données'!H592="","",'Base de données'!H592)</f>
        <v/>
      </c>
      <c r="I649" s="10" t="str">
        <f>IF('Base de données'!I592="","",'Base de données'!I592)</f>
        <v/>
      </c>
      <c r="J649" s="10" t="str">
        <f>IF('Base de données'!J592="","",'Base de données'!J592)</f>
        <v/>
      </c>
      <c r="K649" s="10" t="str">
        <f>IF('Base de données'!K592="","",'Base de données'!K592)</f>
        <v/>
      </c>
      <c r="L649" s="64" t="str">
        <f>IF('Base de données'!L592="","",'Base de données'!L592)</f>
        <v/>
      </c>
      <c r="M649" s="64" t="str">
        <f>IF('Base de données'!M592="","",'Base de données'!M592)</f>
        <v/>
      </c>
      <c r="N649" s="64" t="str">
        <f>IF('Base de données'!N592="","",'Base de données'!N592)</f>
        <v/>
      </c>
      <c r="O649" s="10" t="str">
        <f>IF('Base de données'!O592="","",'Base de données'!O592)</f>
        <v/>
      </c>
      <c r="P649" s="10" t="str">
        <f>IF('Base de données'!P592="","",'Base de données'!P592)</f>
        <v/>
      </c>
      <c r="Q649" s="10" t="str">
        <f>IF('Base de données'!Q592="","",'Base de données'!Q592)</f>
        <v/>
      </c>
      <c r="BQ649"/>
      <c r="BR649"/>
      <c r="BS649"/>
      <c r="BT649"/>
      <c r="BU649"/>
      <c r="BV649"/>
      <c r="BW649"/>
      <c r="BX649"/>
      <c r="BY649"/>
      <c r="BZ649"/>
      <c r="CA649"/>
      <c r="CB649"/>
      <c r="CC649"/>
      <c r="CD649"/>
      <c r="CE649"/>
      <c r="CF649"/>
    </row>
    <row r="650" spans="1:84" hidden="1" x14ac:dyDescent="0.3">
      <c r="A650" s="12"/>
      <c r="B650" s="10" t="str">
        <f>IF('Base de données'!B593="","",'Base de données'!B593)</f>
        <v/>
      </c>
      <c r="C650" s="10" t="str">
        <f>IF('Base de données'!C593="","",'Base de données'!C593)</f>
        <v/>
      </c>
      <c r="D650" s="10" t="str">
        <f>IF('Base de données'!D593="","",'Base de données'!D593)</f>
        <v/>
      </c>
      <c r="E650" s="10" t="str">
        <f>IF('Base de données'!E593="","",'Base de données'!E593)</f>
        <v/>
      </c>
      <c r="F650" s="10" t="str">
        <f>IF('Base de données'!F593="","",'Base de données'!F593)</f>
        <v/>
      </c>
      <c r="G650" s="10" t="str">
        <f>IF('Base de données'!G593="","",'Base de données'!G593)</f>
        <v/>
      </c>
      <c r="H650" s="10" t="str">
        <f>IF('Base de données'!H593="","",'Base de données'!H593)</f>
        <v/>
      </c>
      <c r="I650" s="10" t="str">
        <f>IF('Base de données'!I593="","",'Base de données'!I593)</f>
        <v/>
      </c>
      <c r="J650" s="10" t="str">
        <f>IF('Base de données'!J593="","",'Base de données'!J593)</f>
        <v/>
      </c>
      <c r="K650" s="10" t="str">
        <f>IF('Base de données'!K593="","",'Base de données'!K593)</f>
        <v/>
      </c>
      <c r="L650" s="64" t="str">
        <f>IF('Base de données'!L593="","",'Base de données'!L593)</f>
        <v/>
      </c>
      <c r="M650" s="64" t="str">
        <f>IF('Base de données'!M593="","",'Base de données'!M593)</f>
        <v/>
      </c>
      <c r="N650" s="64" t="str">
        <f>IF('Base de données'!N593="","",'Base de données'!N593)</f>
        <v/>
      </c>
      <c r="O650" s="10" t="str">
        <f>IF('Base de données'!O593="","",'Base de données'!O593)</f>
        <v/>
      </c>
      <c r="P650" s="10" t="str">
        <f>IF('Base de données'!P593="","",'Base de données'!P593)</f>
        <v/>
      </c>
      <c r="Q650" s="10" t="str">
        <f>IF('Base de données'!Q593="","",'Base de données'!Q593)</f>
        <v/>
      </c>
      <c r="BQ650"/>
      <c r="BR650"/>
      <c r="BS650"/>
      <c r="BT650"/>
      <c r="BU650"/>
      <c r="BV650"/>
      <c r="BW650"/>
      <c r="BX650"/>
      <c r="BY650"/>
      <c r="BZ650"/>
      <c r="CA650"/>
      <c r="CB650"/>
      <c r="CC650"/>
      <c r="CD650"/>
      <c r="CE650"/>
      <c r="CF650"/>
    </row>
    <row r="651" spans="1:84" hidden="1" x14ac:dyDescent="0.3">
      <c r="A651" s="12"/>
      <c r="B651" s="10" t="str">
        <f>IF('Base de données'!B594="","",'Base de données'!B594)</f>
        <v/>
      </c>
      <c r="C651" s="10" t="str">
        <f>IF('Base de données'!C594="","",'Base de données'!C594)</f>
        <v/>
      </c>
      <c r="D651" s="10" t="str">
        <f>IF('Base de données'!D594="","",'Base de données'!D594)</f>
        <v/>
      </c>
      <c r="E651" s="10" t="str">
        <f>IF('Base de données'!E594="","",'Base de données'!E594)</f>
        <v/>
      </c>
      <c r="F651" s="10" t="str">
        <f>IF('Base de données'!F594="","",'Base de données'!F594)</f>
        <v/>
      </c>
      <c r="G651" s="10" t="str">
        <f>IF('Base de données'!G594="","",'Base de données'!G594)</f>
        <v/>
      </c>
      <c r="H651" s="10" t="str">
        <f>IF('Base de données'!H594="","",'Base de données'!H594)</f>
        <v/>
      </c>
      <c r="I651" s="10" t="str">
        <f>IF('Base de données'!I594="","",'Base de données'!I594)</f>
        <v/>
      </c>
      <c r="J651" s="10" t="str">
        <f>IF('Base de données'!J594="","",'Base de données'!J594)</f>
        <v/>
      </c>
      <c r="K651" s="10" t="str">
        <f>IF('Base de données'!K594="","",'Base de données'!K594)</f>
        <v/>
      </c>
      <c r="L651" s="64" t="str">
        <f>IF('Base de données'!L594="","",'Base de données'!L594)</f>
        <v/>
      </c>
      <c r="M651" s="64" t="str">
        <f>IF('Base de données'!M594="","",'Base de données'!M594)</f>
        <v/>
      </c>
      <c r="N651" s="64" t="str">
        <f>IF('Base de données'!N594="","",'Base de données'!N594)</f>
        <v/>
      </c>
      <c r="O651" s="10" t="str">
        <f>IF('Base de données'!O594="","",'Base de données'!O594)</f>
        <v/>
      </c>
      <c r="P651" s="10" t="str">
        <f>IF('Base de données'!P594="","",'Base de données'!P594)</f>
        <v/>
      </c>
      <c r="Q651" s="10" t="str">
        <f>IF('Base de données'!Q594="","",'Base de données'!Q594)</f>
        <v/>
      </c>
      <c r="BQ651"/>
      <c r="BR651"/>
      <c r="BS651"/>
      <c r="BT651"/>
      <c r="BU651"/>
      <c r="BV651"/>
      <c r="BW651"/>
      <c r="BX651"/>
      <c r="BY651"/>
      <c r="BZ651"/>
      <c r="CA651"/>
      <c r="CB651"/>
      <c r="CC651"/>
      <c r="CD651"/>
      <c r="CE651"/>
      <c r="CF651"/>
    </row>
    <row r="652" spans="1:84" hidden="1" x14ac:dyDescent="0.3">
      <c r="A652" s="12"/>
      <c r="B652" s="10" t="str">
        <f>IF('Base de données'!B595="","",'Base de données'!B595)</f>
        <v/>
      </c>
      <c r="C652" s="10" t="str">
        <f>IF('Base de données'!C595="","",'Base de données'!C595)</f>
        <v/>
      </c>
      <c r="D652" s="10" t="str">
        <f>IF('Base de données'!D595="","",'Base de données'!D595)</f>
        <v/>
      </c>
      <c r="E652" s="10" t="str">
        <f>IF('Base de données'!E595="","",'Base de données'!E595)</f>
        <v/>
      </c>
      <c r="F652" s="10" t="str">
        <f>IF('Base de données'!F595="","",'Base de données'!F595)</f>
        <v/>
      </c>
      <c r="G652" s="10" t="str">
        <f>IF('Base de données'!G595="","",'Base de données'!G595)</f>
        <v/>
      </c>
      <c r="H652" s="10" t="str">
        <f>IF('Base de données'!H595="","",'Base de données'!H595)</f>
        <v/>
      </c>
      <c r="I652" s="10" t="str">
        <f>IF('Base de données'!I595="","",'Base de données'!I595)</f>
        <v/>
      </c>
      <c r="J652" s="10" t="str">
        <f>IF('Base de données'!J595="","",'Base de données'!J595)</f>
        <v/>
      </c>
      <c r="K652" s="10" t="str">
        <f>IF('Base de données'!K595="","",'Base de données'!K595)</f>
        <v/>
      </c>
      <c r="L652" s="64" t="str">
        <f>IF('Base de données'!L595="","",'Base de données'!L595)</f>
        <v/>
      </c>
      <c r="M652" s="64" t="str">
        <f>IF('Base de données'!M595="","",'Base de données'!M595)</f>
        <v/>
      </c>
      <c r="N652" s="64" t="str">
        <f>IF('Base de données'!N595="","",'Base de données'!N595)</f>
        <v/>
      </c>
      <c r="O652" s="10" t="str">
        <f>IF('Base de données'!O595="","",'Base de données'!O595)</f>
        <v/>
      </c>
      <c r="P652" s="10" t="str">
        <f>IF('Base de données'!P595="","",'Base de données'!P595)</f>
        <v/>
      </c>
      <c r="Q652" s="10" t="str">
        <f>IF('Base de données'!Q595="","",'Base de données'!Q595)</f>
        <v/>
      </c>
      <c r="BQ652"/>
      <c r="BR652"/>
      <c r="BS652"/>
      <c r="BT652"/>
      <c r="BU652"/>
      <c r="BV652"/>
      <c r="BW652"/>
      <c r="BX652"/>
      <c r="BY652"/>
      <c r="BZ652"/>
      <c r="CA652"/>
      <c r="CB652"/>
      <c r="CC652"/>
      <c r="CD652"/>
      <c r="CE652"/>
      <c r="CF652"/>
    </row>
    <row r="653" spans="1:84" hidden="1" x14ac:dyDescent="0.3">
      <c r="A653" s="12"/>
      <c r="B653" s="10" t="str">
        <f>IF('Base de données'!B596="","",'Base de données'!B596)</f>
        <v/>
      </c>
      <c r="C653" s="10" t="str">
        <f>IF('Base de données'!C596="","",'Base de données'!C596)</f>
        <v/>
      </c>
      <c r="D653" s="10" t="str">
        <f>IF('Base de données'!D596="","",'Base de données'!D596)</f>
        <v/>
      </c>
      <c r="E653" s="10" t="str">
        <f>IF('Base de données'!E596="","",'Base de données'!E596)</f>
        <v/>
      </c>
      <c r="F653" s="10" t="str">
        <f>IF('Base de données'!F596="","",'Base de données'!F596)</f>
        <v/>
      </c>
      <c r="G653" s="10" t="str">
        <f>IF('Base de données'!G596="","",'Base de données'!G596)</f>
        <v/>
      </c>
      <c r="H653" s="10" t="str">
        <f>IF('Base de données'!H596="","",'Base de données'!H596)</f>
        <v/>
      </c>
      <c r="I653" s="10" t="str">
        <f>IF('Base de données'!I596="","",'Base de données'!I596)</f>
        <v/>
      </c>
      <c r="J653" s="10" t="str">
        <f>IF('Base de données'!J596="","",'Base de données'!J596)</f>
        <v/>
      </c>
      <c r="K653" s="10" t="str">
        <f>IF('Base de données'!K596="","",'Base de données'!K596)</f>
        <v/>
      </c>
      <c r="L653" s="64" t="str">
        <f>IF('Base de données'!L596="","",'Base de données'!L596)</f>
        <v/>
      </c>
      <c r="M653" s="64" t="str">
        <f>IF('Base de données'!M596="","",'Base de données'!M596)</f>
        <v/>
      </c>
      <c r="N653" s="64" t="str">
        <f>IF('Base de données'!N596="","",'Base de données'!N596)</f>
        <v/>
      </c>
      <c r="O653" s="10" t="str">
        <f>IF('Base de données'!O596="","",'Base de données'!O596)</f>
        <v/>
      </c>
      <c r="P653" s="10" t="str">
        <f>IF('Base de données'!P596="","",'Base de données'!P596)</f>
        <v/>
      </c>
      <c r="Q653" s="10" t="str">
        <f>IF('Base de données'!Q596="","",'Base de données'!Q596)</f>
        <v/>
      </c>
      <c r="BQ653"/>
      <c r="BR653"/>
      <c r="BS653"/>
      <c r="BT653"/>
      <c r="BU653"/>
      <c r="BV653"/>
      <c r="BW653"/>
      <c r="BX653"/>
      <c r="BY653"/>
      <c r="BZ653"/>
      <c r="CA653"/>
      <c r="CB653"/>
      <c r="CC653"/>
      <c r="CD653"/>
      <c r="CE653"/>
      <c r="CF653"/>
    </row>
    <row r="654" spans="1:84" hidden="1" x14ac:dyDescent="0.3">
      <c r="A654" s="12"/>
      <c r="B654" s="10" t="str">
        <f>IF('Base de données'!B597="","",'Base de données'!B597)</f>
        <v/>
      </c>
      <c r="C654" s="10" t="str">
        <f>IF('Base de données'!C597="","",'Base de données'!C597)</f>
        <v/>
      </c>
      <c r="D654" s="10" t="str">
        <f>IF('Base de données'!D597="","",'Base de données'!D597)</f>
        <v/>
      </c>
      <c r="E654" s="10" t="str">
        <f>IF('Base de données'!E597="","",'Base de données'!E597)</f>
        <v/>
      </c>
      <c r="F654" s="10" t="str">
        <f>IF('Base de données'!F597="","",'Base de données'!F597)</f>
        <v/>
      </c>
      <c r="G654" s="10" t="str">
        <f>IF('Base de données'!G597="","",'Base de données'!G597)</f>
        <v/>
      </c>
      <c r="H654" s="10" t="str">
        <f>IF('Base de données'!H597="","",'Base de données'!H597)</f>
        <v/>
      </c>
      <c r="I654" s="10" t="str">
        <f>IF('Base de données'!I597="","",'Base de données'!I597)</f>
        <v/>
      </c>
      <c r="J654" s="10" t="str">
        <f>IF('Base de données'!J597="","",'Base de données'!J597)</f>
        <v/>
      </c>
      <c r="K654" s="10" t="str">
        <f>IF('Base de données'!K597="","",'Base de données'!K597)</f>
        <v/>
      </c>
      <c r="L654" s="64" t="str">
        <f>IF('Base de données'!L597="","",'Base de données'!L597)</f>
        <v/>
      </c>
      <c r="M654" s="64" t="str">
        <f>IF('Base de données'!M597="","",'Base de données'!M597)</f>
        <v/>
      </c>
      <c r="N654" s="64" t="str">
        <f>IF('Base de données'!N597="","",'Base de données'!N597)</f>
        <v/>
      </c>
      <c r="O654" s="10" t="str">
        <f>IF('Base de données'!O597="","",'Base de données'!O597)</f>
        <v/>
      </c>
      <c r="P654" s="10" t="str">
        <f>IF('Base de données'!P597="","",'Base de données'!P597)</f>
        <v/>
      </c>
      <c r="Q654" s="10" t="str">
        <f>IF('Base de données'!Q597="","",'Base de données'!Q597)</f>
        <v/>
      </c>
      <c r="BQ654"/>
      <c r="BR654"/>
      <c r="BS654"/>
      <c r="BT654"/>
      <c r="BU654"/>
      <c r="BV654"/>
      <c r="BW654"/>
      <c r="BX654"/>
      <c r="BY654"/>
      <c r="BZ654"/>
      <c r="CA654"/>
      <c r="CB654"/>
      <c r="CC654"/>
      <c r="CD654"/>
      <c r="CE654"/>
      <c r="CF654"/>
    </row>
    <row r="655" spans="1:84" hidden="1" x14ac:dyDescent="0.3">
      <c r="A655" s="12"/>
      <c r="B655" s="10" t="str">
        <f>IF('Base de données'!B598="","",'Base de données'!B598)</f>
        <v/>
      </c>
      <c r="C655" s="10" t="str">
        <f>IF('Base de données'!C598="","",'Base de données'!C598)</f>
        <v/>
      </c>
      <c r="D655" s="10" t="str">
        <f>IF('Base de données'!D598="","",'Base de données'!D598)</f>
        <v/>
      </c>
      <c r="E655" s="10" t="str">
        <f>IF('Base de données'!E598="","",'Base de données'!E598)</f>
        <v/>
      </c>
      <c r="F655" s="10" t="str">
        <f>IF('Base de données'!F598="","",'Base de données'!F598)</f>
        <v/>
      </c>
      <c r="G655" s="10" t="str">
        <f>IF('Base de données'!G598="","",'Base de données'!G598)</f>
        <v/>
      </c>
      <c r="H655" s="10" t="str">
        <f>IF('Base de données'!H598="","",'Base de données'!H598)</f>
        <v/>
      </c>
      <c r="I655" s="10" t="str">
        <f>IF('Base de données'!I598="","",'Base de données'!I598)</f>
        <v/>
      </c>
      <c r="J655" s="10" t="str">
        <f>IF('Base de données'!J598="","",'Base de données'!J598)</f>
        <v/>
      </c>
      <c r="K655" s="10" t="str">
        <f>IF('Base de données'!K598="","",'Base de données'!K598)</f>
        <v/>
      </c>
      <c r="L655" s="64" t="str">
        <f>IF('Base de données'!L598="","",'Base de données'!L598)</f>
        <v/>
      </c>
      <c r="M655" s="64" t="str">
        <f>IF('Base de données'!M598="","",'Base de données'!M598)</f>
        <v/>
      </c>
      <c r="N655" s="64" t="str">
        <f>IF('Base de données'!N598="","",'Base de données'!N598)</f>
        <v/>
      </c>
      <c r="O655" s="10" t="str">
        <f>IF('Base de données'!O598="","",'Base de données'!O598)</f>
        <v/>
      </c>
      <c r="P655" s="10" t="str">
        <f>IF('Base de données'!P598="","",'Base de données'!P598)</f>
        <v/>
      </c>
      <c r="Q655" s="10" t="str">
        <f>IF('Base de données'!Q598="","",'Base de données'!Q598)</f>
        <v/>
      </c>
      <c r="BQ655"/>
      <c r="BR655"/>
      <c r="BS655"/>
      <c r="BT655"/>
      <c r="BU655"/>
      <c r="BV655"/>
      <c r="BW655"/>
      <c r="BX655"/>
      <c r="BY655"/>
      <c r="BZ655"/>
      <c r="CA655"/>
      <c r="CB655"/>
      <c r="CC655"/>
      <c r="CD655"/>
      <c r="CE655"/>
      <c r="CF655"/>
    </row>
    <row r="656" spans="1:84" hidden="1" x14ac:dyDescent="0.3">
      <c r="A656" s="12"/>
      <c r="B656" s="10" t="str">
        <f>IF('Base de données'!B599="","",'Base de données'!B599)</f>
        <v/>
      </c>
      <c r="C656" s="10" t="str">
        <f>IF('Base de données'!C599="","",'Base de données'!C599)</f>
        <v/>
      </c>
      <c r="D656" s="10" t="str">
        <f>IF('Base de données'!D599="","",'Base de données'!D599)</f>
        <v/>
      </c>
      <c r="E656" s="10" t="str">
        <f>IF('Base de données'!E599="","",'Base de données'!E599)</f>
        <v/>
      </c>
      <c r="F656" s="10" t="str">
        <f>IF('Base de données'!F599="","",'Base de données'!F599)</f>
        <v/>
      </c>
      <c r="G656" s="10" t="str">
        <f>IF('Base de données'!G599="","",'Base de données'!G599)</f>
        <v/>
      </c>
      <c r="H656" s="10" t="str">
        <f>IF('Base de données'!H599="","",'Base de données'!H599)</f>
        <v/>
      </c>
      <c r="I656" s="10" t="str">
        <f>IF('Base de données'!I599="","",'Base de données'!I599)</f>
        <v/>
      </c>
      <c r="J656" s="10" t="str">
        <f>IF('Base de données'!J599="","",'Base de données'!J599)</f>
        <v/>
      </c>
      <c r="K656" s="10" t="str">
        <f>IF('Base de données'!K599="","",'Base de données'!K599)</f>
        <v/>
      </c>
      <c r="L656" s="64" t="str">
        <f>IF('Base de données'!L599="","",'Base de données'!L599)</f>
        <v/>
      </c>
      <c r="M656" s="64" t="str">
        <f>IF('Base de données'!M599="","",'Base de données'!M599)</f>
        <v/>
      </c>
      <c r="N656" s="64" t="str">
        <f>IF('Base de données'!N599="","",'Base de données'!N599)</f>
        <v/>
      </c>
      <c r="O656" s="10" t="str">
        <f>IF('Base de données'!O599="","",'Base de données'!O599)</f>
        <v/>
      </c>
      <c r="P656" s="10" t="str">
        <f>IF('Base de données'!P599="","",'Base de données'!P599)</f>
        <v/>
      </c>
      <c r="Q656" s="10" t="str">
        <f>IF('Base de données'!Q599="","",'Base de données'!Q599)</f>
        <v/>
      </c>
      <c r="BQ656"/>
      <c r="BR656"/>
      <c r="BS656"/>
      <c r="BT656"/>
      <c r="BU656"/>
      <c r="BV656"/>
      <c r="BW656"/>
      <c r="BX656"/>
      <c r="BY656"/>
      <c r="BZ656"/>
      <c r="CA656"/>
      <c r="CB656"/>
      <c r="CC656"/>
      <c r="CD656"/>
      <c r="CE656"/>
      <c r="CF656"/>
    </row>
    <row r="657" spans="1:84" hidden="1" x14ac:dyDescent="0.3">
      <c r="A657" s="12"/>
      <c r="B657" s="10" t="str">
        <f>IF('Base de données'!B600="","",'Base de données'!B600)</f>
        <v/>
      </c>
      <c r="C657" s="10" t="str">
        <f>IF('Base de données'!C600="","",'Base de données'!C600)</f>
        <v/>
      </c>
      <c r="D657" s="10" t="str">
        <f>IF('Base de données'!D600="","",'Base de données'!D600)</f>
        <v/>
      </c>
      <c r="E657" s="10" t="str">
        <f>IF('Base de données'!E600="","",'Base de données'!E600)</f>
        <v/>
      </c>
      <c r="F657" s="10" t="str">
        <f>IF('Base de données'!F600="","",'Base de données'!F600)</f>
        <v/>
      </c>
      <c r="G657" s="10" t="str">
        <f>IF('Base de données'!G600="","",'Base de données'!G600)</f>
        <v/>
      </c>
      <c r="H657" s="10" t="str">
        <f>IF('Base de données'!H600="","",'Base de données'!H600)</f>
        <v/>
      </c>
      <c r="I657" s="10" t="str">
        <f>IF('Base de données'!I600="","",'Base de données'!I600)</f>
        <v/>
      </c>
      <c r="J657" s="10" t="str">
        <f>IF('Base de données'!J600="","",'Base de données'!J600)</f>
        <v/>
      </c>
      <c r="K657" s="10" t="str">
        <f>IF('Base de données'!K600="","",'Base de données'!K600)</f>
        <v/>
      </c>
      <c r="L657" s="64" t="str">
        <f>IF('Base de données'!L600="","",'Base de données'!L600)</f>
        <v/>
      </c>
      <c r="M657" s="64" t="str">
        <f>IF('Base de données'!M600="","",'Base de données'!M600)</f>
        <v/>
      </c>
      <c r="N657" s="64" t="str">
        <f>IF('Base de données'!N600="","",'Base de données'!N600)</f>
        <v/>
      </c>
      <c r="O657" s="10" t="str">
        <f>IF('Base de données'!O600="","",'Base de données'!O600)</f>
        <v/>
      </c>
      <c r="P657" s="10" t="str">
        <f>IF('Base de données'!P600="","",'Base de données'!P600)</f>
        <v/>
      </c>
      <c r="Q657" s="10" t="str">
        <f>IF('Base de données'!Q600="","",'Base de données'!Q600)</f>
        <v/>
      </c>
      <c r="BQ657"/>
      <c r="BR657"/>
      <c r="BS657"/>
      <c r="BT657"/>
      <c r="BU657"/>
      <c r="BV657"/>
      <c r="BW657"/>
      <c r="BX657"/>
      <c r="BY657"/>
      <c r="BZ657"/>
      <c r="CA657"/>
      <c r="CB657"/>
      <c r="CC657"/>
      <c r="CD657"/>
      <c r="CE657"/>
      <c r="CF657"/>
    </row>
    <row r="658" spans="1:84" hidden="1" x14ac:dyDescent="0.3">
      <c r="A658" s="12"/>
      <c r="B658" s="10" t="str">
        <f>IF('Base de données'!B601="","",'Base de données'!B601)</f>
        <v/>
      </c>
      <c r="C658" s="10" t="str">
        <f>IF('Base de données'!C601="","",'Base de données'!C601)</f>
        <v/>
      </c>
      <c r="D658" s="10" t="str">
        <f>IF('Base de données'!D601="","",'Base de données'!D601)</f>
        <v/>
      </c>
      <c r="E658" s="10" t="str">
        <f>IF('Base de données'!E601="","",'Base de données'!E601)</f>
        <v/>
      </c>
      <c r="F658" s="10" t="str">
        <f>IF('Base de données'!F601="","",'Base de données'!F601)</f>
        <v/>
      </c>
      <c r="G658" s="10" t="str">
        <f>IF('Base de données'!G601="","",'Base de données'!G601)</f>
        <v/>
      </c>
      <c r="H658" s="10" t="str">
        <f>IF('Base de données'!H601="","",'Base de données'!H601)</f>
        <v/>
      </c>
      <c r="I658" s="10" t="str">
        <f>IF('Base de données'!I601="","",'Base de données'!I601)</f>
        <v/>
      </c>
      <c r="J658" s="10" t="str">
        <f>IF('Base de données'!J601="","",'Base de données'!J601)</f>
        <v/>
      </c>
      <c r="K658" s="10" t="str">
        <f>IF('Base de données'!K601="","",'Base de données'!K601)</f>
        <v/>
      </c>
      <c r="L658" s="64" t="str">
        <f>IF('Base de données'!L601="","",'Base de données'!L601)</f>
        <v/>
      </c>
      <c r="M658" s="64" t="str">
        <f>IF('Base de données'!M601="","",'Base de données'!M601)</f>
        <v/>
      </c>
      <c r="N658" s="64" t="str">
        <f>IF('Base de données'!N601="","",'Base de données'!N601)</f>
        <v/>
      </c>
      <c r="O658" s="10" t="str">
        <f>IF('Base de données'!O601="","",'Base de données'!O601)</f>
        <v/>
      </c>
      <c r="P658" s="10" t="str">
        <f>IF('Base de données'!P601="","",'Base de données'!P601)</f>
        <v/>
      </c>
      <c r="Q658" s="10" t="str">
        <f>IF('Base de données'!Q601="","",'Base de données'!Q601)</f>
        <v/>
      </c>
      <c r="BQ658"/>
      <c r="BR658"/>
      <c r="BS658"/>
      <c r="BT658"/>
      <c r="BU658"/>
      <c r="BV658"/>
      <c r="BW658"/>
      <c r="BX658"/>
      <c r="BY658"/>
      <c r="BZ658"/>
      <c r="CA658"/>
      <c r="CB658"/>
      <c r="CC658"/>
      <c r="CD658"/>
      <c r="CE658"/>
      <c r="CF658"/>
    </row>
    <row r="659" spans="1:84" hidden="1" x14ac:dyDescent="0.3">
      <c r="A659" s="12"/>
      <c r="B659" s="10" t="str">
        <f>IF('Base de données'!B602="","",'Base de données'!B602)</f>
        <v/>
      </c>
      <c r="C659" s="10" t="str">
        <f>IF('Base de données'!C602="","",'Base de données'!C602)</f>
        <v/>
      </c>
      <c r="D659" s="10" t="str">
        <f>IF('Base de données'!D602="","",'Base de données'!D602)</f>
        <v/>
      </c>
      <c r="E659" s="10" t="str">
        <f>IF('Base de données'!E602="","",'Base de données'!E602)</f>
        <v/>
      </c>
      <c r="F659" s="10" t="str">
        <f>IF('Base de données'!F602="","",'Base de données'!F602)</f>
        <v/>
      </c>
      <c r="G659" s="10" t="str">
        <f>IF('Base de données'!G602="","",'Base de données'!G602)</f>
        <v/>
      </c>
      <c r="H659" s="10" t="str">
        <f>IF('Base de données'!H602="","",'Base de données'!H602)</f>
        <v/>
      </c>
      <c r="I659" s="10" t="str">
        <f>IF('Base de données'!I602="","",'Base de données'!I602)</f>
        <v/>
      </c>
      <c r="J659" s="10" t="str">
        <f>IF('Base de données'!J602="","",'Base de données'!J602)</f>
        <v/>
      </c>
      <c r="K659" s="10" t="str">
        <f>IF('Base de données'!K602="","",'Base de données'!K602)</f>
        <v/>
      </c>
      <c r="L659" s="64" t="str">
        <f>IF('Base de données'!L602="","",'Base de données'!L602)</f>
        <v/>
      </c>
      <c r="M659" s="64" t="str">
        <f>IF('Base de données'!M602="","",'Base de données'!M602)</f>
        <v/>
      </c>
      <c r="N659" s="64" t="str">
        <f>IF('Base de données'!N602="","",'Base de données'!N602)</f>
        <v/>
      </c>
      <c r="O659" s="10" t="str">
        <f>IF('Base de données'!O602="","",'Base de données'!O602)</f>
        <v/>
      </c>
      <c r="P659" s="10" t="str">
        <f>IF('Base de données'!P602="","",'Base de données'!P602)</f>
        <v/>
      </c>
      <c r="Q659" s="10" t="str">
        <f>IF('Base de données'!Q602="","",'Base de données'!Q602)</f>
        <v/>
      </c>
      <c r="BQ659"/>
      <c r="BR659"/>
      <c r="BS659"/>
      <c r="BT659"/>
      <c r="BU659"/>
      <c r="BV659"/>
      <c r="BW659"/>
      <c r="BX659"/>
      <c r="BY659"/>
      <c r="BZ659"/>
      <c r="CA659"/>
      <c r="CB659"/>
      <c r="CC659"/>
      <c r="CD659"/>
      <c r="CE659"/>
      <c r="CF659"/>
    </row>
    <row r="660" spans="1:84" hidden="1" x14ac:dyDescent="0.3">
      <c r="A660" s="12"/>
      <c r="B660" s="10" t="str">
        <f>IF('Base de données'!B603="","",'Base de données'!B603)</f>
        <v/>
      </c>
      <c r="C660" s="10" t="str">
        <f>IF('Base de données'!C603="","",'Base de données'!C603)</f>
        <v/>
      </c>
      <c r="D660" s="10" t="str">
        <f>IF('Base de données'!D603="","",'Base de données'!D603)</f>
        <v/>
      </c>
      <c r="E660" s="10" t="str">
        <f>IF('Base de données'!E603="","",'Base de données'!E603)</f>
        <v/>
      </c>
      <c r="F660" s="10" t="str">
        <f>IF('Base de données'!F603="","",'Base de données'!F603)</f>
        <v/>
      </c>
      <c r="G660" s="10" t="str">
        <f>IF('Base de données'!G603="","",'Base de données'!G603)</f>
        <v/>
      </c>
      <c r="H660" s="10" t="str">
        <f>IF('Base de données'!H603="","",'Base de données'!H603)</f>
        <v/>
      </c>
      <c r="I660" s="10" t="str">
        <f>IF('Base de données'!I603="","",'Base de données'!I603)</f>
        <v/>
      </c>
      <c r="J660" s="10" t="str">
        <f>IF('Base de données'!J603="","",'Base de données'!J603)</f>
        <v/>
      </c>
      <c r="K660" s="10" t="str">
        <f>IF('Base de données'!K603="","",'Base de données'!K603)</f>
        <v/>
      </c>
      <c r="L660" s="64" t="str">
        <f>IF('Base de données'!L603="","",'Base de données'!L603)</f>
        <v/>
      </c>
      <c r="M660" s="64" t="str">
        <f>IF('Base de données'!M603="","",'Base de données'!M603)</f>
        <v/>
      </c>
      <c r="N660" s="64" t="str">
        <f>IF('Base de données'!N603="","",'Base de données'!N603)</f>
        <v/>
      </c>
      <c r="O660" s="10" t="str">
        <f>IF('Base de données'!O603="","",'Base de données'!O603)</f>
        <v/>
      </c>
      <c r="P660" s="10" t="str">
        <f>IF('Base de données'!P603="","",'Base de données'!P603)</f>
        <v/>
      </c>
      <c r="Q660" s="10" t="str">
        <f>IF('Base de données'!Q603="","",'Base de données'!Q603)</f>
        <v/>
      </c>
      <c r="BQ660"/>
      <c r="BR660"/>
      <c r="BS660"/>
      <c r="BT660"/>
      <c r="BU660"/>
      <c r="BV660"/>
      <c r="BW660"/>
      <c r="BX660"/>
      <c r="BY660"/>
      <c r="BZ660"/>
      <c r="CA660"/>
      <c r="CB660"/>
      <c r="CC660"/>
      <c r="CD660"/>
      <c r="CE660"/>
      <c r="CF660"/>
    </row>
    <row r="661" spans="1:84" hidden="1" x14ac:dyDescent="0.3">
      <c r="A661" s="12"/>
      <c r="B661" s="10" t="str">
        <f>IF('Base de données'!B604="","",'Base de données'!B604)</f>
        <v/>
      </c>
      <c r="C661" s="10" t="str">
        <f>IF('Base de données'!C604="","",'Base de données'!C604)</f>
        <v/>
      </c>
      <c r="D661" s="10" t="str">
        <f>IF('Base de données'!D604="","",'Base de données'!D604)</f>
        <v/>
      </c>
      <c r="E661" s="10" t="str">
        <f>IF('Base de données'!E604="","",'Base de données'!E604)</f>
        <v/>
      </c>
      <c r="F661" s="10" t="str">
        <f>IF('Base de données'!F604="","",'Base de données'!F604)</f>
        <v/>
      </c>
      <c r="G661" s="10" t="str">
        <f>IF('Base de données'!G604="","",'Base de données'!G604)</f>
        <v/>
      </c>
      <c r="H661" s="10" t="str">
        <f>IF('Base de données'!H604="","",'Base de données'!H604)</f>
        <v/>
      </c>
      <c r="I661" s="10" t="str">
        <f>IF('Base de données'!I604="","",'Base de données'!I604)</f>
        <v/>
      </c>
      <c r="J661" s="10" t="str">
        <f>IF('Base de données'!J604="","",'Base de données'!J604)</f>
        <v/>
      </c>
      <c r="K661" s="10" t="str">
        <f>IF('Base de données'!K604="","",'Base de données'!K604)</f>
        <v/>
      </c>
      <c r="L661" s="64" t="str">
        <f>IF('Base de données'!L604="","",'Base de données'!L604)</f>
        <v/>
      </c>
      <c r="M661" s="64" t="str">
        <f>IF('Base de données'!M604="","",'Base de données'!M604)</f>
        <v/>
      </c>
      <c r="N661" s="64" t="str">
        <f>IF('Base de données'!N604="","",'Base de données'!N604)</f>
        <v/>
      </c>
      <c r="O661" s="10" t="str">
        <f>IF('Base de données'!O604="","",'Base de données'!O604)</f>
        <v/>
      </c>
      <c r="P661" s="10" t="str">
        <f>IF('Base de données'!P604="","",'Base de données'!P604)</f>
        <v/>
      </c>
      <c r="Q661" s="10" t="str">
        <f>IF('Base de données'!Q604="","",'Base de données'!Q604)</f>
        <v/>
      </c>
      <c r="BQ661"/>
      <c r="BR661"/>
      <c r="BS661"/>
      <c r="BT661"/>
      <c r="BU661"/>
      <c r="BV661"/>
      <c r="BW661"/>
      <c r="BX661"/>
      <c r="BY661"/>
      <c r="BZ661"/>
      <c r="CA661"/>
      <c r="CB661"/>
      <c r="CC661"/>
      <c r="CD661"/>
      <c r="CE661"/>
      <c r="CF661"/>
    </row>
    <row r="662" spans="1:84" hidden="1" x14ac:dyDescent="0.3">
      <c r="A662" s="12"/>
      <c r="B662" s="10" t="str">
        <f>IF('Base de données'!B605="","",'Base de données'!B605)</f>
        <v/>
      </c>
      <c r="C662" s="10" t="str">
        <f>IF('Base de données'!C605="","",'Base de données'!C605)</f>
        <v/>
      </c>
      <c r="D662" s="10" t="str">
        <f>IF('Base de données'!D605="","",'Base de données'!D605)</f>
        <v/>
      </c>
      <c r="E662" s="10" t="str">
        <f>IF('Base de données'!E605="","",'Base de données'!E605)</f>
        <v/>
      </c>
      <c r="F662" s="10" t="str">
        <f>IF('Base de données'!F605="","",'Base de données'!F605)</f>
        <v/>
      </c>
      <c r="G662" s="10" t="str">
        <f>IF('Base de données'!G605="","",'Base de données'!G605)</f>
        <v/>
      </c>
      <c r="H662" s="10" t="str">
        <f>IF('Base de données'!H605="","",'Base de données'!H605)</f>
        <v/>
      </c>
      <c r="I662" s="10" t="str">
        <f>IF('Base de données'!I605="","",'Base de données'!I605)</f>
        <v/>
      </c>
      <c r="J662" s="10" t="str">
        <f>IF('Base de données'!J605="","",'Base de données'!J605)</f>
        <v/>
      </c>
      <c r="K662" s="10" t="str">
        <f>IF('Base de données'!K605="","",'Base de données'!K605)</f>
        <v/>
      </c>
      <c r="L662" s="64" t="str">
        <f>IF('Base de données'!L605="","",'Base de données'!L605)</f>
        <v/>
      </c>
      <c r="M662" s="64" t="str">
        <f>IF('Base de données'!M605="","",'Base de données'!M605)</f>
        <v/>
      </c>
      <c r="N662" s="64" t="str">
        <f>IF('Base de données'!N605="","",'Base de données'!N605)</f>
        <v/>
      </c>
      <c r="O662" s="10" t="str">
        <f>IF('Base de données'!O605="","",'Base de données'!O605)</f>
        <v/>
      </c>
      <c r="P662" s="10" t="str">
        <f>IF('Base de données'!P605="","",'Base de données'!P605)</f>
        <v/>
      </c>
      <c r="Q662" s="10" t="str">
        <f>IF('Base de données'!Q605="","",'Base de données'!Q605)</f>
        <v/>
      </c>
      <c r="BQ662"/>
      <c r="BR662"/>
      <c r="BS662"/>
      <c r="BT662"/>
      <c r="BU662"/>
      <c r="BV662"/>
      <c r="BW662"/>
      <c r="BX662"/>
      <c r="BY662"/>
      <c r="BZ662"/>
      <c r="CA662"/>
      <c r="CB662"/>
      <c r="CC662"/>
      <c r="CD662"/>
      <c r="CE662"/>
      <c r="CF662"/>
    </row>
    <row r="663" spans="1:84" hidden="1" x14ac:dyDescent="0.3">
      <c r="A663" s="12"/>
      <c r="B663" s="10" t="str">
        <f>IF('Base de données'!B606="","",'Base de données'!B606)</f>
        <v/>
      </c>
      <c r="C663" s="10" t="str">
        <f>IF('Base de données'!C606="","",'Base de données'!C606)</f>
        <v/>
      </c>
      <c r="D663" s="10" t="str">
        <f>IF('Base de données'!D606="","",'Base de données'!D606)</f>
        <v/>
      </c>
      <c r="E663" s="10" t="str">
        <f>IF('Base de données'!E606="","",'Base de données'!E606)</f>
        <v/>
      </c>
      <c r="F663" s="10" t="str">
        <f>IF('Base de données'!F606="","",'Base de données'!F606)</f>
        <v/>
      </c>
      <c r="G663" s="10" t="str">
        <f>IF('Base de données'!G606="","",'Base de données'!G606)</f>
        <v/>
      </c>
      <c r="H663" s="10" t="str">
        <f>IF('Base de données'!H606="","",'Base de données'!H606)</f>
        <v/>
      </c>
      <c r="I663" s="10" t="str">
        <f>IF('Base de données'!I606="","",'Base de données'!I606)</f>
        <v/>
      </c>
      <c r="J663" s="10" t="str">
        <f>IF('Base de données'!J606="","",'Base de données'!J606)</f>
        <v/>
      </c>
      <c r="K663" s="10" t="str">
        <f>IF('Base de données'!K606="","",'Base de données'!K606)</f>
        <v/>
      </c>
      <c r="L663" s="64" t="str">
        <f>IF('Base de données'!L606="","",'Base de données'!L606)</f>
        <v/>
      </c>
      <c r="M663" s="64" t="str">
        <f>IF('Base de données'!M606="","",'Base de données'!M606)</f>
        <v/>
      </c>
      <c r="N663" s="64" t="str">
        <f>IF('Base de données'!N606="","",'Base de données'!N606)</f>
        <v/>
      </c>
      <c r="O663" s="10" t="str">
        <f>IF('Base de données'!O606="","",'Base de données'!O606)</f>
        <v/>
      </c>
      <c r="P663" s="10" t="str">
        <f>IF('Base de données'!P606="","",'Base de données'!P606)</f>
        <v/>
      </c>
      <c r="Q663" s="10" t="str">
        <f>IF('Base de données'!Q606="","",'Base de données'!Q606)</f>
        <v/>
      </c>
      <c r="BQ663"/>
      <c r="BR663"/>
      <c r="BS663"/>
      <c r="BT663"/>
      <c r="BU663"/>
      <c r="BV663"/>
      <c r="BW663"/>
      <c r="BX663"/>
      <c r="BY663"/>
      <c r="BZ663"/>
      <c r="CA663"/>
      <c r="CB663"/>
      <c r="CC663"/>
      <c r="CD663"/>
      <c r="CE663"/>
      <c r="CF663"/>
    </row>
    <row r="664" spans="1:84" hidden="1" x14ac:dyDescent="0.3">
      <c r="A664" s="12"/>
      <c r="B664" s="10" t="str">
        <f>IF('Base de données'!B607="","",'Base de données'!B607)</f>
        <v/>
      </c>
      <c r="C664" s="10" t="str">
        <f>IF('Base de données'!C607="","",'Base de données'!C607)</f>
        <v/>
      </c>
      <c r="D664" s="10" t="str">
        <f>IF('Base de données'!D607="","",'Base de données'!D607)</f>
        <v/>
      </c>
      <c r="E664" s="10" t="str">
        <f>IF('Base de données'!E607="","",'Base de données'!E607)</f>
        <v/>
      </c>
      <c r="F664" s="10" t="str">
        <f>IF('Base de données'!F607="","",'Base de données'!F607)</f>
        <v/>
      </c>
      <c r="G664" s="10" t="str">
        <f>IF('Base de données'!G607="","",'Base de données'!G607)</f>
        <v/>
      </c>
      <c r="H664" s="10" t="str">
        <f>IF('Base de données'!H607="","",'Base de données'!H607)</f>
        <v/>
      </c>
      <c r="I664" s="10" t="str">
        <f>IF('Base de données'!I607="","",'Base de données'!I607)</f>
        <v/>
      </c>
      <c r="J664" s="10" t="str">
        <f>IF('Base de données'!J607="","",'Base de données'!J607)</f>
        <v/>
      </c>
      <c r="K664" s="10" t="str">
        <f>IF('Base de données'!K607="","",'Base de données'!K607)</f>
        <v/>
      </c>
      <c r="L664" s="64" t="str">
        <f>IF('Base de données'!L607="","",'Base de données'!L607)</f>
        <v/>
      </c>
      <c r="M664" s="64" t="str">
        <f>IF('Base de données'!M607="","",'Base de données'!M607)</f>
        <v/>
      </c>
      <c r="N664" s="64" t="str">
        <f>IF('Base de données'!N607="","",'Base de données'!N607)</f>
        <v/>
      </c>
      <c r="O664" s="10" t="str">
        <f>IF('Base de données'!O607="","",'Base de données'!O607)</f>
        <v/>
      </c>
      <c r="P664" s="10" t="str">
        <f>IF('Base de données'!P607="","",'Base de données'!P607)</f>
        <v/>
      </c>
      <c r="Q664" s="10" t="str">
        <f>IF('Base de données'!Q607="","",'Base de données'!Q607)</f>
        <v/>
      </c>
      <c r="BQ664"/>
      <c r="BR664"/>
      <c r="BS664"/>
      <c r="BT664"/>
      <c r="BU664"/>
      <c r="BV664"/>
      <c r="BW664"/>
      <c r="BX664"/>
      <c r="BY664"/>
      <c r="BZ664"/>
      <c r="CA664"/>
      <c r="CB664"/>
      <c r="CC664"/>
      <c r="CD664"/>
      <c r="CE664"/>
      <c r="CF664"/>
    </row>
    <row r="665" spans="1:84" hidden="1" x14ac:dyDescent="0.3">
      <c r="A665" s="12"/>
      <c r="B665" s="10" t="str">
        <f>IF('Base de données'!B608="","",'Base de données'!B608)</f>
        <v/>
      </c>
      <c r="C665" s="10" t="str">
        <f>IF('Base de données'!C608="","",'Base de données'!C608)</f>
        <v/>
      </c>
      <c r="D665" s="10" t="str">
        <f>IF('Base de données'!D608="","",'Base de données'!D608)</f>
        <v/>
      </c>
      <c r="E665" s="10" t="str">
        <f>IF('Base de données'!E608="","",'Base de données'!E608)</f>
        <v/>
      </c>
      <c r="F665" s="10" t="str">
        <f>IF('Base de données'!F608="","",'Base de données'!F608)</f>
        <v/>
      </c>
      <c r="G665" s="10" t="str">
        <f>IF('Base de données'!G608="","",'Base de données'!G608)</f>
        <v/>
      </c>
      <c r="H665" s="10" t="str">
        <f>IF('Base de données'!H608="","",'Base de données'!H608)</f>
        <v/>
      </c>
      <c r="I665" s="10" t="str">
        <f>IF('Base de données'!I608="","",'Base de données'!I608)</f>
        <v/>
      </c>
      <c r="J665" s="10" t="str">
        <f>IF('Base de données'!J608="","",'Base de données'!J608)</f>
        <v/>
      </c>
      <c r="K665" s="10" t="str">
        <f>IF('Base de données'!K608="","",'Base de données'!K608)</f>
        <v/>
      </c>
      <c r="L665" s="64" t="str">
        <f>IF('Base de données'!L608="","",'Base de données'!L608)</f>
        <v/>
      </c>
      <c r="M665" s="64" t="str">
        <f>IF('Base de données'!M608="","",'Base de données'!M608)</f>
        <v/>
      </c>
      <c r="N665" s="64" t="str">
        <f>IF('Base de données'!N608="","",'Base de données'!N608)</f>
        <v/>
      </c>
      <c r="O665" s="10" t="str">
        <f>IF('Base de données'!O608="","",'Base de données'!O608)</f>
        <v/>
      </c>
      <c r="P665" s="10" t="str">
        <f>IF('Base de données'!P608="","",'Base de données'!P608)</f>
        <v/>
      </c>
      <c r="Q665" s="10" t="str">
        <f>IF('Base de données'!Q608="","",'Base de données'!Q608)</f>
        <v/>
      </c>
      <c r="BQ665"/>
      <c r="BR665"/>
      <c r="BS665"/>
      <c r="BT665"/>
      <c r="BU665"/>
      <c r="BV665"/>
      <c r="BW665"/>
      <c r="BX665"/>
      <c r="BY665"/>
      <c r="BZ665"/>
      <c r="CA665"/>
      <c r="CB665"/>
      <c r="CC665"/>
      <c r="CD665"/>
      <c r="CE665"/>
      <c r="CF665"/>
    </row>
    <row r="666" spans="1:84" hidden="1" x14ac:dyDescent="0.3">
      <c r="A666" s="12"/>
      <c r="B666" s="10" t="str">
        <f>IF('Base de données'!B609="","",'Base de données'!B609)</f>
        <v/>
      </c>
      <c r="C666" s="10" t="str">
        <f>IF('Base de données'!C609="","",'Base de données'!C609)</f>
        <v/>
      </c>
      <c r="D666" s="10" t="str">
        <f>IF('Base de données'!D609="","",'Base de données'!D609)</f>
        <v/>
      </c>
      <c r="E666" s="10" t="str">
        <f>IF('Base de données'!E609="","",'Base de données'!E609)</f>
        <v/>
      </c>
      <c r="F666" s="10" t="str">
        <f>IF('Base de données'!F609="","",'Base de données'!F609)</f>
        <v/>
      </c>
      <c r="G666" s="10" t="str">
        <f>IF('Base de données'!G609="","",'Base de données'!G609)</f>
        <v/>
      </c>
      <c r="H666" s="10" t="str">
        <f>IF('Base de données'!H609="","",'Base de données'!H609)</f>
        <v/>
      </c>
      <c r="I666" s="10" t="str">
        <f>IF('Base de données'!I609="","",'Base de données'!I609)</f>
        <v/>
      </c>
      <c r="J666" s="10" t="str">
        <f>IF('Base de données'!J609="","",'Base de données'!J609)</f>
        <v/>
      </c>
      <c r="K666" s="10" t="str">
        <f>IF('Base de données'!K609="","",'Base de données'!K609)</f>
        <v/>
      </c>
      <c r="L666" s="64" t="str">
        <f>IF('Base de données'!L609="","",'Base de données'!L609)</f>
        <v/>
      </c>
      <c r="M666" s="64" t="str">
        <f>IF('Base de données'!M609="","",'Base de données'!M609)</f>
        <v/>
      </c>
      <c r="N666" s="64" t="str">
        <f>IF('Base de données'!N609="","",'Base de données'!N609)</f>
        <v/>
      </c>
      <c r="O666" s="10" t="str">
        <f>IF('Base de données'!O609="","",'Base de données'!O609)</f>
        <v/>
      </c>
      <c r="P666" s="10" t="str">
        <f>IF('Base de données'!P609="","",'Base de données'!P609)</f>
        <v/>
      </c>
      <c r="Q666" s="10" t="str">
        <f>IF('Base de données'!Q609="","",'Base de données'!Q609)</f>
        <v/>
      </c>
      <c r="BQ666"/>
      <c r="BR666"/>
      <c r="BS666"/>
      <c r="BT666"/>
      <c r="BU666"/>
      <c r="BV666"/>
      <c r="BW666"/>
      <c r="BX666"/>
      <c r="BY666"/>
      <c r="BZ666"/>
      <c r="CA666"/>
      <c r="CB666"/>
      <c r="CC666"/>
      <c r="CD666"/>
      <c r="CE666"/>
      <c r="CF666"/>
    </row>
    <row r="667" spans="1:84" hidden="1" x14ac:dyDescent="0.3">
      <c r="A667" s="12"/>
      <c r="B667" s="10" t="str">
        <f>IF('Base de données'!B610="","",'Base de données'!B610)</f>
        <v/>
      </c>
      <c r="C667" s="10" t="str">
        <f>IF('Base de données'!C610="","",'Base de données'!C610)</f>
        <v/>
      </c>
      <c r="D667" s="10" t="str">
        <f>IF('Base de données'!D610="","",'Base de données'!D610)</f>
        <v/>
      </c>
      <c r="E667" s="10" t="str">
        <f>IF('Base de données'!E610="","",'Base de données'!E610)</f>
        <v/>
      </c>
      <c r="F667" s="10" t="str">
        <f>IF('Base de données'!F610="","",'Base de données'!F610)</f>
        <v/>
      </c>
      <c r="G667" s="10" t="str">
        <f>IF('Base de données'!G610="","",'Base de données'!G610)</f>
        <v/>
      </c>
      <c r="H667" s="10" t="str">
        <f>IF('Base de données'!H610="","",'Base de données'!H610)</f>
        <v/>
      </c>
      <c r="I667" s="10" t="str">
        <f>IF('Base de données'!I610="","",'Base de données'!I610)</f>
        <v/>
      </c>
      <c r="J667" s="10" t="str">
        <f>IF('Base de données'!J610="","",'Base de données'!J610)</f>
        <v/>
      </c>
      <c r="K667" s="10" t="str">
        <f>IF('Base de données'!K610="","",'Base de données'!K610)</f>
        <v/>
      </c>
      <c r="L667" s="64" t="str">
        <f>IF('Base de données'!L610="","",'Base de données'!L610)</f>
        <v/>
      </c>
      <c r="M667" s="64" t="str">
        <f>IF('Base de données'!M610="","",'Base de données'!M610)</f>
        <v/>
      </c>
      <c r="N667" s="64" t="str">
        <f>IF('Base de données'!N610="","",'Base de données'!N610)</f>
        <v/>
      </c>
      <c r="O667" s="10" t="str">
        <f>IF('Base de données'!O610="","",'Base de données'!O610)</f>
        <v/>
      </c>
      <c r="P667" s="10" t="str">
        <f>IF('Base de données'!P610="","",'Base de données'!P610)</f>
        <v/>
      </c>
      <c r="Q667" s="10" t="str">
        <f>IF('Base de données'!Q610="","",'Base de données'!Q610)</f>
        <v/>
      </c>
      <c r="BQ667"/>
      <c r="BR667"/>
      <c r="BS667"/>
      <c r="BT667"/>
      <c r="BU667"/>
      <c r="BV667"/>
      <c r="BW667"/>
      <c r="BX667"/>
      <c r="BY667"/>
      <c r="BZ667"/>
      <c r="CA667"/>
      <c r="CB667"/>
      <c r="CC667"/>
      <c r="CD667"/>
      <c r="CE667"/>
      <c r="CF667"/>
    </row>
    <row r="668" spans="1:84" hidden="1" x14ac:dyDescent="0.3">
      <c r="A668" s="12"/>
      <c r="B668" s="10" t="str">
        <f>IF('Base de données'!B611="","",'Base de données'!B611)</f>
        <v/>
      </c>
      <c r="C668" s="10" t="str">
        <f>IF('Base de données'!C611="","",'Base de données'!C611)</f>
        <v/>
      </c>
      <c r="D668" s="10" t="str">
        <f>IF('Base de données'!D611="","",'Base de données'!D611)</f>
        <v/>
      </c>
      <c r="E668" s="10" t="str">
        <f>IF('Base de données'!E611="","",'Base de données'!E611)</f>
        <v/>
      </c>
      <c r="F668" s="10" t="str">
        <f>IF('Base de données'!F611="","",'Base de données'!F611)</f>
        <v/>
      </c>
      <c r="G668" s="10" t="str">
        <f>IF('Base de données'!G611="","",'Base de données'!G611)</f>
        <v/>
      </c>
      <c r="H668" s="10" t="str">
        <f>IF('Base de données'!H611="","",'Base de données'!H611)</f>
        <v/>
      </c>
      <c r="I668" s="10" t="str">
        <f>IF('Base de données'!I611="","",'Base de données'!I611)</f>
        <v/>
      </c>
      <c r="J668" s="10" t="str">
        <f>IF('Base de données'!J611="","",'Base de données'!J611)</f>
        <v/>
      </c>
      <c r="K668" s="10" t="str">
        <f>IF('Base de données'!K611="","",'Base de données'!K611)</f>
        <v/>
      </c>
      <c r="L668" s="64" t="str">
        <f>IF('Base de données'!L611="","",'Base de données'!L611)</f>
        <v/>
      </c>
      <c r="M668" s="64" t="str">
        <f>IF('Base de données'!M611="","",'Base de données'!M611)</f>
        <v/>
      </c>
      <c r="N668" s="64" t="str">
        <f>IF('Base de données'!N611="","",'Base de données'!N611)</f>
        <v/>
      </c>
      <c r="O668" s="10" t="str">
        <f>IF('Base de données'!O611="","",'Base de données'!O611)</f>
        <v/>
      </c>
      <c r="P668" s="10" t="str">
        <f>IF('Base de données'!P611="","",'Base de données'!P611)</f>
        <v/>
      </c>
      <c r="Q668" s="10" t="str">
        <f>IF('Base de données'!Q611="","",'Base de données'!Q611)</f>
        <v/>
      </c>
      <c r="BQ668"/>
      <c r="BR668"/>
      <c r="BS668"/>
      <c r="BT668"/>
      <c r="BU668"/>
      <c r="BV668"/>
      <c r="BW668"/>
      <c r="BX668"/>
      <c r="BY668"/>
      <c r="BZ668"/>
      <c r="CA668"/>
      <c r="CB668"/>
      <c r="CC668"/>
      <c r="CD668"/>
      <c r="CE668"/>
      <c r="CF668"/>
    </row>
    <row r="669" spans="1:84" hidden="1" x14ac:dyDescent="0.3">
      <c r="A669" s="12"/>
      <c r="B669" s="10" t="str">
        <f>IF('Base de données'!B612="","",'Base de données'!B612)</f>
        <v/>
      </c>
      <c r="C669" s="10" t="str">
        <f>IF('Base de données'!C612="","",'Base de données'!C612)</f>
        <v/>
      </c>
      <c r="D669" s="10" t="str">
        <f>IF('Base de données'!D612="","",'Base de données'!D612)</f>
        <v/>
      </c>
      <c r="E669" s="10" t="str">
        <f>IF('Base de données'!E612="","",'Base de données'!E612)</f>
        <v/>
      </c>
      <c r="F669" s="10" t="str">
        <f>IF('Base de données'!F612="","",'Base de données'!F612)</f>
        <v/>
      </c>
      <c r="G669" s="10" t="str">
        <f>IF('Base de données'!G612="","",'Base de données'!G612)</f>
        <v/>
      </c>
      <c r="H669" s="10" t="str">
        <f>IF('Base de données'!H612="","",'Base de données'!H612)</f>
        <v/>
      </c>
      <c r="I669" s="10" t="str">
        <f>IF('Base de données'!I612="","",'Base de données'!I612)</f>
        <v/>
      </c>
      <c r="J669" s="10" t="str">
        <f>IF('Base de données'!J612="","",'Base de données'!J612)</f>
        <v/>
      </c>
      <c r="K669" s="10" t="str">
        <f>IF('Base de données'!K612="","",'Base de données'!K612)</f>
        <v/>
      </c>
      <c r="L669" s="64" t="str">
        <f>IF('Base de données'!L612="","",'Base de données'!L612)</f>
        <v/>
      </c>
      <c r="M669" s="64" t="str">
        <f>IF('Base de données'!M612="","",'Base de données'!M612)</f>
        <v/>
      </c>
      <c r="N669" s="64" t="str">
        <f>IF('Base de données'!N612="","",'Base de données'!N612)</f>
        <v/>
      </c>
      <c r="O669" s="10" t="str">
        <f>IF('Base de données'!O612="","",'Base de données'!O612)</f>
        <v/>
      </c>
      <c r="P669" s="10" t="str">
        <f>IF('Base de données'!P612="","",'Base de données'!P612)</f>
        <v/>
      </c>
      <c r="Q669" s="10" t="str">
        <f>IF('Base de données'!Q612="","",'Base de données'!Q612)</f>
        <v/>
      </c>
      <c r="BQ669"/>
      <c r="BR669"/>
      <c r="BS669"/>
      <c r="BT669"/>
      <c r="BU669"/>
      <c r="BV669"/>
      <c r="BW669"/>
      <c r="BX669"/>
      <c r="BY669"/>
      <c r="BZ669"/>
      <c r="CA669"/>
      <c r="CB669"/>
      <c r="CC669"/>
      <c r="CD669"/>
      <c r="CE669"/>
      <c r="CF669"/>
    </row>
    <row r="670" spans="1:84" hidden="1" x14ac:dyDescent="0.3">
      <c r="A670" s="12"/>
      <c r="B670" s="10" t="str">
        <f>IF('Base de données'!B613="","",'Base de données'!B613)</f>
        <v/>
      </c>
      <c r="C670" s="10" t="str">
        <f>IF('Base de données'!C613="","",'Base de données'!C613)</f>
        <v/>
      </c>
      <c r="D670" s="10" t="str">
        <f>IF('Base de données'!D613="","",'Base de données'!D613)</f>
        <v/>
      </c>
      <c r="E670" s="10" t="str">
        <f>IF('Base de données'!E613="","",'Base de données'!E613)</f>
        <v/>
      </c>
      <c r="F670" s="10" t="str">
        <f>IF('Base de données'!F613="","",'Base de données'!F613)</f>
        <v/>
      </c>
      <c r="G670" s="10" t="str">
        <f>IF('Base de données'!G613="","",'Base de données'!G613)</f>
        <v/>
      </c>
      <c r="H670" s="10" t="str">
        <f>IF('Base de données'!H613="","",'Base de données'!H613)</f>
        <v/>
      </c>
      <c r="I670" s="10" t="str">
        <f>IF('Base de données'!I613="","",'Base de données'!I613)</f>
        <v/>
      </c>
      <c r="J670" s="10" t="str">
        <f>IF('Base de données'!J613="","",'Base de données'!J613)</f>
        <v/>
      </c>
      <c r="K670" s="10" t="str">
        <f>IF('Base de données'!K613="","",'Base de données'!K613)</f>
        <v/>
      </c>
      <c r="L670" s="64" t="str">
        <f>IF('Base de données'!L613="","",'Base de données'!L613)</f>
        <v/>
      </c>
      <c r="M670" s="64" t="str">
        <f>IF('Base de données'!M613="","",'Base de données'!M613)</f>
        <v/>
      </c>
      <c r="N670" s="64" t="str">
        <f>IF('Base de données'!N613="","",'Base de données'!N613)</f>
        <v/>
      </c>
      <c r="O670" s="10" t="str">
        <f>IF('Base de données'!O613="","",'Base de données'!O613)</f>
        <v/>
      </c>
      <c r="P670" s="10" t="str">
        <f>IF('Base de données'!P613="","",'Base de données'!P613)</f>
        <v/>
      </c>
      <c r="Q670" s="10" t="str">
        <f>IF('Base de données'!Q613="","",'Base de données'!Q613)</f>
        <v/>
      </c>
      <c r="BQ670"/>
      <c r="BR670"/>
      <c r="BS670"/>
      <c r="BT670"/>
      <c r="BU670"/>
      <c r="BV670"/>
      <c r="BW670"/>
      <c r="BX670"/>
      <c r="BY670"/>
      <c r="BZ670"/>
      <c r="CA670"/>
      <c r="CB670"/>
      <c r="CC670"/>
      <c r="CD670"/>
      <c r="CE670"/>
      <c r="CF670"/>
    </row>
    <row r="671" spans="1:84" hidden="1" x14ac:dyDescent="0.3">
      <c r="A671" s="12"/>
      <c r="B671" s="10" t="str">
        <f>IF('Base de données'!B614="","",'Base de données'!B614)</f>
        <v/>
      </c>
      <c r="C671" s="10" t="str">
        <f>IF('Base de données'!C614="","",'Base de données'!C614)</f>
        <v/>
      </c>
      <c r="D671" s="10" t="str">
        <f>IF('Base de données'!D614="","",'Base de données'!D614)</f>
        <v/>
      </c>
      <c r="E671" s="10" t="str">
        <f>IF('Base de données'!E614="","",'Base de données'!E614)</f>
        <v/>
      </c>
      <c r="F671" s="10" t="str">
        <f>IF('Base de données'!F614="","",'Base de données'!F614)</f>
        <v/>
      </c>
      <c r="G671" s="10" t="str">
        <f>IF('Base de données'!G614="","",'Base de données'!G614)</f>
        <v/>
      </c>
      <c r="H671" s="10" t="str">
        <f>IF('Base de données'!H614="","",'Base de données'!H614)</f>
        <v/>
      </c>
      <c r="I671" s="10" t="str">
        <f>IF('Base de données'!I614="","",'Base de données'!I614)</f>
        <v/>
      </c>
      <c r="J671" s="10" t="str">
        <f>IF('Base de données'!J614="","",'Base de données'!J614)</f>
        <v/>
      </c>
      <c r="K671" s="10" t="str">
        <f>IF('Base de données'!K614="","",'Base de données'!K614)</f>
        <v/>
      </c>
      <c r="L671" s="64" t="str">
        <f>IF('Base de données'!L614="","",'Base de données'!L614)</f>
        <v/>
      </c>
      <c r="M671" s="64" t="str">
        <f>IF('Base de données'!M614="","",'Base de données'!M614)</f>
        <v/>
      </c>
      <c r="N671" s="64" t="str">
        <f>IF('Base de données'!N614="","",'Base de données'!N614)</f>
        <v/>
      </c>
      <c r="O671" s="10" t="str">
        <f>IF('Base de données'!O614="","",'Base de données'!O614)</f>
        <v/>
      </c>
      <c r="P671" s="10" t="str">
        <f>IF('Base de données'!P614="","",'Base de données'!P614)</f>
        <v/>
      </c>
      <c r="Q671" s="10" t="str">
        <f>IF('Base de données'!Q614="","",'Base de données'!Q614)</f>
        <v/>
      </c>
      <c r="BQ671"/>
      <c r="BR671"/>
      <c r="BS671"/>
      <c r="BT671"/>
      <c r="BU671"/>
      <c r="BV671"/>
      <c r="BW671"/>
      <c r="BX671"/>
      <c r="BY671"/>
      <c r="BZ671"/>
      <c r="CA671"/>
      <c r="CB671"/>
      <c r="CC671"/>
      <c r="CD671"/>
      <c r="CE671"/>
      <c r="CF671"/>
    </row>
    <row r="672" spans="1:84" hidden="1" x14ac:dyDescent="0.3">
      <c r="A672" s="12"/>
      <c r="B672" s="10" t="str">
        <f>IF('Base de données'!B615="","",'Base de données'!B615)</f>
        <v/>
      </c>
      <c r="C672" s="10" t="str">
        <f>IF('Base de données'!C615="","",'Base de données'!C615)</f>
        <v/>
      </c>
      <c r="D672" s="10" t="str">
        <f>IF('Base de données'!D615="","",'Base de données'!D615)</f>
        <v/>
      </c>
      <c r="E672" s="10" t="str">
        <f>IF('Base de données'!E615="","",'Base de données'!E615)</f>
        <v/>
      </c>
      <c r="F672" s="10" t="str">
        <f>IF('Base de données'!F615="","",'Base de données'!F615)</f>
        <v/>
      </c>
      <c r="G672" s="10" t="str">
        <f>IF('Base de données'!G615="","",'Base de données'!G615)</f>
        <v/>
      </c>
      <c r="H672" s="10" t="str">
        <f>IF('Base de données'!H615="","",'Base de données'!H615)</f>
        <v/>
      </c>
      <c r="I672" s="10" t="str">
        <f>IF('Base de données'!I615="","",'Base de données'!I615)</f>
        <v/>
      </c>
      <c r="J672" s="10" t="str">
        <f>IF('Base de données'!J615="","",'Base de données'!J615)</f>
        <v/>
      </c>
      <c r="K672" s="10" t="str">
        <f>IF('Base de données'!K615="","",'Base de données'!K615)</f>
        <v/>
      </c>
      <c r="L672" s="64" t="str">
        <f>IF('Base de données'!L615="","",'Base de données'!L615)</f>
        <v/>
      </c>
      <c r="M672" s="64" t="str">
        <f>IF('Base de données'!M615="","",'Base de données'!M615)</f>
        <v/>
      </c>
      <c r="N672" s="64" t="str">
        <f>IF('Base de données'!N615="","",'Base de données'!N615)</f>
        <v/>
      </c>
      <c r="O672" s="10" t="str">
        <f>IF('Base de données'!O615="","",'Base de données'!O615)</f>
        <v/>
      </c>
      <c r="P672" s="10" t="str">
        <f>IF('Base de données'!P615="","",'Base de données'!P615)</f>
        <v/>
      </c>
      <c r="Q672" s="10" t="str">
        <f>IF('Base de données'!Q615="","",'Base de données'!Q615)</f>
        <v/>
      </c>
      <c r="BQ672"/>
      <c r="BR672"/>
      <c r="BS672"/>
      <c r="BT672"/>
      <c r="BU672"/>
      <c r="BV672"/>
      <c r="BW672"/>
      <c r="BX672"/>
      <c r="BY672"/>
      <c r="BZ672"/>
      <c r="CA672"/>
      <c r="CB672"/>
      <c r="CC672"/>
      <c r="CD672"/>
      <c r="CE672"/>
      <c r="CF672"/>
    </row>
    <row r="673" spans="1:84" hidden="1" x14ac:dyDescent="0.3">
      <c r="A673" s="12"/>
      <c r="B673" s="10" t="str">
        <f>IF('Base de données'!B616="","",'Base de données'!B616)</f>
        <v/>
      </c>
      <c r="C673" s="10" t="str">
        <f>IF('Base de données'!C616="","",'Base de données'!C616)</f>
        <v/>
      </c>
      <c r="D673" s="10" t="str">
        <f>IF('Base de données'!D616="","",'Base de données'!D616)</f>
        <v/>
      </c>
      <c r="E673" s="10" t="str">
        <f>IF('Base de données'!E616="","",'Base de données'!E616)</f>
        <v/>
      </c>
      <c r="F673" s="10" t="str">
        <f>IF('Base de données'!F616="","",'Base de données'!F616)</f>
        <v/>
      </c>
      <c r="G673" s="10" t="str">
        <f>IF('Base de données'!G616="","",'Base de données'!G616)</f>
        <v/>
      </c>
      <c r="H673" s="10" t="str">
        <f>IF('Base de données'!H616="","",'Base de données'!H616)</f>
        <v/>
      </c>
      <c r="I673" s="10" t="str">
        <f>IF('Base de données'!I616="","",'Base de données'!I616)</f>
        <v/>
      </c>
      <c r="J673" s="10" t="str">
        <f>IF('Base de données'!J616="","",'Base de données'!J616)</f>
        <v/>
      </c>
      <c r="K673" s="10" t="str">
        <f>IF('Base de données'!K616="","",'Base de données'!K616)</f>
        <v/>
      </c>
      <c r="L673" s="64" t="str">
        <f>IF('Base de données'!L616="","",'Base de données'!L616)</f>
        <v/>
      </c>
      <c r="M673" s="64" t="str">
        <f>IF('Base de données'!M616="","",'Base de données'!M616)</f>
        <v/>
      </c>
      <c r="N673" s="64" t="str">
        <f>IF('Base de données'!N616="","",'Base de données'!N616)</f>
        <v/>
      </c>
      <c r="O673" s="10" t="str">
        <f>IF('Base de données'!O616="","",'Base de données'!O616)</f>
        <v/>
      </c>
      <c r="P673" s="10" t="str">
        <f>IF('Base de données'!P616="","",'Base de données'!P616)</f>
        <v/>
      </c>
      <c r="Q673" s="10" t="str">
        <f>IF('Base de données'!Q616="","",'Base de données'!Q616)</f>
        <v/>
      </c>
      <c r="BQ673"/>
      <c r="BR673"/>
      <c r="BS673"/>
      <c r="BT673"/>
      <c r="BU673"/>
      <c r="BV673"/>
      <c r="BW673"/>
      <c r="BX673"/>
      <c r="BY673"/>
      <c r="BZ673"/>
      <c r="CA673"/>
      <c r="CB673"/>
      <c r="CC673"/>
      <c r="CD673"/>
      <c r="CE673"/>
      <c r="CF673"/>
    </row>
    <row r="674" spans="1:84" hidden="1" x14ac:dyDescent="0.3">
      <c r="A674" s="12"/>
      <c r="B674" s="10" t="str">
        <f>IF('Base de données'!B617="","",'Base de données'!B617)</f>
        <v/>
      </c>
      <c r="C674" s="10" t="str">
        <f>IF('Base de données'!C617="","",'Base de données'!C617)</f>
        <v/>
      </c>
      <c r="D674" s="10" t="str">
        <f>IF('Base de données'!D617="","",'Base de données'!D617)</f>
        <v/>
      </c>
      <c r="E674" s="10" t="str">
        <f>IF('Base de données'!E617="","",'Base de données'!E617)</f>
        <v/>
      </c>
      <c r="F674" s="10" t="str">
        <f>IF('Base de données'!F617="","",'Base de données'!F617)</f>
        <v/>
      </c>
      <c r="G674" s="10" t="str">
        <f>IF('Base de données'!G617="","",'Base de données'!G617)</f>
        <v/>
      </c>
      <c r="H674" s="10" t="str">
        <f>IF('Base de données'!H617="","",'Base de données'!H617)</f>
        <v/>
      </c>
      <c r="I674" s="10" t="str">
        <f>IF('Base de données'!I617="","",'Base de données'!I617)</f>
        <v/>
      </c>
      <c r="J674" s="10" t="str">
        <f>IF('Base de données'!J617="","",'Base de données'!J617)</f>
        <v/>
      </c>
      <c r="K674" s="10" t="str">
        <f>IF('Base de données'!K617="","",'Base de données'!K617)</f>
        <v/>
      </c>
      <c r="L674" s="64" t="str">
        <f>IF('Base de données'!L617="","",'Base de données'!L617)</f>
        <v/>
      </c>
      <c r="M674" s="64" t="str">
        <f>IF('Base de données'!M617="","",'Base de données'!M617)</f>
        <v/>
      </c>
      <c r="N674" s="64" t="str">
        <f>IF('Base de données'!N617="","",'Base de données'!N617)</f>
        <v/>
      </c>
      <c r="O674" s="10" t="str">
        <f>IF('Base de données'!O617="","",'Base de données'!O617)</f>
        <v/>
      </c>
      <c r="P674" s="10" t="str">
        <f>IF('Base de données'!P617="","",'Base de données'!P617)</f>
        <v/>
      </c>
      <c r="Q674" s="10" t="str">
        <f>IF('Base de données'!Q617="","",'Base de données'!Q617)</f>
        <v/>
      </c>
      <c r="BQ674"/>
      <c r="BR674"/>
      <c r="BS674"/>
      <c r="BT674"/>
      <c r="BU674"/>
      <c r="BV674"/>
      <c r="BW674"/>
      <c r="BX674"/>
      <c r="BY674"/>
      <c r="BZ674"/>
      <c r="CA674"/>
      <c r="CB674"/>
      <c r="CC674"/>
      <c r="CD674"/>
      <c r="CE674"/>
      <c r="CF674"/>
    </row>
    <row r="675" spans="1:84" hidden="1" x14ac:dyDescent="0.3">
      <c r="A675" s="12"/>
      <c r="B675" s="10" t="str">
        <f>IF('Base de données'!B618="","",'Base de données'!B618)</f>
        <v/>
      </c>
      <c r="C675" s="10" t="str">
        <f>IF('Base de données'!C618="","",'Base de données'!C618)</f>
        <v/>
      </c>
      <c r="D675" s="10" t="str">
        <f>IF('Base de données'!D618="","",'Base de données'!D618)</f>
        <v/>
      </c>
      <c r="E675" s="10" t="str">
        <f>IF('Base de données'!E618="","",'Base de données'!E618)</f>
        <v/>
      </c>
      <c r="F675" s="10" t="str">
        <f>IF('Base de données'!F618="","",'Base de données'!F618)</f>
        <v/>
      </c>
      <c r="G675" s="10" t="str">
        <f>IF('Base de données'!G618="","",'Base de données'!G618)</f>
        <v/>
      </c>
      <c r="H675" s="10" t="str">
        <f>IF('Base de données'!H618="","",'Base de données'!H618)</f>
        <v/>
      </c>
      <c r="I675" s="10" t="str">
        <f>IF('Base de données'!I618="","",'Base de données'!I618)</f>
        <v/>
      </c>
      <c r="J675" s="10" t="str">
        <f>IF('Base de données'!J618="","",'Base de données'!J618)</f>
        <v/>
      </c>
      <c r="K675" s="10" t="str">
        <f>IF('Base de données'!K618="","",'Base de données'!K618)</f>
        <v/>
      </c>
      <c r="L675" s="64" t="str">
        <f>IF('Base de données'!L618="","",'Base de données'!L618)</f>
        <v/>
      </c>
      <c r="M675" s="64" t="str">
        <f>IF('Base de données'!M618="","",'Base de données'!M618)</f>
        <v/>
      </c>
      <c r="N675" s="64" t="str">
        <f>IF('Base de données'!N618="","",'Base de données'!N618)</f>
        <v/>
      </c>
      <c r="O675" s="10" t="str">
        <f>IF('Base de données'!O618="","",'Base de données'!O618)</f>
        <v/>
      </c>
      <c r="P675" s="10" t="str">
        <f>IF('Base de données'!P618="","",'Base de données'!P618)</f>
        <v/>
      </c>
      <c r="Q675" s="10" t="str">
        <f>IF('Base de données'!Q618="","",'Base de données'!Q618)</f>
        <v/>
      </c>
      <c r="BQ675"/>
      <c r="BR675"/>
      <c r="BS675"/>
      <c r="BT675"/>
      <c r="BU675"/>
      <c r="BV675"/>
      <c r="BW675"/>
      <c r="BX675"/>
      <c r="BY675"/>
      <c r="BZ675"/>
      <c r="CA675"/>
      <c r="CB675"/>
      <c r="CC675"/>
      <c r="CD675"/>
      <c r="CE675"/>
      <c r="CF675"/>
    </row>
    <row r="676" spans="1:84" hidden="1" x14ac:dyDescent="0.3">
      <c r="A676" s="12"/>
      <c r="B676" s="10" t="str">
        <f>IF('Base de données'!B619="","",'Base de données'!B619)</f>
        <v/>
      </c>
      <c r="C676" s="10" t="str">
        <f>IF('Base de données'!C619="","",'Base de données'!C619)</f>
        <v/>
      </c>
      <c r="D676" s="10" t="str">
        <f>IF('Base de données'!D619="","",'Base de données'!D619)</f>
        <v/>
      </c>
      <c r="E676" s="10" t="str">
        <f>IF('Base de données'!E619="","",'Base de données'!E619)</f>
        <v/>
      </c>
      <c r="F676" s="10" t="str">
        <f>IF('Base de données'!F619="","",'Base de données'!F619)</f>
        <v/>
      </c>
      <c r="G676" s="10" t="str">
        <f>IF('Base de données'!G619="","",'Base de données'!G619)</f>
        <v/>
      </c>
      <c r="H676" s="10" t="str">
        <f>IF('Base de données'!H619="","",'Base de données'!H619)</f>
        <v/>
      </c>
      <c r="I676" s="10" t="str">
        <f>IF('Base de données'!I619="","",'Base de données'!I619)</f>
        <v/>
      </c>
      <c r="J676" s="10" t="str">
        <f>IF('Base de données'!J619="","",'Base de données'!J619)</f>
        <v/>
      </c>
      <c r="K676" s="10" t="str">
        <f>IF('Base de données'!K619="","",'Base de données'!K619)</f>
        <v/>
      </c>
      <c r="L676" s="64" t="str">
        <f>IF('Base de données'!L619="","",'Base de données'!L619)</f>
        <v/>
      </c>
      <c r="M676" s="64" t="str">
        <f>IF('Base de données'!M619="","",'Base de données'!M619)</f>
        <v/>
      </c>
      <c r="N676" s="64" t="str">
        <f>IF('Base de données'!N619="","",'Base de données'!N619)</f>
        <v/>
      </c>
      <c r="O676" s="10" t="str">
        <f>IF('Base de données'!O619="","",'Base de données'!O619)</f>
        <v/>
      </c>
      <c r="P676" s="10" t="str">
        <f>IF('Base de données'!P619="","",'Base de données'!P619)</f>
        <v/>
      </c>
      <c r="Q676" s="10" t="str">
        <f>IF('Base de données'!Q619="","",'Base de données'!Q619)</f>
        <v/>
      </c>
      <c r="BQ676"/>
      <c r="BR676"/>
      <c r="BS676"/>
      <c r="BT676"/>
      <c r="BU676"/>
      <c r="BV676"/>
      <c r="BW676"/>
      <c r="BX676"/>
      <c r="BY676"/>
      <c r="BZ676"/>
      <c r="CA676"/>
      <c r="CB676"/>
      <c r="CC676"/>
      <c r="CD676"/>
      <c r="CE676"/>
      <c r="CF676"/>
    </row>
    <row r="677" spans="1:84" hidden="1" x14ac:dyDescent="0.3">
      <c r="A677" s="12"/>
      <c r="B677" s="10" t="str">
        <f>IF('Base de données'!B620="","",'Base de données'!B620)</f>
        <v/>
      </c>
      <c r="C677" s="10" t="str">
        <f>IF('Base de données'!C620="","",'Base de données'!C620)</f>
        <v/>
      </c>
      <c r="D677" s="10" t="str">
        <f>IF('Base de données'!D620="","",'Base de données'!D620)</f>
        <v/>
      </c>
      <c r="E677" s="10" t="str">
        <f>IF('Base de données'!E620="","",'Base de données'!E620)</f>
        <v/>
      </c>
      <c r="F677" s="10" t="str">
        <f>IF('Base de données'!F620="","",'Base de données'!F620)</f>
        <v/>
      </c>
      <c r="G677" s="10" t="str">
        <f>IF('Base de données'!G620="","",'Base de données'!G620)</f>
        <v/>
      </c>
      <c r="H677" s="10" t="str">
        <f>IF('Base de données'!H620="","",'Base de données'!H620)</f>
        <v/>
      </c>
      <c r="I677" s="10" t="str">
        <f>IF('Base de données'!I620="","",'Base de données'!I620)</f>
        <v/>
      </c>
      <c r="J677" s="10" t="str">
        <f>IF('Base de données'!J620="","",'Base de données'!J620)</f>
        <v/>
      </c>
      <c r="K677" s="10" t="str">
        <f>IF('Base de données'!K620="","",'Base de données'!K620)</f>
        <v/>
      </c>
      <c r="L677" s="64" t="str">
        <f>IF('Base de données'!L620="","",'Base de données'!L620)</f>
        <v/>
      </c>
      <c r="M677" s="64" t="str">
        <f>IF('Base de données'!M620="","",'Base de données'!M620)</f>
        <v/>
      </c>
      <c r="N677" s="64" t="str">
        <f>IF('Base de données'!N620="","",'Base de données'!N620)</f>
        <v/>
      </c>
      <c r="O677" s="10" t="str">
        <f>IF('Base de données'!O620="","",'Base de données'!O620)</f>
        <v/>
      </c>
      <c r="P677" s="10" t="str">
        <f>IF('Base de données'!P620="","",'Base de données'!P620)</f>
        <v/>
      </c>
      <c r="Q677" s="10" t="str">
        <f>IF('Base de données'!Q620="","",'Base de données'!Q620)</f>
        <v/>
      </c>
      <c r="BQ677"/>
      <c r="BR677"/>
      <c r="BS677"/>
      <c r="BT677"/>
      <c r="BU677"/>
      <c r="BV677"/>
      <c r="BW677"/>
      <c r="BX677"/>
      <c r="BY677"/>
      <c r="BZ677"/>
      <c r="CA677"/>
      <c r="CB677"/>
      <c r="CC677"/>
      <c r="CD677"/>
      <c r="CE677"/>
      <c r="CF677"/>
    </row>
    <row r="678" spans="1:84" hidden="1" x14ac:dyDescent="0.3">
      <c r="A678" s="12"/>
      <c r="B678" s="10" t="str">
        <f>IF('Base de données'!B621="","",'Base de données'!B621)</f>
        <v/>
      </c>
      <c r="C678" s="10" t="str">
        <f>IF('Base de données'!C621="","",'Base de données'!C621)</f>
        <v/>
      </c>
      <c r="D678" s="10" t="str">
        <f>IF('Base de données'!D621="","",'Base de données'!D621)</f>
        <v/>
      </c>
      <c r="E678" s="10" t="str">
        <f>IF('Base de données'!E621="","",'Base de données'!E621)</f>
        <v/>
      </c>
      <c r="F678" s="10" t="str">
        <f>IF('Base de données'!F621="","",'Base de données'!F621)</f>
        <v/>
      </c>
      <c r="G678" s="10" t="str">
        <f>IF('Base de données'!G621="","",'Base de données'!G621)</f>
        <v/>
      </c>
      <c r="H678" s="10" t="str">
        <f>IF('Base de données'!H621="","",'Base de données'!H621)</f>
        <v/>
      </c>
      <c r="I678" s="10" t="str">
        <f>IF('Base de données'!I621="","",'Base de données'!I621)</f>
        <v/>
      </c>
      <c r="J678" s="10" t="str">
        <f>IF('Base de données'!J621="","",'Base de données'!J621)</f>
        <v/>
      </c>
      <c r="K678" s="10" t="str">
        <f>IF('Base de données'!K621="","",'Base de données'!K621)</f>
        <v/>
      </c>
      <c r="L678" s="64" t="str">
        <f>IF('Base de données'!L621="","",'Base de données'!L621)</f>
        <v/>
      </c>
      <c r="M678" s="64" t="str">
        <f>IF('Base de données'!M621="","",'Base de données'!M621)</f>
        <v/>
      </c>
      <c r="N678" s="64" t="str">
        <f>IF('Base de données'!N621="","",'Base de données'!N621)</f>
        <v/>
      </c>
      <c r="O678" s="10" t="str">
        <f>IF('Base de données'!O621="","",'Base de données'!O621)</f>
        <v/>
      </c>
      <c r="P678" s="10" t="str">
        <f>IF('Base de données'!P621="","",'Base de données'!P621)</f>
        <v/>
      </c>
      <c r="Q678" s="10" t="str">
        <f>IF('Base de données'!Q621="","",'Base de données'!Q621)</f>
        <v/>
      </c>
      <c r="BQ678"/>
      <c r="BR678"/>
      <c r="BS678"/>
      <c r="BT678"/>
      <c r="BU678"/>
      <c r="BV678"/>
      <c r="BW678"/>
      <c r="BX678"/>
      <c r="BY678"/>
      <c r="BZ678"/>
      <c r="CA678"/>
      <c r="CB678"/>
      <c r="CC678"/>
      <c r="CD678"/>
      <c r="CE678"/>
      <c r="CF678"/>
    </row>
    <row r="679" spans="1:84" hidden="1" x14ac:dyDescent="0.3">
      <c r="A679" s="12"/>
      <c r="B679" s="10" t="str">
        <f>IF('Base de données'!B622="","",'Base de données'!B622)</f>
        <v/>
      </c>
      <c r="C679" s="10" t="str">
        <f>IF('Base de données'!C622="","",'Base de données'!C622)</f>
        <v/>
      </c>
      <c r="D679" s="10" t="str">
        <f>IF('Base de données'!D622="","",'Base de données'!D622)</f>
        <v/>
      </c>
      <c r="E679" s="10" t="str">
        <f>IF('Base de données'!E622="","",'Base de données'!E622)</f>
        <v/>
      </c>
      <c r="F679" s="10" t="str">
        <f>IF('Base de données'!F622="","",'Base de données'!F622)</f>
        <v/>
      </c>
      <c r="G679" s="10" t="str">
        <f>IF('Base de données'!G622="","",'Base de données'!G622)</f>
        <v/>
      </c>
      <c r="H679" s="10" t="str">
        <f>IF('Base de données'!H622="","",'Base de données'!H622)</f>
        <v/>
      </c>
      <c r="I679" s="10" t="str">
        <f>IF('Base de données'!I622="","",'Base de données'!I622)</f>
        <v/>
      </c>
      <c r="J679" s="10" t="str">
        <f>IF('Base de données'!J622="","",'Base de données'!J622)</f>
        <v/>
      </c>
      <c r="K679" s="10" t="str">
        <f>IF('Base de données'!K622="","",'Base de données'!K622)</f>
        <v/>
      </c>
      <c r="L679" s="64" t="str">
        <f>IF('Base de données'!L622="","",'Base de données'!L622)</f>
        <v/>
      </c>
      <c r="M679" s="64" t="str">
        <f>IF('Base de données'!M622="","",'Base de données'!M622)</f>
        <v/>
      </c>
      <c r="N679" s="64" t="str">
        <f>IF('Base de données'!N622="","",'Base de données'!N622)</f>
        <v/>
      </c>
      <c r="O679" s="10" t="str">
        <f>IF('Base de données'!O622="","",'Base de données'!O622)</f>
        <v/>
      </c>
      <c r="P679" s="10" t="str">
        <f>IF('Base de données'!P622="","",'Base de données'!P622)</f>
        <v/>
      </c>
      <c r="Q679" s="10" t="str">
        <f>IF('Base de données'!Q622="","",'Base de données'!Q622)</f>
        <v/>
      </c>
      <c r="BQ679"/>
      <c r="BR679"/>
      <c r="BS679"/>
      <c r="BT679"/>
      <c r="BU679"/>
      <c r="BV679"/>
      <c r="BW679"/>
      <c r="BX679"/>
      <c r="BY679"/>
      <c r="BZ679"/>
      <c r="CA679"/>
      <c r="CB679"/>
      <c r="CC679"/>
      <c r="CD679"/>
      <c r="CE679"/>
      <c r="CF679"/>
    </row>
    <row r="680" spans="1:84" hidden="1" x14ac:dyDescent="0.3">
      <c r="A680" s="12"/>
      <c r="B680" s="10" t="str">
        <f>IF('Base de données'!B623="","",'Base de données'!B623)</f>
        <v/>
      </c>
      <c r="C680" s="10" t="str">
        <f>IF('Base de données'!C623="","",'Base de données'!C623)</f>
        <v/>
      </c>
      <c r="D680" s="10" t="str">
        <f>IF('Base de données'!D623="","",'Base de données'!D623)</f>
        <v/>
      </c>
      <c r="E680" s="10" t="str">
        <f>IF('Base de données'!E623="","",'Base de données'!E623)</f>
        <v/>
      </c>
      <c r="F680" s="10" t="str">
        <f>IF('Base de données'!F623="","",'Base de données'!F623)</f>
        <v/>
      </c>
      <c r="G680" s="10" t="str">
        <f>IF('Base de données'!G623="","",'Base de données'!G623)</f>
        <v/>
      </c>
      <c r="H680" s="10" t="str">
        <f>IF('Base de données'!H623="","",'Base de données'!H623)</f>
        <v/>
      </c>
      <c r="I680" s="10" t="str">
        <f>IF('Base de données'!I623="","",'Base de données'!I623)</f>
        <v/>
      </c>
      <c r="J680" s="10" t="str">
        <f>IF('Base de données'!J623="","",'Base de données'!J623)</f>
        <v/>
      </c>
      <c r="K680" s="10" t="str">
        <f>IF('Base de données'!K623="","",'Base de données'!K623)</f>
        <v/>
      </c>
      <c r="L680" s="64" t="str">
        <f>IF('Base de données'!L623="","",'Base de données'!L623)</f>
        <v/>
      </c>
      <c r="M680" s="64" t="str">
        <f>IF('Base de données'!M623="","",'Base de données'!M623)</f>
        <v/>
      </c>
      <c r="N680" s="64" t="str">
        <f>IF('Base de données'!N623="","",'Base de données'!N623)</f>
        <v/>
      </c>
      <c r="O680" s="10" t="str">
        <f>IF('Base de données'!O623="","",'Base de données'!O623)</f>
        <v/>
      </c>
      <c r="P680" s="10" t="str">
        <f>IF('Base de données'!P623="","",'Base de données'!P623)</f>
        <v/>
      </c>
      <c r="Q680" s="10" t="str">
        <f>IF('Base de données'!Q623="","",'Base de données'!Q623)</f>
        <v/>
      </c>
      <c r="BQ680"/>
      <c r="BR680"/>
      <c r="BS680"/>
      <c r="BT680"/>
      <c r="BU680"/>
      <c r="BV680"/>
      <c r="BW680"/>
      <c r="BX680"/>
      <c r="BY680"/>
      <c r="BZ680"/>
      <c r="CA680"/>
      <c r="CB680"/>
      <c r="CC680"/>
      <c r="CD680"/>
      <c r="CE680"/>
      <c r="CF680"/>
    </row>
    <row r="681" spans="1:84" hidden="1" x14ac:dyDescent="0.3">
      <c r="A681" s="12"/>
      <c r="B681" s="10" t="str">
        <f>IF('Base de données'!B624="","",'Base de données'!B624)</f>
        <v/>
      </c>
      <c r="C681" s="10" t="str">
        <f>IF('Base de données'!C624="","",'Base de données'!C624)</f>
        <v/>
      </c>
      <c r="D681" s="10" t="str">
        <f>IF('Base de données'!D624="","",'Base de données'!D624)</f>
        <v/>
      </c>
      <c r="E681" s="10" t="str">
        <f>IF('Base de données'!E624="","",'Base de données'!E624)</f>
        <v/>
      </c>
      <c r="F681" s="10" t="str">
        <f>IF('Base de données'!F624="","",'Base de données'!F624)</f>
        <v/>
      </c>
      <c r="G681" s="10" t="str">
        <f>IF('Base de données'!G624="","",'Base de données'!G624)</f>
        <v/>
      </c>
      <c r="H681" s="10" t="str">
        <f>IF('Base de données'!H624="","",'Base de données'!H624)</f>
        <v/>
      </c>
      <c r="I681" s="10" t="str">
        <f>IF('Base de données'!I624="","",'Base de données'!I624)</f>
        <v/>
      </c>
      <c r="J681" s="10" t="str">
        <f>IF('Base de données'!J624="","",'Base de données'!J624)</f>
        <v/>
      </c>
      <c r="K681" s="10" t="str">
        <f>IF('Base de données'!K624="","",'Base de données'!K624)</f>
        <v/>
      </c>
      <c r="L681" s="64" t="str">
        <f>IF('Base de données'!L624="","",'Base de données'!L624)</f>
        <v/>
      </c>
      <c r="M681" s="64" t="str">
        <f>IF('Base de données'!M624="","",'Base de données'!M624)</f>
        <v/>
      </c>
      <c r="N681" s="64" t="str">
        <f>IF('Base de données'!N624="","",'Base de données'!N624)</f>
        <v/>
      </c>
      <c r="O681" s="10" t="str">
        <f>IF('Base de données'!O624="","",'Base de données'!O624)</f>
        <v/>
      </c>
      <c r="P681" s="10" t="str">
        <f>IF('Base de données'!P624="","",'Base de données'!P624)</f>
        <v/>
      </c>
      <c r="Q681" s="10" t="str">
        <f>IF('Base de données'!Q624="","",'Base de données'!Q624)</f>
        <v/>
      </c>
      <c r="BQ681"/>
      <c r="BR681"/>
      <c r="BS681"/>
      <c r="BT681"/>
      <c r="BU681"/>
      <c r="BV681"/>
      <c r="BW681"/>
      <c r="BX681"/>
      <c r="BY681"/>
      <c r="BZ681"/>
      <c r="CA681"/>
      <c r="CB681"/>
      <c r="CC681"/>
      <c r="CD681"/>
      <c r="CE681"/>
      <c r="CF681"/>
    </row>
    <row r="682" spans="1:84" hidden="1" x14ac:dyDescent="0.3">
      <c r="A682" s="12"/>
      <c r="B682" s="10" t="str">
        <f>IF('Base de données'!B625="","",'Base de données'!B625)</f>
        <v/>
      </c>
      <c r="C682" s="10" t="str">
        <f>IF('Base de données'!C625="","",'Base de données'!C625)</f>
        <v/>
      </c>
      <c r="D682" s="10" t="str">
        <f>IF('Base de données'!D625="","",'Base de données'!D625)</f>
        <v/>
      </c>
      <c r="E682" s="10" t="str">
        <f>IF('Base de données'!E625="","",'Base de données'!E625)</f>
        <v/>
      </c>
      <c r="F682" s="10" t="str">
        <f>IF('Base de données'!F625="","",'Base de données'!F625)</f>
        <v/>
      </c>
      <c r="G682" s="10" t="str">
        <f>IF('Base de données'!G625="","",'Base de données'!G625)</f>
        <v/>
      </c>
      <c r="H682" s="10" t="str">
        <f>IF('Base de données'!H625="","",'Base de données'!H625)</f>
        <v/>
      </c>
      <c r="I682" s="10" t="str">
        <f>IF('Base de données'!I625="","",'Base de données'!I625)</f>
        <v/>
      </c>
      <c r="J682" s="10" t="str">
        <f>IF('Base de données'!J625="","",'Base de données'!J625)</f>
        <v/>
      </c>
      <c r="K682" s="10" t="str">
        <f>IF('Base de données'!K625="","",'Base de données'!K625)</f>
        <v/>
      </c>
      <c r="L682" s="64" t="str">
        <f>IF('Base de données'!L625="","",'Base de données'!L625)</f>
        <v/>
      </c>
      <c r="M682" s="64" t="str">
        <f>IF('Base de données'!M625="","",'Base de données'!M625)</f>
        <v/>
      </c>
      <c r="N682" s="64" t="str">
        <f>IF('Base de données'!N625="","",'Base de données'!N625)</f>
        <v/>
      </c>
      <c r="O682" s="10" t="str">
        <f>IF('Base de données'!O625="","",'Base de données'!O625)</f>
        <v/>
      </c>
      <c r="P682" s="10" t="str">
        <f>IF('Base de données'!P625="","",'Base de données'!P625)</f>
        <v/>
      </c>
      <c r="Q682" s="10" t="str">
        <f>IF('Base de données'!Q625="","",'Base de données'!Q625)</f>
        <v/>
      </c>
      <c r="BQ682"/>
      <c r="BR682"/>
      <c r="BS682"/>
      <c r="BT682"/>
      <c r="BU682"/>
      <c r="BV682"/>
      <c r="BW682"/>
      <c r="BX682"/>
      <c r="BY682"/>
      <c r="BZ682"/>
      <c r="CA682"/>
      <c r="CB682"/>
      <c r="CC682"/>
      <c r="CD682"/>
      <c r="CE682"/>
      <c r="CF682"/>
    </row>
    <row r="683" spans="1:84" hidden="1" x14ac:dyDescent="0.3">
      <c r="A683" s="12"/>
      <c r="B683" s="10" t="str">
        <f>IF('Base de données'!B626="","",'Base de données'!B626)</f>
        <v/>
      </c>
      <c r="C683" s="10" t="str">
        <f>IF('Base de données'!C626="","",'Base de données'!C626)</f>
        <v/>
      </c>
      <c r="D683" s="10" t="str">
        <f>IF('Base de données'!D626="","",'Base de données'!D626)</f>
        <v/>
      </c>
      <c r="E683" s="10" t="str">
        <f>IF('Base de données'!E626="","",'Base de données'!E626)</f>
        <v/>
      </c>
      <c r="F683" s="10" t="str">
        <f>IF('Base de données'!F626="","",'Base de données'!F626)</f>
        <v/>
      </c>
      <c r="G683" s="10" t="str">
        <f>IF('Base de données'!G626="","",'Base de données'!G626)</f>
        <v/>
      </c>
      <c r="H683" s="10" t="str">
        <f>IF('Base de données'!H626="","",'Base de données'!H626)</f>
        <v/>
      </c>
      <c r="I683" s="10" t="str">
        <f>IF('Base de données'!I626="","",'Base de données'!I626)</f>
        <v/>
      </c>
      <c r="J683" s="10" t="str">
        <f>IF('Base de données'!J626="","",'Base de données'!J626)</f>
        <v/>
      </c>
      <c r="K683" s="10" t="str">
        <f>IF('Base de données'!K626="","",'Base de données'!K626)</f>
        <v/>
      </c>
      <c r="L683" s="64" t="str">
        <f>IF('Base de données'!L626="","",'Base de données'!L626)</f>
        <v/>
      </c>
      <c r="M683" s="64" t="str">
        <f>IF('Base de données'!M626="","",'Base de données'!M626)</f>
        <v/>
      </c>
      <c r="N683" s="64" t="str">
        <f>IF('Base de données'!N626="","",'Base de données'!N626)</f>
        <v/>
      </c>
      <c r="O683" s="10" t="str">
        <f>IF('Base de données'!O626="","",'Base de données'!O626)</f>
        <v/>
      </c>
      <c r="P683" s="10" t="str">
        <f>IF('Base de données'!P626="","",'Base de données'!P626)</f>
        <v/>
      </c>
      <c r="Q683" s="10" t="str">
        <f>IF('Base de données'!Q626="","",'Base de données'!Q626)</f>
        <v/>
      </c>
      <c r="BQ683"/>
      <c r="BR683"/>
      <c r="BS683"/>
      <c r="BT683"/>
      <c r="BU683"/>
      <c r="BV683"/>
      <c r="BW683"/>
      <c r="BX683"/>
      <c r="BY683"/>
      <c r="BZ683"/>
      <c r="CA683"/>
      <c r="CB683"/>
      <c r="CC683"/>
      <c r="CD683"/>
      <c r="CE683"/>
      <c r="CF683"/>
    </row>
    <row r="684" spans="1:84" hidden="1" x14ac:dyDescent="0.3">
      <c r="A684" s="12"/>
      <c r="B684" s="10" t="str">
        <f>IF('Base de données'!B627="","",'Base de données'!B627)</f>
        <v/>
      </c>
      <c r="C684" s="10" t="str">
        <f>IF('Base de données'!C627="","",'Base de données'!C627)</f>
        <v/>
      </c>
      <c r="D684" s="10" t="str">
        <f>IF('Base de données'!D627="","",'Base de données'!D627)</f>
        <v/>
      </c>
      <c r="E684" s="10" t="str">
        <f>IF('Base de données'!E627="","",'Base de données'!E627)</f>
        <v/>
      </c>
      <c r="F684" s="10" t="str">
        <f>IF('Base de données'!F627="","",'Base de données'!F627)</f>
        <v/>
      </c>
      <c r="G684" s="10" t="str">
        <f>IF('Base de données'!G627="","",'Base de données'!G627)</f>
        <v/>
      </c>
      <c r="H684" s="10" t="str">
        <f>IF('Base de données'!H627="","",'Base de données'!H627)</f>
        <v/>
      </c>
      <c r="I684" s="10" t="str">
        <f>IF('Base de données'!I627="","",'Base de données'!I627)</f>
        <v/>
      </c>
      <c r="J684" s="10" t="str">
        <f>IF('Base de données'!J627="","",'Base de données'!J627)</f>
        <v/>
      </c>
      <c r="K684" s="10" t="str">
        <f>IF('Base de données'!K627="","",'Base de données'!K627)</f>
        <v/>
      </c>
      <c r="L684" s="64" t="str">
        <f>IF('Base de données'!L627="","",'Base de données'!L627)</f>
        <v/>
      </c>
      <c r="M684" s="64" t="str">
        <f>IF('Base de données'!M627="","",'Base de données'!M627)</f>
        <v/>
      </c>
      <c r="N684" s="64" t="str">
        <f>IF('Base de données'!N627="","",'Base de données'!N627)</f>
        <v/>
      </c>
      <c r="O684" s="10" t="str">
        <f>IF('Base de données'!O627="","",'Base de données'!O627)</f>
        <v/>
      </c>
      <c r="P684" s="10" t="str">
        <f>IF('Base de données'!P627="","",'Base de données'!P627)</f>
        <v/>
      </c>
      <c r="Q684" s="10" t="str">
        <f>IF('Base de données'!Q627="","",'Base de données'!Q627)</f>
        <v/>
      </c>
      <c r="BQ684"/>
      <c r="BR684"/>
      <c r="BS684"/>
      <c r="BT684"/>
      <c r="BU684"/>
      <c r="BV684"/>
      <c r="BW684"/>
      <c r="BX684"/>
      <c r="BY684"/>
      <c r="BZ684"/>
      <c r="CA684"/>
      <c r="CB684"/>
      <c r="CC684"/>
      <c r="CD684"/>
      <c r="CE684"/>
      <c r="CF684"/>
    </row>
    <row r="685" spans="1:84" hidden="1" x14ac:dyDescent="0.3">
      <c r="A685" s="12"/>
      <c r="B685" s="10" t="str">
        <f>IF('Base de données'!B628="","",'Base de données'!B628)</f>
        <v/>
      </c>
      <c r="C685" s="10" t="str">
        <f>IF('Base de données'!C628="","",'Base de données'!C628)</f>
        <v/>
      </c>
      <c r="D685" s="10" t="str">
        <f>IF('Base de données'!D628="","",'Base de données'!D628)</f>
        <v/>
      </c>
      <c r="E685" s="10" t="str">
        <f>IF('Base de données'!E628="","",'Base de données'!E628)</f>
        <v/>
      </c>
      <c r="F685" s="10" t="str">
        <f>IF('Base de données'!F628="","",'Base de données'!F628)</f>
        <v/>
      </c>
      <c r="G685" s="10" t="str">
        <f>IF('Base de données'!G628="","",'Base de données'!G628)</f>
        <v/>
      </c>
      <c r="H685" s="10" t="str">
        <f>IF('Base de données'!H628="","",'Base de données'!H628)</f>
        <v/>
      </c>
      <c r="I685" s="10" t="str">
        <f>IF('Base de données'!I628="","",'Base de données'!I628)</f>
        <v/>
      </c>
      <c r="J685" s="10" t="str">
        <f>IF('Base de données'!J628="","",'Base de données'!J628)</f>
        <v/>
      </c>
      <c r="K685" s="10" t="str">
        <f>IF('Base de données'!K628="","",'Base de données'!K628)</f>
        <v/>
      </c>
      <c r="L685" s="64" t="str">
        <f>IF('Base de données'!L628="","",'Base de données'!L628)</f>
        <v/>
      </c>
      <c r="M685" s="64" t="str">
        <f>IF('Base de données'!M628="","",'Base de données'!M628)</f>
        <v/>
      </c>
      <c r="N685" s="64" t="str">
        <f>IF('Base de données'!N628="","",'Base de données'!N628)</f>
        <v/>
      </c>
      <c r="O685" s="10" t="str">
        <f>IF('Base de données'!O628="","",'Base de données'!O628)</f>
        <v/>
      </c>
      <c r="P685" s="10" t="str">
        <f>IF('Base de données'!P628="","",'Base de données'!P628)</f>
        <v/>
      </c>
      <c r="Q685" s="10" t="str">
        <f>IF('Base de données'!Q628="","",'Base de données'!Q628)</f>
        <v/>
      </c>
      <c r="BQ685"/>
      <c r="BR685"/>
      <c r="BS685"/>
      <c r="BT685"/>
      <c r="BU685"/>
      <c r="BV685"/>
      <c r="BW685"/>
      <c r="BX685"/>
      <c r="BY685"/>
      <c r="BZ685"/>
      <c r="CA685"/>
      <c r="CB685"/>
      <c r="CC685"/>
      <c r="CD685"/>
      <c r="CE685"/>
      <c r="CF685"/>
    </row>
    <row r="686" spans="1:84" hidden="1" x14ac:dyDescent="0.3">
      <c r="A686" s="12"/>
      <c r="B686" s="10" t="str">
        <f>IF('Base de données'!B629="","",'Base de données'!B629)</f>
        <v/>
      </c>
      <c r="C686" s="10" t="str">
        <f>IF('Base de données'!C629="","",'Base de données'!C629)</f>
        <v/>
      </c>
      <c r="D686" s="10" t="str">
        <f>IF('Base de données'!D629="","",'Base de données'!D629)</f>
        <v/>
      </c>
      <c r="E686" s="10" t="str">
        <f>IF('Base de données'!E629="","",'Base de données'!E629)</f>
        <v/>
      </c>
      <c r="F686" s="10" t="str">
        <f>IF('Base de données'!F629="","",'Base de données'!F629)</f>
        <v/>
      </c>
      <c r="G686" s="10" t="str">
        <f>IF('Base de données'!G629="","",'Base de données'!G629)</f>
        <v/>
      </c>
      <c r="H686" s="10" t="str">
        <f>IF('Base de données'!H629="","",'Base de données'!H629)</f>
        <v/>
      </c>
      <c r="I686" s="10" t="str">
        <f>IF('Base de données'!I629="","",'Base de données'!I629)</f>
        <v/>
      </c>
      <c r="J686" s="10" t="str">
        <f>IF('Base de données'!J629="","",'Base de données'!J629)</f>
        <v/>
      </c>
      <c r="K686" s="10" t="str">
        <f>IF('Base de données'!K629="","",'Base de données'!K629)</f>
        <v/>
      </c>
      <c r="L686" s="64" t="str">
        <f>IF('Base de données'!L629="","",'Base de données'!L629)</f>
        <v/>
      </c>
      <c r="M686" s="64" t="str">
        <f>IF('Base de données'!M629="","",'Base de données'!M629)</f>
        <v/>
      </c>
      <c r="N686" s="64" t="str">
        <f>IF('Base de données'!N629="","",'Base de données'!N629)</f>
        <v/>
      </c>
      <c r="O686" s="10" t="str">
        <f>IF('Base de données'!O629="","",'Base de données'!O629)</f>
        <v/>
      </c>
      <c r="P686" s="10" t="str">
        <f>IF('Base de données'!P629="","",'Base de données'!P629)</f>
        <v/>
      </c>
      <c r="Q686" s="10" t="str">
        <f>IF('Base de données'!Q629="","",'Base de données'!Q629)</f>
        <v/>
      </c>
      <c r="BQ686"/>
      <c r="BR686"/>
      <c r="BS686"/>
      <c r="BT686"/>
      <c r="BU686"/>
      <c r="BV686"/>
      <c r="BW686"/>
      <c r="BX686"/>
      <c r="BY686"/>
      <c r="BZ686"/>
      <c r="CA686"/>
      <c r="CB686"/>
      <c r="CC686"/>
      <c r="CD686"/>
      <c r="CE686"/>
      <c r="CF686"/>
    </row>
    <row r="687" spans="1:84" hidden="1" x14ac:dyDescent="0.3">
      <c r="A687" s="12"/>
      <c r="B687" s="10" t="str">
        <f>IF('Base de données'!B630="","",'Base de données'!B630)</f>
        <v/>
      </c>
      <c r="C687" s="10" t="str">
        <f>IF('Base de données'!C630="","",'Base de données'!C630)</f>
        <v/>
      </c>
      <c r="D687" s="10" t="str">
        <f>IF('Base de données'!D630="","",'Base de données'!D630)</f>
        <v/>
      </c>
      <c r="E687" s="10" t="str">
        <f>IF('Base de données'!E630="","",'Base de données'!E630)</f>
        <v/>
      </c>
      <c r="F687" s="10" t="str">
        <f>IF('Base de données'!F630="","",'Base de données'!F630)</f>
        <v/>
      </c>
      <c r="G687" s="10" t="str">
        <f>IF('Base de données'!G630="","",'Base de données'!G630)</f>
        <v/>
      </c>
      <c r="H687" s="10" t="str">
        <f>IF('Base de données'!H630="","",'Base de données'!H630)</f>
        <v/>
      </c>
      <c r="I687" s="10" t="str">
        <f>IF('Base de données'!I630="","",'Base de données'!I630)</f>
        <v/>
      </c>
      <c r="J687" s="10" t="str">
        <f>IF('Base de données'!J630="","",'Base de données'!J630)</f>
        <v/>
      </c>
      <c r="K687" s="10" t="str">
        <f>IF('Base de données'!K630="","",'Base de données'!K630)</f>
        <v/>
      </c>
      <c r="L687" s="64" t="str">
        <f>IF('Base de données'!L630="","",'Base de données'!L630)</f>
        <v/>
      </c>
      <c r="M687" s="64" t="str">
        <f>IF('Base de données'!M630="","",'Base de données'!M630)</f>
        <v/>
      </c>
      <c r="N687" s="64" t="str">
        <f>IF('Base de données'!N630="","",'Base de données'!N630)</f>
        <v/>
      </c>
      <c r="O687" s="10" t="str">
        <f>IF('Base de données'!O630="","",'Base de données'!O630)</f>
        <v/>
      </c>
      <c r="P687" s="10" t="str">
        <f>IF('Base de données'!P630="","",'Base de données'!P630)</f>
        <v/>
      </c>
      <c r="Q687" s="10" t="str">
        <f>IF('Base de données'!Q630="","",'Base de données'!Q630)</f>
        <v/>
      </c>
      <c r="BQ687"/>
      <c r="BR687"/>
      <c r="BS687"/>
      <c r="BT687"/>
      <c r="BU687"/>
      <c r="BV687"/>
      <c r="BW687"/>
      <c r="BX687"/>
      <c r="BY687"/>
      <c r="BZ687"/>
      <c r="CA687"/>
      <c r="CB687"/>
      <c r="CC687"/>
      <c r="CD687"/>
      <c r="CE687"/>
      <c r="CF687"/>
    </row>
    <row r="688" spans="1:84" hidden="1" x14ac:dyDescent="0.3">
      <c r="A688" s="12"/>
      <c r="B688" s="10" t="str">
        <f>IF('Base de données'!B631="","",'Base de données'!B631)</f>
        <v/>
      </c>
      <c r="C688" s="10" t="str">
        <f>IF('Base de données'!C631="","",'Base de données'!C631)</f>
        <v/>
      </c>
      <c r="D688" s="10" t="str">
        <f>IF('Base de données'!D631="","",'Base de données'!D631)</f>
        <v/>
      </c>
      <c r="E688" s="10" t="str">
        <f>IF('Base de données'!E631="","",'Base de données'!E631)</f>
        <v/>
      </c>
      <c r="F688" s="10" t="str">
        <f>IF('Base de données'!F631="","",'Base de données'!F631)</f>
        <v/>
      </c>
      <c r="G688" s="10" t="str">
        <f>IF('Base de données'!G631="","",'Base de données'!G631)</f>
        <v/>
      </c>
      <c r="H688" s="10" t="str">
        <f>IF('Base de données'!H631="","",'Base de données'!H631)</f>
        <v/>
      </c>
      <c r="I688" s="10" t="str">
        <f>IF('Base de données'!I631="","",'Base de données'!I631)</f>
        <v/>
      </c>
      <c r="J688" s="10" t="str">
        <f>IF('Base de données'!J631="","",'Base de données'!J631)</f>
        <v/>
      </c>
      <c r="K688" s="10" t="str">
        <f>IF('Base de données'!K631="","",'Base de données'!K631)</f>
        <v/>
      </c>
      <c r="L688" s="64" t="str">
        <f>IF('Base de données'!L631="","",'Base de données'!L631)</f>
        <v/>
      </c>
      <c r="M688" s="64" t="str">
        <f>IF('Base de données'!M631="","",'Base de données'!M631)</f>
        <v/>
      </c>
      <c r="N688" s="64" t="str">
        <f>IF('Base de données'!N631="","",'Base de données'!N631)</f>
        <v/>
      </c>
      <c r="O688" s="10" t="str">
        <f>IF('Base de données'!O631="","",'Base de données'!O631)</f>
        <v/>
      </c>
      <c r="P688" s="10" t="str">
        <f>IF('Base de données'!P631="","",'Base de données'!P631)</f>
        <v/>
      </c>
      <c r="Q688" s="10" t="str">
        <f>IF('Base de données'!Q631="","",'Base de données'!Q631)</f>
        <v/>
      </c>
      <c r="BQ688"/>
      <c r="BR688"/>
      <c r="BS688"/>
      <c r="BT688"/>
      <c r="BU688"/>
      <c r="BV688"/>
      <c r="BW688"/>
      <c r="BX688"/>
      <c r="BY688"/>
      <c r="BZ688"/>
      <c r="CA688"/>
      <c r="CB688"/>
      <c r="CC688"/>
      <c r="CD688"/>
      <c r="CE688"/>
      <c r="CF688"/>
    </row>
    <row r="689" spans="1:84" hidden="1" x14ac:dyDescent="0.3">
      <c r="A689" s="12"/>
      <c r="B689" s="10" t="str">
        <f>IF('Base de données'!B632="","",'Base de données'!B632)</f>
        <v/>
      </c>
      <c r="C689" s="10" t="str">
        <f>IF('Base de données'!C632="","",'Base de données'!C632)</f>
        <v/>
      </c>
      <c r="D689" s="10" t="str">
        <f>IF('Base de données'!D632="","",'Base de données'!D632)</f>
        <v/>
      </c>
      <c r="E689" s="10" t="str">
        <f>IF('Base de données'!E632="","",'Base de données'!E632)</f>
        <v/>
      </c>
      <c r="F689" s="10" t="str">
        <f>IF('Base de données'!F632="","",'Base de données'!F632)</f>
        <v/>
      </c>
      <c r="G689" s="10" t="str">
        <f>IF('Base de données'!G632="","",'Base de données'!G632)</f>
        <v/>
      </c>
      <c r="H689" s="10" t="str">
        <f>IF('Base de données'!H632="","",'Base de données'!H632)</f>
        <v/>
      </c>
      <c r="I689" s="10" t="str">
        <f>IF('Base de données'!I632="","",'Base de données'!I632)</f>
        <v/>
      </c>
      <c r="J689" s="10" t="str">
        <f>IF('Base de données'!J632="","",'Base de données'!J632)</f>
        <v/>
      </c>
      <c r="K689" s="10" t="str">
        <f>IF('Base de données'!K632="","",'Base de données'!K632)</f>
        <v/>
      </c>
      <c r="L689" s="64" t="str">
        <f>IF('Base de données'!L632="","",'Base de données'!L632)</f>
        <v/>
      </c>
      <c r="M689" s="64" t="str">
        <f>IF('Base de données'!M632="","",'Base de données'!M632)</f>
        <v/>
      </c>
      <c r="N689" s="64" t="str">
        <f>IF('Base de données'!N632="","",'Base de données'!N632)</f>
        <v/>
      </c>
      <c r="O689" s="10" t="str">
        <f>IF('Base de données'!O632="","",'Base de données'!O632)</f>
        <v/>
      </c>
      <c r="P689" s="10" t="str">
        <f>IF('Base de données'!P632="","",'Base de données'!P632)</f>
        <v/>
      </c>
      <c r="Q689" s="10" t="str">
        <f>IF('Base de données'!Q632="","",'Base de données'!Q632)</f>
        <v/>
      </c>
      <c r="BQ689"/>
      <c r="BR689"/>
      <c r="BS689"/>
      <c r="BT689"/>
      <c r="BU689"/>
      <c r="BV689"/>
      <c r="BW689"/>
      <c r="BX689"/>
      <c r="BY689"/>
      <c r="BZ689"/>
      <c r="CA689"/>
      <c r="CB689"/>
      <c r="CC689"/>
      <c r="CD689"/>
      <c r="CE689"/>
      <c r="CF689"/>
    </row>
    <row r="690" spans="1:84" hidden="1" x14ac:dyDescent="0.3">
      <c r="A690" s="12"/>
      <c r="B690" s="10" t="str">
        <f>IF('Base de données'!B633="","",'Base de données'!B633)</f>
        <v/>
      </c>
      <c r="C690" s="10" t="str">
        <f>IF('Base de données'!C633="","",'Base de données'!C633)</f>
        <v/>
      </c>
      <c r="D690" s="10" t="str">
        <f>IF('Base de données'!D633="","",'Base de données'!D633)</f>
        <v/>
      </c>
      <c r="E690" s="10" t="str">
        <f>IF('Base de données'!E633="","",'Base de données'!E633)</f>
        <v/>
      </c>
      <c r="F690" s="10" t="str">
        <f>IF('Base de données'!F633="","",'Base de données'!F633)</f>
        <v/>
      </c>
      <c r="G690" s="10" t="str">
        <f>IF('Base de données'!G633="","",'Base de données'!G633)</f>
        <v/>
      </c>
      <c r="H690" s="10" t="str">
        <f>IF('Base de données'!H633="","",'Base de données'!H633)</f>
        <v/>
      </c>
      <c r="I690" s="10" t="str">
        <f>IF('Base de données'!I633="","",'Base de données'!I633)</f>
        <v/>
      </c>
      <c r="J690" s="10" t="str">
        <f>IF('Base de données'!J633="","",'Base de données'!J633)</f>
        <v/>
      </c>
      <c r="K690" s="10" t="str">
        <f>IF('Base de données'!K633="","",'Base de données'!K633)</f>
        <v/>
      </c>
      <c r="L690" s="64" t="str">
        <f>IF('Base de données'!L633="","",'Base de données'!L633)</f>
        <v/>
      </c>
      <c r="M690" s="64" t="str">
        <f>IF('Base de données'!M633="","",'Base de données'!M633)</f>
        <v/>
      </c>
      <c r="N690" s="64" t="str">
        <f>IF('Base de données'!N633="","",'Base de données'!N633)</f>
        <v/>
      </c>
      <c r="O690" s="10" t="str">
        <f>IF('Base de données'!O633="","",'Base de données'!O633)</f>
        <v/>
      </c>
      <c r="P690" s="10" t="str">
        <f>IF('Base de données'!P633="","",'Base de données'!P633)</f>
        <v/>
      </c>
      <c r="Q690" s="10" t="str">
        <f>IF('Base de données'!Q633="","",'Base de données'!Q633)</f>
        <v/>
      </c>
      <c r="BQ690"/>
      <c r="BR690"/>
      <c r="BS690"/>
      <c r="BT690"/>
      <c r="BU690"/>
      <c r="BV690"/>
      <c r="BW690"/>
      <c r="BX690"/>
      <c r="BY690"/>
      <c r="BZ690"/>
      <c r="CA690"/>
      <c r="CB690"/>
      <c r="CC690"/>
      <c r="CD690"/>
      <c r="CE690"/>
      <c r="CF690"/>
    </row>
    <row r="691" spans="1:84" hidden="1" x14ac:dyDescent="0.3">
      <c r="A691" s="12"/>
      <c r="B691" s="10" t="str">
        <f>IF('Base de données'!B634="","",'Base de données'!B634)</f>
        <v/>
      </c>
      <c r="C691" s="10" t="str">
        <f>IF('Base de données'!C634="","",'Base de données'!C634)</f>
        <v/>
      </c>
      <c r="D691" s="10" t="str">
        <f>IF('Base de données'!D634="","",'Base de données'!D634)</f>
        <v/>
      </c>
      <c r="E691" s="10" t="str">
        <f>IF('Base de données'!E634="","",'Base de données'!E634)</f>
        <v/>
      </c>
      <c r="F691" s="10" t="str">
        <f>IF('Base de données'!F634="","",'Base de données'!F634)</f>
        <v/>
      </c>
      <c r="G691" s="10" t="str">
        <f>IF('Base de données'!G634="","",'Base de données'!G634)</f>
        <v/>
      </c>
      <c r="H691" s="10" t="str">
        <f>IF('Base de données'!H634="","",'Base de données'!H634)</f>
        <v/>
      </c>
      <c r="I691" s="10" t="str">
        <f>IF('Base de données'!I634="","",'Base de données'!I634)</f>
        <v/>
      </c>
      <c r="J691" s="10" t="str">
        <f>IF('Base de données'!J634="","",'Base de données'!J634)</f>
        <v/>
      </c>
      <c r="K691" s="10" t="str">
        <f>IF('Base de données'!K634="","",'Base de données'!K634)</f>
        <v/>
      </c>
      <c r="L691" s="64" t="str">
        <f>IF('Base de données'!L634="","",'Base de données'!L634)</f>
        <v/>
      </c>
      <c r="M691" s="64" t="str">
        <f>IF('Base de données'!M634="","",'Base de données'!M634)</f>
        <v/>
      </c>
      <c r="N691" s="64" t="str">
        <f>IF('Base de données'!N634="","",'Base de données'!N634)</f>
        <v/>
      </c>
      <c r="O691" s="10" t="str">
        <f>IF('Base de données'!O634="","",'Base de données'!O634)</f>
        <v/>
      </c>
      <c r="P691" s="10" t="str">
        <f>IF('Base de données'!P634="","",'Base de données'!P634)</f>
        <v/>
      </c>
      <c r="Q691" s="10" t="str">
        <f>IF('Base de données'!Q634="","",'Base de données'!Q634)</f>
        <v/>
      </c>
      <c r="BQ691"/>
      <c r="BR691"/>
      <c r="BS691"/>
      <c r="BT691"/>
      <c r="BU691"/>
      <c r="BV691"/>
      <c r="BW691"/>
      <c r="BX691"/>
      <c r="BY691"/>
      <c r="BZ691"/>
      <c r="CA691"/>
      <c r="CB691"/>
      <c r="CC691"/>
      <c r="CD691"/>
      <c r="CE691"/>
      <c r="CF691"/>
    </row>
    <row r="692" spans="1:84" hidden="1" x14ac:dyDescent="0.3">
      <c r="A692" s="12"/>
      <c r="B692" s="10" t="str">
        <f>IF('Base de données'!B635="","",'Base de données'!B635)</f>
        <v/>
      </c>
      <c r="C692" s="10" t="str">
        <f>IF('Base de données'!C635="","",'Base de données'!C635)</f>
        <v/>
      </c>
      <c r="D692" s="10" t="str">
        <f>IF('Base de données'!D635="","",'Base de données'!D635)</f>
        <v/>
      </c>
      <c r="E692" s="10" t="str">
        <f>IF('Base de données'!E635="","",'Base de données'!E635)</f>
        <v/>
      </c>
      <c r="F692" s="10" t="str">
        <f>IF('Base de données'!F635="","",'Base de données'!F635)</f>
        <v/>
      </c>
      <c r="G692" s="10" t="str">
        <f>IF('Base de données'!G635="","",'Base de données'!G635)</f>
        <v/>
      </c>
      <c r="H692" s="10" t="str">
        <f>IF('Base de données'!H635="","",'Base de données'!H635)</f>
        <v/>
      </c>
      <c r="I692" s="10" t="str">
        <f>IF('Base de données'!I635="","",'Base de données'!I635)</f>
        <v/>
      </c>
      <c r="J692" s="10" t="str">
        <f>IF('Base de données'!J635="","",'Base de données'!J635)</f>
        <v/>
      </c>
      <c r="K692" s="10" t="str">
        <f>IF('Base de données'!K635="","",'Base de données'!K635)</f>
        <v/>
      </c>
      <c r="L692" s="64" t="str">
        <f>IF('Base de données'!L635="","",'Base de données'!L635)</f>
        <v/>
      </c>
      <c r="M692" s="64" t="str">
        <f>IF('Base de données'!M635="","",'Base de données'!M635)</f>
        <v/>
      </c>
      <c r="N692" s="64" t="str">
        <f>IF('Base de données'!N635="","",'Base de données'!N635)</f>
        <v/>
      </c>
      <c r="O692" s="10" t="str">
        <f>IF('Base de données'!O635="","",'Base de données'!O635)</f>
        <v/>
      </c>
      <c r="P692" s="10" t="str">
        <f>IF('Base de données'!P635="","",'Base de données'!P635)</f>
        <v/>
      </c>
      <c r="Q692" s="10" t="str">
        <f>IF('Base de données'!Q635="","",'Base de données'!Q635)</f>
        <v/>
      </c>
      <c r="BQ692"/>
      <c r="BR692"/>
      <c r="BS692"/>
      <c r="BT692"/>
      <c r="BU692"/>
      <c r="BV692"/>
      <c r="BW692"/>
      <c r="BX692"/>
      <c r="BY692"/>
      <c r="BZ692"/>
      <c r="CA692"/>
      <c r="CB692"/>
      <c r="CC692"/>
      <c r="CD692"/>
      <c r="CE692"/>
      <c r="CF692"/>
    </row>
    <row r="693" spans="1:84" hidden="1" x14ac:dyDescent="0.3">
      <c r="A693" s="12"/>
      <c r="B693" s="10" t="str">
        <f>IF('Base de données'!B636="","",'Base de données'!B636)</f>
        <v/>
      </c>
      <c r="C693" s="10" t="str">
        <f>IF('Base de données'!C636="","",'Base de données'!C636)</f>
        <v/>
      </c>
      <c r="D693" s="10" t="str">
        <f>IF('Base de données'!D636="","",'Base de données'!D636)</f>
        <v/>
      </c>
      <c r="E693" s="10" t="str">
        <f>IF('Base de données'!E636="","",'Base de données'!E636)</f>
        <v/>
      </c>
      <c r="F693" s="10" t="str">
        <f>IF('Base de données'!F636="","",'Base de données'!F636)</f>
        <v/>
      </c>
      <c r="G693" s="10" t="str">
        <f>IF('Base de données'!G636="","",'Base de données'!G636)</f>
        <v/>
      </c>
      <c r="H693" s="10" t="str">
        <f>IF('Base de données'!H636="","",'Base de données'!H636)</f>
        <v/>
      </c>
      <c r="I693" s="10" t="str">
        <f>IF('Base de données'!I636="","",'Base de données'!I636)</f>
        <v/>
      </c>
      <c r="J693" s="10" t="str">
        <f>IF('Base de données'!J636="","",'Base de données'!J636)</f>
        <v/>
      </c>
      <c r="K693" s="10" t="str">
        <f>IF('Base de données'!K636="","",'Base de données'!K636)</f>
        <v/>
      </c>
      <c r="L693" s="64" t="str">
        <f>IF('Base de données'!L636="","",'Base de données'!L636)</f>
        <v/>
      </c>
      <c r="M693" s="64" t="str">
        <f>IF('Base de données'!M636="","",'Base de données'!M636)</f>
        <v/>
      </c>
      <c r="N693" s="64" t="str">
        <f>IF('Base de données'!N636="","",'Base de données'!N636)</f>
        <v/>
      </c>
      <c r="O693" s="10" t="str">
        <f>IF('Base de données'!O636="","",'Base de données'!O636)</f>
        <v/>
      </c>
      <c r="P693" s="10" t="str">
        <f>IF('Base de données'!P636="","",'Base de données'!P636)</f>
        <v/>
      </c>
      <c r="Q693" s="10" t="str">
        <f>IF('Base de données'!Q636="","",'Base de données'!Q636)</f>
        <v/>
      </c>
      <c r="BQ693"/>
      <c r="BR693"/>
      <c r="BS693"/>
      <c r="BT693"/>
      <c r="BU693"/>
      <c r="BV693"/>
      <c r="BW693"/>
      <c r="BX693"/>
      <c r="BY693"/>
      <c r="BZ693"/>
      <c r="CA693"/>
      <c r="CB693"/>
      <c r="CC693"/>
      <c r="CD693"/>
      <c r="CE693"/>
      <c r="CF693"/>
    </row>
    <row r="694" spans="1:84" hidden="1" x14ac:dyDescent="0.3">
      <c r="A694" s="12"/>
      <c r="B694" s="10" t="str">
        <f>IF('Base de données'!B637="","",'Base de données'!B637)</f>
        <v/>
      </c>
      <c r="C694" s="10" t="str">
        <f>IF('Base de données'!C637="","",'Base de données'!C637)</f>
        <v/>
      </c>
      <c r="D694" s="10" t="str">
        <f>IF('Base de données'!D637="","",'Base de données'!D637)</f>
        <v/>
      </c>
      <c r="E694" s="10" t="str">
        <f>IF('Base de données'!E637="","",'Base de données'!E637)</f>
        <v/>
      </c>
      <c r="F694" s="10" t="str">
        <f>IF('Base de données'!F637="","",'Base de données'!F637)</f>
        <v/>
      </c>
      <c r="G694" s="10" t="str">
        <f>IF('Base de données'!G637="","",'Base de données'!G637)</f>
        <v/>
      </c>
      <c r="H694" s="10" t="str">
        <f>IF('Base de données'!H637="","",'Base de données'!H637)</f>
        <v/>
      </c>
      <c r="I694" s="10" t="str">
        <f>IF('Base de données'!I637="","",'Base de données'!I637)</f>
        <v/>
      </c>
      <c r="J694" s="10" t="str">
        <f>IF('Base de données'!J637="","",'Base de données'!J637)</f>
        <v/>
      </c>
      <c r="K694" s="10" t="str">
        <f>IF('Base de données'!K637="","",'Base de données'!K637)</f>
        <v/>
      </c>
      <c r="L694" s="64" t="str">
        <f>IF('Base de données'!L637="","",'Base de données'!L637)</f>
        <v/>
      </c>
      <c r="M694" s="64" t="str">
        <f>IF('Base de données'!M637="","",'Base de données'!M637)</f>
        <v/>
      </c>
      <c r="N694" s="64" t="str">
        <f>IF('Base de données'!N637="","",'Base de données'!N637)</f>
        <v/>
      </c>
      <c r="O694" s="10" t="str">
        <f>IF('Base de données'!O637="","",'Base de données'!O637)</f>
        <v/>
      </c>
      <c r="P694" s="10" t="str">
        <f>IF('Base de données'!P637="","",'Base de données'!P637)</f>
        <v/>
      </c>
      <c r="Q694" s="10" t="str">
        <f>IF('Base de données'!Q637="","",'Base de données'!Q637)</f>
        <v/>
      </c>
      <c r="BQ694"/>
      <c r="BR694"/>
      <c r="BS694"/>
      <c r="BT694"/>
      <c r="BU694"/>
      <c r="BV694"/>
      <c r="BW694"/>
      <c r="BX694"/>
      <c r="BY694"/>
      <c r="BZ694"/>
      <c r="CA694"/>
      <c r="CB694"/>
      <c r="CC694"/>
      <c r="CD694"/>
      <c r="CE694"/>
      <c r="CF694"/>
    </row>
    <row r="695" spans="1:84" hidden="1" x14ac:dyDescent="0.3">
      <c r="A695" s="12"/>
      <c r="B695" s="10" t="str">
        <f>IF('Base de données'!B638="","",'Base de données'!B638)</f>
        <v/>
      </c>
      <c r="C695" s="10" t="str">
        <f>IF('Base de données'!C638="","",'Base de données'!C638)</f>
        <v/>
      </c>
      <c r="D695" s="10" t="str">
        <f>IF('Base de données'!D638="","",'Base de données'!D638)</f>
        <v/>
      </c>
      <c r="E695" s="10" t="str">
        <f>IF('Base de données'!E638="","",'Base de données'!E638)</f>
        <v/>
      </c>
      <c r="F695" s="10" t="str">
        <f>IF('Base de données'!F638="","",'Base de données'!F638)</f>
        <v/>
      </c>
      <c r="G695" s="10" t="str">
        <f>IF('Base de données'!G638="","",'Base de données'!G638)</f>
        <v/>
      </c>
      <c r="H695" s="10" t="str">
        <f>IF('Base de données'!H638="","",'Base de données'!H638)</f>
        <v/>
      </c>
      <c r="I695" s="10" t="str">
        <f>IF('Base de données'!I638="","",'Base de données'!I638)</f>
        <v/>
      </c>
      <c r="J695" s="10" t="str">
        <f>IF('Base de données'!J638="","",'Base de données'!J638)</f>
        <v/>
      </c>
      <c r="K695" s="10" t="str">
        <f>IF('Base de données'!K638="","",'Base de données'!K638)</f>
        <v/>
      </c>
      <c r="L695" s="64" t="str">
        <f>IF('Base de données'!L638="","",'Base de données'!L638)</f>
        <v/>
      </c>
      <c r="M695" s="64" t="str">
        <f>IF('Base de données'!M638="","",'Base de données'!M638)</f>
        <v/>
      </c>
      <c r="N695" s="64" t="str">
        <f>IF('Base de données'!N638="","",'Base de données'!N638)</f>
        <v/>
      </c>
      <c r="O695" s="10" t="str">
        <f>IF('Base de données'!O638="","",'Base de données'!O638)</f>
        <v/>
      </c>
      <c r="P695" s="10" t="str">
        <f>IF('Base de données'!P638="","",'Base de données'!P638)</f>
        <v/>
      </c>
      <c r="Q695" s="10" t="str">
        <f>IF('Base de données'!Q638="","",'Base de données'!Q638)</f>
        <v/>
      </c>
      <c r="BQ695"/>
      <c r="BR695"/>
      <c r="BS695"/>
      <c r="BT695"/>
      <c r="BU695"/>
      <c r="BV695"/>
      <c r="BW695"/>
      <c r="BX695"/>
      <c r="BY695"/>
      <c r="BZ695"/>
      <c r="CA695"/>
      <c r="CB695"/>
      <c r="CC695"/>
      <c r="CD695"/>
      <c r="CE695"/>
      <c r="CF695"/>
    </row>
    <row r="696" spans="1:84" hidden="1" x14ac:dyDescent="0.3">
      <c r="A696" s="12"/>
      <c r="B696" s="10" t="str">
        <f>IF('Base de données'!B639="","",'Base de données'!B639)</f>
        <v/>
      </c>
      <c r="C696" s="10" t="str">
        <f>IF('Base de données'!C639="","",'Base de données'!C639)</f>
        <v/>
      </c>
      <c r="D696" s="10" t="str">
        <f>IF('Base de données'!D639="","",'Base de données'!D639)</f>
        <v/>
      </c>
      <c r="E696" s="10" t="str">
        <f>IF('Base de données'!E639="","",'Base de données'!E639)</f>
        <v/>
      </c>
      <c r="F696" s="10" t="str">
        <f>IF('Base de données'!F639="","",'Base de données'!F639)</f>
        <v/>
      </c>
      <c r="G696" s="10" t="str">
        <f>IF('Base de données'!G639="","",'Base de données'!G639)</f>
        <v/>
      </c>
      <c r="H696" s="10" t="str">
        <f>IF('Base de données'!H639="","",'Base de données'!H639)</f>
        <v/>
      </c>
      <c r="I696" s="10" t="str">
        <f>IF('Base de données'!I639="","",'Base de données'!I639)</f>
        <v/>
      </c>
      <c r="J696" s="10" t="str">
        <f>IF('Base de données'!J639="","",'Base de données'!J639)</f>
        <v/>
      </c>
      <c r="K696" s="10" t="str">
        <f>IF('Base de données'!K639="","",'Base de données'!K639)</f>
        <v/>
      </c>
      <c r="L696" s="64" t="str">
        <f>IF('Base de données'!L639="","",'Base de données'!L639)</f>
        <v/>
      </c>
      <c r="M696" s="64" t="str">
        <f>IF('Base de données'!M639="","",'Base de données'!M639)</f>
        <v/>
      </c>
      <c r="N696" s="64" t="str">
        <f>IF('Base de données'!N639="","",'Base de données'!N639)</f>
        <v/>
      </c>
      <c r="O696" s="10" t="str">
        <f>IF('Base de données'!O639="","",'Base de données'!O639)</f>
        <v/>
      </c>
      <c r="P696" s="10" t="str">
        <f>IF('Base de données'!P639="","",'Base de données'!P639)</f>
        <v/>
      </c>
      <c r="Q696" s="10" t="str">
        <f>IF('Base de données'!Q639="","",'Base de données'!Q639)</f>
        <v/>
      </c>
      <c r="BQ696"/>
      <c r="BR696"/>
      <c r="BS696"/>
      <c r="BT696"/>
      <c r="BU696"/>
      <c r="BV696"/>
      <c r="BW696"/>
      <c r="BX696"/>
      <c r="BY696"/>
      <c r="BZ696"/>
      <c r="CA696"/>
      <c r="CB696"/>
      <c r="CC696"/>
      <c r="CD696"/>
      <c r="CE696"/>
      <c r="CF696"/>
    </row>
    <row r="697" spans="1:84" hidden="1" x14ac:dyDescent="0.3">
      <c r="A697" s="12"/>
      <c r="B697" s="10" t="str">
        <f>IF('Base de données'!B640="","",'Base de données'!B640)</f>
        <v/>
      </c>
      <c r="C697" s="10" t="str">
        <f>IF('Base de données'!C640="","",'Base de données'!C640)</f>
        <v/>
      </c>
      <c r="D697" s="10" t="str">
        <f>IF('Base de données'!D640="","",'Base de données'!D640)</f>
        <v/>
      </c>
      <c r="E697" s="10" t="str">
        <f>IF('Base de données'!E640="","",'Base de données'!E640)</f>
        <v/>
      </c>
      <c r="F697" s="10" t="str">
        <f>IF('Base de données'!F640="","",'Base de données'!F640)</f>
        <v/>
      </c>
      <c r="G697" s="10" t="str">
        <f>IF('Base de données'!G640="","",'Base de données'!G640)</f>
        <v/>
      </c>
      <c r="H697" s="10" t="str">
        <f>IF('Base de données'!H640="","",'Base de données'!H640)</f>
        <v/>
      </c>
      <c r="I697" s="10" t="str">
        <f>IF('Base de données'!I640="","",'Base de données'!I640)</f>
        <v/>
      </c>
      <c r="J697" s="10" t="str">
        <f>IF('Base de données'!J640="","",'Base de données'!J640)</f>
        <v/>
      </c>
      <c r="K697" s="10" t="str">
        <f>IF('Base de données'!K640="","",'Base de données'!K640)</f>
        <v/>
      </c>
      <c r="L697" s="64" t="str">
        <f>IF('Base de données'!L640="","",'Base de données'!L640)</f>
        <v/>
      </c>
      <c r="M697" s="64" t="str">
        <f>IF('Base de données'!M640="","",'Base de données'!M640)</f>
        <v/>
      </c>
      <c r="N697" s="64" t="str">
        <f>IF('Base de données'!N640="","",'Base de données'!N640)</f>
        <v/>
      </c>
      <c r="O697" s="10" t="str">
        <f>IF('Base de données'!O640="","",'Base de données'!O640)</f>
        <v/>
      </c>
      <c r="P697" s="10" t="str">
        <f>IF('Base de données'!P640="","",'Base de données'!P640)</f>
        <v/>
      </c>
      <c r="Q697" s="10" t="str">
        <f>IF('Base de données'!Q640="","",'Base de données'!Q640)</f>
        <v/>
      </c>
      <c r="BQ697"/>
      <c r="BR697"/>
      <c r="BS697"/>
      <c r="BT697"/>
      <c r="BU697"/>
      <c r="BV697"/>
      <c r="BW697"/>
      <c r="BX697"/>
      <c r="BY697"/>
      <c r="BZ697"/>
      <c r="CA697"/>
      <c r="CB697"/>
      <c r="CC697"/>
      <c r="CD697"/>
      <c r="CE697"/>
      <c r="CF697"/>
    </row>
    <row r="698" spans="1:84" hidden="1" x14ac:dyDescent="0.3">
      <c r="A698" s="12"/>
      <c r="B698" s="10" t="str">
        <f>IF('Base de données'!B641="","",'Base de données'!B641)</f>
        <v/>
      </c>
      <c r="C698" s="10" t="str">
        <f>IF('Base de données'!C641="","",'Base de données'!C641)</f>
        <v/>
      </c>
      <c r="D698" s="10" t="str">
        <f>IF('Base de données'!D641="","",'Base de données'!D641)</f>
        <v/>
      </c>
      <c r="E698" s="10" t="str">
        <f>IF('Base de données'!E641="","",'Base de données'!E641)</f>
        <v/>
      </c>
      <c r="F698" s="10" t="str">
        <f>IF('Base de données'!F641="","",'Base de données'!F641)</f>
        <v/>
      </c>
      <c r="G698" s="10" t="str">
        <f>IF('Base de données'!G641="","",'Base de données'!G641)</f>
        <v/>
      </c>
      <c r="H698" s="10" t="str">
        <f>IF('Base de données'!H641="","",'Base de données'!H641)</f>
        <v/>
      </c>
      <c r="I698" s="10" t="str">
        <f>IF('Base de données'!I641="","",'Base de données'!I641)</f>
        <v/>
      </c>
      <c r="J698" s="10" t="str">
        <f>IF('Base de données'!J641="","",'Base de données'!J641)</f>
        <v/>
      </c>
      <c r="K698" s="10" t="str">
        <f>IF('Base de données'!K641="","",'Base de données'!K641)</f>
        <v/>
      </c>
      <c r="L698" s="64" t="str">
        <f>IF('Base de données'!L641="","",'Base de données'!L641)</f>
        <v/>
      </c>
      <c r="M698" s="64" t="str">
        <f>IF('Base de données'!M641="","",'Base de données'!M641)</f>
        <v/>
      </c>
      <c r="N698" s="64" t="str">
        <f>IF('Base de données'!N641="","",'Base de données'!N641)</f>
        <v/>
      </c>
      <c r="O698" s="10" t="str">
        <f>IF('Base de données'!O641="","",'Base de données'!O641)</f>
        <v/>
      </c>
      <c r="P698" s="10" t="str">
        <f>IF('Base de données'!P641="","",'Base de données'!P641)</f>
        <v/>
      </c>
      <c r="Q698" s="10" t="str">
        <f>IF('Base de données'!Q641="","",'Base de données'!Q641)</f>
        <v/>
      </c>
      <c r="BQ698"/>
      <c r="BR698"/>
      <c r="BS698"/>
      <c r="BT698"/>
      <c r="BU698"/>
      <c r="BV698"/>
      <c r="BW698"/>
      <c r="BX698"/>
      <c r="BY698"/>
      <c r="BZ698"/>
      <c r="CA698"/>
      <c r="CB698"/>
      <c r="CC698"/>
      <c r="CD698"/>
      <c r="CE698"/>
      <c r="CF698"/>
    </row>
    <row r="699" spans="1:84" hidden="1" x14ac:dyDescent="0.3">
      <c r="A699" s="12"/>
      <c r="B699" s="10" t="str">
        <f>IF('Base de données'!B642="","",'Base de données'!B642)</f>
        <v/>
      </c>
      <c r="C699" s="10" t="str">
        <f>IF('Base de données'!C642="","",'Base de données'!C642)</f>
        <v/>
      </c>
      <c r="D699" s="10" t="str">
        <f>IF('Base de données'!D642="","",'Base de données'!D642)</f>
        <v/>
      </c>
      <c r="E699" s="10" t="str">
        <f>IF('Base de données'!E642="","",'Base de données'!E642)</f>
        <v/>
      </c>
      <c r="F699" s="10" t="str">
        <f>IF('Base de données'!F642="","",'Base de données'!F642)</f>
        <v/>
      </c>
      <c r="G699" s="10" t="str">
        <f>IF('Base de données'!G642="","",'Base de données'!G642)</f>
        <v/>
      </c>
      <c r="H699" s="10" t="str">
        <f>IF('Base de données'!H642="","",'Base de données'!H642)</f>
        <v/>
      </c>
      <c r="I699" s="10" t="str">
        <f>IF('Base de données'!I642="","",'Base de données'!I642)</f>
        <v/>
      </c>
      <c r="J699" s="10" t="str">
        <f>IF('Base de données'!J642="","",'Base de données'!J642)</f>
        <v/>
      </c>
      <c r="K699" s="10" t="str">
        <f>IF('Base de données'!K642="","",'Base de données'!K642)</f>
        <v/>
      </c>
      <c r="L699" s="64" t="str">
        <f>IF('Base de données'!L642="","",'Base de données'!L642)</f>
        <v/>
      </c>
      <c r="M699" s="64" t="str">
        <f>IF('Base de données'!M642="","",'Base de données'!M642)</f>
        <v/>
      </c>
      <c r="N699" s="64" t="str">
        <f>IF('Base de données'!N642="","",'Base de données'!N642)</f>
        <v/>
      </c>
      <c r="O699" s="10" t="str">
        <f>IF('Base de données'!O642="","",'Base de données'!O642)</f>
        <v/>
      </c>
      <c r="P699" s="10" t="str">
        <f>IF('Base de données'!P642="","",'Base de données'!P642)</f>
        <v/>
      </c>
      <c r="Q699" s="10" t="str">
        <f>IF('Base de données'!Q642="","",'Base de données'!Q642)</f>
        <v/>
      </c>
      <c r="BQ699"/>
      <c r="BR699"/>
      <c r="BS699"/>
      <c r="BT699"/>
      <c r="BU699"/>
      <c r="BV699"/>
      <c r="BW699"/>
      <c r="BX699"/>
      <c r="BY699"/>
      <c r="BZ699"/>
      <c r="CA699"/>
      <c r="CB699"/>
      <c r="CC699"/>
      <c r="CD699"/>
      <c r="CE699"/>
      <c r="CF699"/>
    </row>
    <row r="700" spans="1:84" hidden="1" x14ac:dyDescent="0.3">
      <c r="A700" s="12"/>
      <c r="B700" s="10" t="str">
        <f>IF('Base de données'!B643="","",'Base de données'!B643)</f>
        <v/>
      </c>
      <c r="C700" s="10" t="str">
        <f>IF('Base de données'!C643="","",'Base de données'!C643)</f>
        <v/>
      </c>
      <c r="D700" s="10" t="str">
        <f>IF('Base de données'!D643="","",'Base de données'!D643)</f>
        <v/>
      </c>
      <c r="E700" s="10" t="str">
        <f>IF('Base de données'!E643="","",'Base de données'!E643)</f>
        <v/>
      </c>
      <c r="F700" s="10" t="str">
        <f>IF('Base de données'!F643="","",'Base de données'!F643)</f>
        <v/>
      </c>
      <c r="G700" s="10" t="str">
        <f>IF('Base de données'!G643="","",'Base de données'!G643)</f>
        <v/>
      </c>
      <c r="H700" s="10" t="str">
        <f>IF('Base de données'!H643="","",'Base de données'!H643)</f>
        <v/>
      </c>
      <c r="I700" s="10" t="str">
        <f>IF('Base de données'!I643="","",'Base de données'!I643)</f>
        <v/>
      </c>
      <c r="J700" s="10" t="str">
        <f>IF('Base de données'!J643="","",'Base de données'!J643)</f>
        <v/>
      </c>
      <c r="K700" s="10" t="str">
        <f>IF('Base de données'!K643="","",'Base de données'!K643)</f>
        <v/>
      </c>
      <c r="L700" s="64" t="str">
        <f>IF('Base de données'!L643="","",'Base de données'!L643)</f>
        <v/>
      </c>
      <c r="M700" s="64" t="str">
        <f>IF('Base de données'!M643="","",'Base de données'!M643)</f>
        <v/>
      </c>
      <c r="N700" s="64" t="str">
        <f>IF('Base de données'!N643="","",'Base de données'!N643)</f>
        <v/>
      </c>
      <c r="O700" s="10" t="str">
        <f>IF('Base de données'!O643="","",'Base de données'!O643)</f>
        <v/>
      </c>
      <c r="P700" s="10" t="str">
        <f>IF('Base de données'!P643="","",'Base de données'!P643)</f>
        <v/>
      </c>
      <c r="Q700" s="10" t="str">
        <f>IF('Base de données'!Q643="","",'Base de données'!Q643)</f>
        <v/>
      </c>
      <c r="BQ700"/>
      <c r="BR700"/>
      <c r="BS700"/>
      <c r="BT700"/>
      <c r="BU700"/>
      <c r="BV700"/>
      <c r="BW700"/>
      <c r="BX700"/>
      <c r="BY700"/>
      <c r="BZ700"/>
      <c r="CA700"/>
      <c r="CB700"/>
      <c r="CC700"/>
      <c r="CD700"/>
      <c r="CE700"/>
      <c r="CF700"/>
    </row>
    <row r="701" spans="1:84" hidden="1" x14ac:dyDescent="0.3">
      <c r="A701" s="12"/>
      <c r="B701" s="10" t="str">
        <f>IF('Base de données'!B644="","",'Base de données'!B644)</f>
        <v/>
      </c>
      <c r="C701" s="10" t="str">
        <f>IF('Base de données'!C644="","",'Base de données'!C644)</f>
        <v/>
      </c>
      <c r="D701" s="10" t="str">
        <f>IF('Base de données'!D644="","",'Base de données'!D644)</f>
        <v/>
      </c>
      <c r="E701" s="10" t="str">
        <f>IF('Base de données'!E644="","",'Base de données'!E644)</f>
        <v/>
      </c>
      <c r="F701" s="10" t="str">
        <f>IF('Base de données'!F644="","",'Base de données'!F644)</f>
        <v/>
      </c>
      <c r="G701" s="10" t="str">
        <f>IF('Base de données'!G644="","",'Base de données'!G644)</f>
        <v/>
      </c>
      <c r="H701" s="10" t="str">
        <f>IF('Base de données'!H644="","",'Base de données'!H644)</f>
        <v/>
      </c>
      <c r="I701" s="10" t="str">
        <f>IF('Base de données'!I644="","",'Base de données'!I644)</f>
        <v/>
      </c>
      <c r="J701" s="10" t="str">
        <f>IF('Base de données'!J644="","",'Base de données'!J644)</f>
        <v/>
      </c>
      <c r="K701" s="10" t="str">
        <f>IF('Base de données'!K644="","",'Base de données'!K644)</f>
        <v/>
      </c>
      <c r="L701" s="64" t="str">
        <f>IF('Base de données'!L644="","",'Base de données'!L644)</f>
        <v/>
      </c>
      <c r="M701" s="64" t="str">
        <f>IF('Base de données'!M644="","",'Base de données'!M644)</f>
        <v/>
      </c>
      <c r="N701" s="64" t="str">
        <f>IF('Base de données'!N644="","",'Base de données'!N644)</f>
        <v/>
      </c>
      <c r="O701" s="10" t="str">
        <f>IF('Base de données'!O644="","",'Base de données'!O644)</f>
        <v/>
      </c>
      <c r="P701" s="10" t="str">
        <f>IF('Base de données'!P644="","",'Base de données'!P644)</f>
        <v/>
      </c>
      <c r="Q701" s="10" t="str">
        <f>IF('Base de données'!Q644="","",'Base de données'!Q644)</f>
        <v/>
      </c>
      <c r="BQ701"/>
      <c r="BR701"/>
      <c r="BS701"/>
      <c r="BT701"/>
      <c r="BU701"/>
      <c r="BV701"/>
      <c r="BW701"/>
      <c r="BX701"/>
      <c r="BY701"/>
      <c r="BZ701"/>
      <c r="CA701"/>
      <c r="CB701"/>
      <c r="CC701"/>
      <c r="CD701"/>
      <c r="CE701"/>
      <c r="CF701"/>
    </row>
    <row r="702" spans="1:84" hidden="1" x14ac:dyDescent="0.3">
      <c r="A702" s="12"/>
      <c r="B702" s="10" t="str">
        <f>IF('Base de données'!B645="","",'Base de données'!B645)</f>
        <v/>
      </c>
      <c r="C702" s="10" t="str">
        <f>IF('Base de données'!C645="","",'Base de données'!C645)</f>
        <v/>
      </c>
      <c r="D702" s="10" t="str">
        <f>IF('Base de données'!D645="","",'Base de données'!D645)</f>
        <v/>
      </c>
      <c r="E702" s="10" t="str">
        <f>IF('Base de données'!E645="","",'Base de données'!E645)</f>
        <v/>
      </c>
      <c r="F702" s="10" t="str">
        <f>IF('Base de données'!F645="","",'Base de données'!F645)</f>
        <v/>
      </c>
      <c r="G702" s="10" t="str">
        <f>IF('Base de données'!G645="","",'Base de données'!G645)</f>
        <v/>
      </c>
      <c r="H702" s="10" t="str">
        <f>IF('Base de données'!H645="","",'Base de données'!H645)</f>
        <v/>
      </c>
      <c r="I702" s="10" t="str">
        <f>IF('Base de données'!I645="","",'Base de données'!I645)</f>
        <v/>
      </c>
      <c r="J702" s="10" t="str">
        <f>IF('Base de données'!J645="","",'Base de données'!J645)</f>
        <v/>
      </c>
      <c r="K702" s="10" t="str">
        <f>IF('Base de données'!K645="","",'Base de données'!K645)</f>
        <v/>
      </c>
      <c r="L702" s="64" t="str">
        <f>IF('Base de données'!L645="","",'Base de données'!L645)</f>
        <v/>
      </c>
      <c r="M702" s="64" t="str">
        <f>IF('Base de données'!M645="","",'Base de données'!M645)</f>
        <v/>
      </c>
      <c r="N702" s="64" t="str">
        <f>IF('Base de données'!N645="","",'Base de données'!N645)</f>
        <v/>
      </c>
      <c r="O702" s="10" t="str">
        <f>IF('Base de données'!O645="","",'Base de données'!O645)</f>
        <v/>
      </c>
      <c r="P702" s="10" t="str">
        <f>IF('Base de données'!P645="","",'Base de données'!P645)</f>
        <v/>
      </c>
      <c r="Q702" s="10" t="str">
        <f>IF('Base de données'!Q645="","",'Base de données'!Q645)</f>
        <v/>
      </c>
      <c r="BQ702"/>
      <c r="BR702"/>
      <c r="BS702"/>
      <c r="BT702"/>
      <c r="BU702"/>
      <c r="BV702"/>
      <c r="BW702"/>
      <c r="BX702"/>
      <c r="BY702"/>
      <c r="BZ702"/>
      <c r="CA702"/>
      <c r="CB702"/>
      <c r="CC702"/>
      <c r="CD702"/>
      <c r="CE702"/>
      <c r="CF702"/>
    </row>
    <row r="703" spans="1:84" hidden="1" x14ac:dyDescent="0.3">
      <c r="A703" s="12"/>
      <c r="B703" s="10" t="str">
        <f>IF('Base de données'!B646="","",'Base de données'!B646)</f>
        <v/>
      </c>
      <c r="C703" s="10" t="str">
        <f>IF('Base de données'!C646="","",'Base de données'!C646)</f>
        <v/>
      </c>
      <c r="D703" s="10" t="str">
        <f>IF('Base de données'!D646="","",'Base de données'!D646)</f>
        <v/>
      </c>
      <c r="E703" s="10" t="str">
        <f>IF('Base de données'!E646="","",'Base de données'!E646)</f>
        <v/>
      </c>
      <c r="F703" s="10" t="str">
        <f>IF('Base de données'!F646="","",'Base de données'!F646)</f>
        <v/>
      </c>
      <c r="G703" s="10" t="str">
        <f>IF('Base de données'!G646="","",'Base de données'!G646)</f>
        <v/>
      </c>
      <c r="H703" s="10" t="str">
        <f>IF('Base de données'!H646="","",'Base de données'!H646)</f>
        <v/>
      </c>
      <c r="I703" s="10" t="str">
        <f>IF('Base de données'!I646="","",'Base de données'!I646)</f>
        <v/>
      </c>
      <c r="J703" s="10" t="str">
        <f>IF('Base de données'!J646="","",'Base de données'!J646)</f>
        <v/>
      </c>
      <c r="K703" s="10" t="str">
        <f>IF('Base de données'!K646="","",'Base de données'!K646)</f>
        <v/>
      </c>
      <c r="L703" s="64" t="str">
        <f>IF('Base de données'!L646="","",'Base de données'!L646)</f>
        <v/>
      </c>
      <c r="M703" s="64" t="str">
        <f>IF('Base de données'!M646="","",'Base de données'!M646)</f>
        <v/>
      </c>
      <c r="N703" s="64" t="str">
        <f>IF('Base de données'!N646="","",'Base de données'!N646)</f>
        <v/>
      </c>
      <c r="O703" s="10" t="str">
        <f>IF('Base de données'!O646="","",'Base de données'!O646)</f>
        <v/>
      </c>
      <c r="P703" s="10" t="str">
        <f>IF('Base de données'!P646="","",'Base de données'!P646)</f>
        <v/>
      </c>
      <c r="Q703" s="10" t="str">
        <f>IF('Base de données'!Q646="","",'Base de données'!Q646)</f>
        <v/>
      </c>
      <c r="BQ703"/>
      <c r="BR703"/>
      <c r="BS703"/>
      <c r="BT703"/>
      <c r="BU703"/>
      <c r="BV703"/>
      <c r="BW703"/>
      <c r="BX703"/>
      <c r="BY703"/>
      <c r="BZ703"/>
      <c r="CA703"/>
      <c r="CB703"/>
      <c r="CC703"/>
      <c r="CD703"/>
      <c r="CE703"/>
      <c r="CF703"/>
    </row>
    <row r="704" spans="1:84" hidden="1" x14ac:dyDescent="0.3">
      <c r="A704" s="12"/>
      <c r="B704" s="10" t="str">
        <f>IF('Base de données'!B647="","",'Base de données'!B647)</f>
        <v/>
      </c>
      <c r="C704" s="10" t="str">
        <f>IF('Base de données'!C647="","",'Base de données'!C647)</f>
        <v/>
      </c>
      <c r="D704" s="10" t="str">
        <f>IF('Base de données'!D647="","",'Base de données'!D647)</f>
        <v/>
      </c>
      <c r="E704" s="10" t="str">
        <f>IF('Base de données'!E647="","",'Base de données'!E647)</f>
        <v/>
      </c>
      <c r="F704" s="10" t="str">
        <f>IF('Base de données'!F647="","",'Base de données'!F647)</f>
        <v/>
      </c>
      <c r="G704" s="10" t="str">
        <f>IF('Base de données'!G647="","",'Base de données'!G647)</f>
        <v/>
      </c>
      <c r="H704" s="10" t="str">
        <f>IF('Base de données'!H647="","",'Base de données'!H647)</f>
        <v/>
      </c>
      <c r="I704" s="10" t="str">
        <f>IF('Base de données'!I647="","",'Base de données'!I647)</f>
        <v/>
      </c>
      <c r="J704" s="10" t="str">
        <f>IF('Base de données'!J647="","",'Base de données'!J647)</f>
        <v/>
      </c>
      <c r="K704" s="10" t="str">
        <f>IF('Base de données'!K647="","",'Base de données'!K647)</f>
        <v/>
      </c>
      <c r="L704" s="64" t="str">
        <f>IF('Base de données'!L647="","",'Base de données'!L647)</f>
        <v/>
      </c>
      <c r="M704" s="64" t="str">
        <f>IF('Base de données'!M647="","",'Base de données'!M647)</f>
        <v/>
      </c>
      <c r="N704" s="64" t="str">
        <f>IF('Base de données'!N647="","",'Base de données'!N647)</f>
        <v/>
      </c>
      <c r="O704" s="10" t="str">
        <f>IF('Base de données'!O647="","",'Base de données'!O647)</f>
        <v/>
      </c>
      <c r="P704" s="10" t="str">
        <f>IF('Base de données'!P647="","",'Base de données'!P647)</f>
        <v/>
      </c>
      <c r="Q704" s="10" t="str">
        <f>IF('Base de données'!Q647="","",'Base de données'!Q647)</f>
        <v/>
      </c>
      <c r="BQ704"/>
      <c r="BR704"/>
      <c r="BS704"/>
      <c r="BT704"/>
      <c r="BU704"/>
      <c r="BV704"/>
      <c r="BW704"/>
      <c r="BX704"/>
      <c r="BY704"/>
      <c r="BZ704"/>
      <c r="CA704"/>
      <c r="CB704"/>
      <c r="CC704"/>
      <c r="CD704"/>
      <c r="CE704"/>
      <c r="CF704"/>
    </row>
    <row r="705" spans="1:84" hidden="1" x14ac:dyDescent="0.3">
      <c r="A705" s="12"/>
      <c r="B705" s="10" t="str">
        <f>IF('Base de données'!B648="","",'Base de données'!B648)</f>
        <v/>
      </c>
      <c r="C705" s="10" t="str">
        <f>IF('Base de données'!C648="","",'Base de données'!C648)</f>
        <v/>
      </c>
      <c r="D705" s="10" t="str">
        <f>IF('Base de données'!D648="","",'Base de données'!D648)</f>
        <v/>
      </c>
      <c r="E705" s="10" t="str">
        <f>IF('Base de données'!E648="","",'Base de données'!E648)</f>
        <v/>
      </c>
      <c r="F705" s="10" t="str">
        <f>IF('Base de données'!F648="","",'Base de données'!F648)</f>
        <v/>
      </c>
      <c r="G705" s="10" t="str">
        <f>IF('Base de données'!G648="","",'Base de données'!G648)</f>
        <v/>
      </c>
      <c r="H705" s="10" t="str">
        <f>IF('Base de données'!H648="","",'Base de données'!H648)</f>
        <v/>
      </c>
      <c r="I705" s="10" t="str">
        <f>IF('Base de données'!I648="","",'Base de données'!I648)</f>
        <v/>
      </c>
      <c r="J705" s="10" t="str">
        <f>IF('Base de données'!J648="","",'Base de données'!J648)</f>
        <v/>
      </c>
      <c r="K705" s="10" t="str">
        <f>IF('Base de données'!K648="","",'Base de données'!K648)</f>
        <v/>
      </c>
      <c r="L705" s="64" t="str">
        <f>IF('Base de données'!L648="","",'Base de données'!L648)</f>
        <v/>
      </c>
      <c r="M705" s="64" t="str">
        <f>IF('Base de données'!M648="","",'Base de données'!M648)</f>
        <v/>
      </c>
      <c r="N705" s="64" t="str">
        <f>IF('Base de données'!N648="","",'Base de données'!N648)</f>
        <v/>
      </c>
      <c r="O705" s="10" t="str">
        <f>IF('Base de données'!O648="","",'Base de données'!O648)</f>
        <v/>
      </c>
      <c r="P705" s="10" t="str">
        <f>IF('Base de données'!P648="","",'Base de données'!P648)</f>
        <v/>
      </c>
      <c r="Q705" s="10" t="str">
        <f>IF('Base de données'!Q648="","",'Base de données'!Q648)</f>
        <v/>
      </c>
      <c r="BQ705"/>
      <c r="BR705"/>
      <c r="BS705"/>
      <c r="BT705"/>
      <c r="BU705"/>
      <c r="BV705"/>
      <c r="BW705"/>
      <c r="BX705"/>
      <c r="BY705"/>
      <c r="BZ705"/>
      <c r="CA705"/>
      <c r="CB705"/>
      <c r="CC705"/>
      <c r="CD705"/>
      <c r="CE705"/>
      <c r="CF705"/>
    </row>
    <row r="706" spans="1:84" hidden="1" x14ac:dyDescent="0.3">
      <c r="A706" s="12"/>
      <c r="B706" s="10" t="str">
        <f>IF('Base de données'!B649="","",'Base de données'!B649)</f>
        <v/>
      </c>
      <c r="C706" s="10" t="str">
        <f>IF('Base de données'!C649="","",'Base de données'!C649)</f>
        <v/>
      </c>
      <c r="D706" s="10" t="str">
        <f>IF('Base de données'!D649="","",'Base de données'!D649)</f>
        <v/>
      </c>
      <c r="E706" s="10" t="str">
        <f>IF('Base de données'!E649="","",'Base de données'!E649)</f>
        <v/>
      </c>
      <c r="F706" s="10" t="str">
        <f>IF('Base de données'!F649="","",'Base de données'!F649)</f>
        <v/>
      </c>
      <c r="G706" s="10" t="str">
        <f>IF('Base de données'!G649="","",'Base de données'!G649)</f>
        <v/>
      </c>
      <c r="H706" s="10" t="str">
        <f>IF('Base de données'!H649="","",'Base de données'!H649)</f>
        <v/>
      </c>
      <c r="I706" s="10" t="str">
        <f>IF('Base de données'!I649="","",'Base de données'!I649)</f>
        <v/>
      </c>
      <c r="J706" s="10" t="str">
        <f>IF('Base de données'!J649="","",'Base de données'!J649)</f>
        <v/>
      </c>
      <c r="K706" s="10" t="str">
        <f>IF('Base de données'!K649="","",'Base de données'!K649)</f>
        <v/>
      </c>
      <c r="L706" s="64" t="str">
        <f>IF('Base de données'!L649="","",'Base de données'!L649)</f>
        <v/>
      </c>
      <c r="M706" s="64" t="str">
        <f>IF('Base de données'!M649="","",'Base de données'!M649)</f>
        <v/>
      </c>
      <c r="N706" s="64" t="str">
        <f>IF('Base de données'!N649="","",'Base de données'!N649)</f>
        <v/>
      </c>
      <c r="O706" s="10" t="str">
        <f>IF('Base de données'!O649="","",'Base de données'!O649)</f>
        <v/>
      </c>
      <c r="P706" s="10" t="str">
        <f>IF('Base de données'!P649="","",'Base de données'!P649)</f>
        <v/>
      </c>
      <c r="Q706" s="10" t="str">
        <f>IF('Base de données'!Q649="","",'Base de données'!Q649)</f>
        <v/>
      </c>
      <c r="BQ706"/>
      <c r="BR706"/>
      <c r="BS706"/>
      <c r="BT706"/>
      <c r="BU706"/>
      <c r="BV706"/>
      <c r="BW706"/>
      <c r="BX706"/>
      <c r="BY706"/>
      <c r="BZ706"/>
      <c r="CA706"/>
      <c r="CB706"/>
      <c r="CC706"/>
      <c r="CD706"/>
      <c r="CE706"/>
      <c r="CF706"/>
    </row>
    <row r="707" spans="1:84" hidden="1" x14ac:dyDescent="0.3">
      <c r="A707" s="12"/>
      <c r="B707" s="10" t="str">
        <f>IF('Base de données'!B650="","",'Base de données'!B650)</f>
        <v/>
      </c>
      <c r="C707" s="10" t="str">
        <f>IF('Base de données'!C650="","",'Base de données'!C650)</f>
        <v/>
      </c>
      <c r="D707" s="10" t="str">
        <f>IF('Base de données'!D650="","",'Base de données'!D650)</f>
        <v/>
      </c>
      <c r="E707" s="10" t="str">
        <f>IF('Base de données'!E650="","",'Base de données'!E650)</f>
        <v/>
      </c>
      <c r="F707" s="10" t="str">
        <f>IF('Base de données'!F650="","",'Base de données'!F650)</f>
        <v/>
      </c>
      <c r="G707" s="10" t="str">
        <f>IF('Base de données'!G650="","",'Base de données'!G650)</f>
        <v/>
      </c>
      <c r="H707" s="10" t="str">
        <f>IF('Base de données'!H650="","",'Base de données'!H650)</f>
        <v/>
      </c>
      <c r="I707" s="10" t="str">
        <f>IF('Base de données'!I650="","",'Base de données'!I650)</f>
        <v/>
      </c>
      <c r="J707" s="10" t="str">
        <f>IF('Base de données'!J650="","",'Base de données'!J650)</f>
        <v/>
      </c>
      <c r="K707" s="10" t="str">
        <f>IF('Base de données'!K650="","",'Base de données'!K650)</f>
        <v/>
      </c>
      <c r="L707" s="64" t="str">
        <f>IF('Base de données'!L650="","",'Base de données'!L650)</f>
        <v/>
      </c>
      <c r="M707" s="64" t="str">
        <f>IF('Base de données'!M650="","",'Base de données'!M650)</f>
        <v/>
      </c>
      <c r="N707" s="64" t="str">
        <f>IF('Base de données'!N650="","",'Base de données'!N650)</f>
        <v/>
      </c>
      <c r="O707" s="10" t="str">
        <f>IF('Base de données'!O650="","",'Base de données'!O650)</f>
        <v/>
      </c>
      <c r="P707" s="10" t="str">
        <f>IF('Base de données'!P650="","",'Base de données'!P650)</f>
        <v/>
      </c>
      <c r="Q707" s="10" t="str">
        <f>IF('Base de données'!Q650="","",'Base de données'!Q650)</f>
        <v/>
      </c>
      <c r="BQ707"/>
      <c r="BR707"/>
      <c r="BS707"/>
      <c r="BT707"/>
      <c r="BU707"/>
      <c r="BV707"/>
      <c r="BW707"/>
      <c r="BX707"/>
      <c r="BY707"/>
      <c r="BZ707"/>
      <c r="CA707"/>
      <c r="CB707"/>
      <c r="CC707"/>
      <c r="CD707"/>
      <c r="CE707"/>
      <c r="CF707"/>
    </row>
    <row r="708" spans="1:84" hidden="1" x14ac:dyDescent="0.3">
      <c r="A708" s="12"/>
      <c r="B708" s="10" t="str">
        <f>IF('Base de données'!B651="","",'Base de données'!B651)</f>
        <v/>
      </c>
      <c r="C708" s="10" t="str">
        <f>IF('Base de données'!C651="","",'Base de données'!C651)</f>
        <v/>
      </c>
      <c r="D708" s="10" t="str">
        <f>IF('Base de données'!D651="","",'Base de données'!D651)</f>
        <v/>
      </c>
      <c r="E708" s="10" t="str">
        <f>IF('Base de données'!E651="","",'Base de données'!E651)</f>
        <v/>
      </c>
      <c r="F708" s="10" t="str">
        <f>IF('Base de données'!F651="","",'Base de données'!F651)</f>
        <v/>
      </c>
      <c r="G708" s="10" t="str">
        <f>IF('Base de données'!G651="","",'Base de données'!G651)</f>
        <v/>
      </c>
      <c r="H708" s="10" t="str">
        <f>IF('Base de données'!H651="","",'Base de données'!H651)</f>
        <v/>
      </c>
      <c r="I708" s="10" t="str">
        <f>IF('Base de données'!I651="","",'Base de données'!I651)</f>
        <v/>
      </c>
      <c r="J708" s="10" t="str">
        <f>IF('Base de données'!J651="","",'Base de données'!J651)</f>
        <v/>
      </c>
      <c r="K708" s="10" t="str">
        <f>IF('Base de données'!K651="","",'Base de données'!K651)</f>
        <v/>
      </c>
      <c r="L708" s="64" t="str">
        <f>IF('Base de données'!L651="","",'Base de données'!L651)</f>
        <v/>
      </c>
      <c r="M708" s="64" t="str">
        <f>IF('Base de données'!M651="","",'Base de données'!M651)</f>
        <v/>
      </c>
      <c r="N708" s="64" t="str">
        <f>IF('Base de données'!N651="","",'Base de données'!N651)</f>
        <v/>
      </c>
      <c r="O708" s="10" t="str">
        <f>IF('Base de données'!O651="","",'Base de données'!O651)</f>
        <v/>
      </c>
      <c r="P708" s="10" t="str">
        <f>IF('Base de données'!P651="","",'Base de données'!P651)</f>
        <v/>
      </c>
      <c r="Q708" s="10" t="str">
        <f>IF('Base de données'!Q651="","",'Base de données'!Q651)</f>
        <v/>
      </c>
      <c r="BQ708"/>
      <c r="BR708"/>
      <c r="BS708"/>
      <c r="BT708"/>
      <c r="BU708"/>
      <c r="BV708"/>
      <c r="BW708"/>
      <c r="BX708"/>
      <c r="BY708"/>
      <c r="BZ708"/>
      <c r="CA708"/>
      <c r="CB708"/>
      <c r="CC708"/>
      <c r="CD708"/>
      <c r="CE708"/>
      <c r="CF708"/>
    </row>
    <row r="709" spans="1:84" hidden="1" x14ac:dyDescent="0.3">
      <c r="A709" s="12"/>
      <c r="B709" s="10" t="str">
        <f>IF('Base de données'!B652="","",'Base de données'!B652)</f>
        <v/>
      </c>
      <c r="C709" s="10" t="str">
        <f>IF('Base de données'!C652="","",'Base de données'!C652)</f>
        <v/>
      </c>
      <c r="D709" s="10" t="str">
        <f>IF('Base de données'!D652="","",'Base de données'!D652)</f>
        <v/>
      </c>
      <c r="E709" s="10" t="str">
        <f>IF('Base de données'!E652="","",'Base de données'!E652)</f>
        <v/>
      </c>
      <c r="F709" s="10" t="str">
        <f>IF('Base de données'!F652="","",'Base de données'!F652)</f>
        <v/>
      </c>
      <c r="G709" s="10" t="str">
        <f>IF('Base de données'!G652="","",'Base de données'!G652)</f>
        <v/>
      </c>
      <c r="H709" s="10" t="str">
        <f>IF('Base de données'!H652="","",'Base de données'!H652)</f>
        <v/>
      </c>
      <c r="I709" s="10" t="str">
        <f>IF('Base de données'!I652="","",'Base de données'!I652)</f>
        <v/>
      </c>
      <c r="J709" s="10" t="str">
        <f>IF('Base de données'!J652="","",'Base de données'!J652)</f>
        <v/>
      </c>
      <c r="K709" s="10" t="str">
        <f>IF('Base de données'!K652="","",'Base de données'!K652)</f>
        <v/>
      </c>
      <c r="L709" s="64" t="str">
        <f>IF('Base de données'!L652="","",'Base de données'!L652)</f>
        <v/>
      </c>
      <c r="M709" s="64" t="str">
        <f>IF('Base de données'!M652="","",'Base de données'!M652)</f>
        <v/>
      </c>
      <c r="N709" s="64" t="str">
        <f>IF('Base de données'!N652="","",'Base de données'!N652)</f>
        <v/>
      </c>
      <c r="O709" s="10" t="str">
        <f>IF('Base de données'!O652="","",'Base de données'!O652)</f>
        <v/>
      </c>
      <c r="P709" s="10" t="str">
        <f>IF('Base de données'!P652="","",'Base de données'!P652)</f>
        <v/>
      </c>
      <c r="Q709" s="10" t="str">
        <f>IF('Base de données'!Q652="","",'Base de données'!Q652)</f>
        <v/>
      </c>
      <c r="BQ709"/>
      <c r="BR709"/>
      <c r="BS709"/>
      <c r="BT709"/>
      <c r="BU709"/>
      <c r="BV709"/>
      <c r="BW709"/>
      <c r="BX709"/>
      <c r="BY709"/>
      <c r="BZ709"/>
      <c r="CA709"/>
      <c r="CB709"/>
      <c r="CC709"/>
      <c r="CD709"/>
      <c r="CE709"/>
      <c r="CF709"/>
    </row>
    <row r="710" spans="1:84" hidden="1" x14ac:dyDescent="0.3">
      <c r="A710" s="12"/>
      <c r="B710" s="10" t="str">
        <f>IF('Base de données'!B653="","",'Base de données'!B653)</f>
        <v/>
      </c>
      <c r="C710" s="10" t="str">
        <f>IF('Base de données'!C653="","",'Base de données'!C653)</f>
        <v/>
      </c>
      <c r="D710" s="10" t="str">
        <f>IF('Base de données'!D653="","",'Base de données'!D653)</f>
        <v/>
      </c>
      <c r="E710" s="10" t="str">
        <f>IF('Base de données'!E653="","",'Base de données'!E653)</f>
        <v/>
      </c>
      <c r="F710" s="10" t="str">
        <f>IF('Base de données'!F653="","",'Base de données'!F653)</f>
        <v/>
      </c>
      <c r="G710" s="10" t="str">
        <f>IF('Base de données'!G653="","",'Base de données'!G653)</f>
        <v/>
      </c>
      <c r="H710" s="10" t="str">
        <f>IF('Base de données'!H653="","",'Base de données'!H653)</f>
        <v/>
      </c>
      <c r="I710" s="10" t="str">
        <f>IF('Base de données'!I653="","",'Base de données'!I653)</f>
        <v/>
      </c>
      <c r="J710" s="10" t="str">
        <f>IF('Base de données'!J653="","",'Base de données'!J653)</f>
        <v/>
      </c>
      <c r="K710" s="10" t="str">
        <f>IF('Base de données'!K653="","",'Base de données'!K653)</f>
        <v/>
      </c>
      <c r="L710" s="64" t="str">
        <f>IF('Base de données'!L653="","",'Base de données'!L653)</f>
        <v/>
      </c>
      <c r="M710" s="64" t="str">
        <f>IF('Base de données'!M653="","",'Base de données'!M653)</f>
        <v/>
      </c>
      <c r="N710" s="64" t="str">
        <f>IF('Base de données'!N653="","",'Base de données'!N653)</f>
        <v/>
      </c>
      <c r="O710" s="10" t="str">
        <f>IF('Base de données'!O653="","",'Base de données'!O653)</f>
        <v/>
      </c>
      <c r="P710" s="10" t="str">
        <f>IF('Base de données'!P653="","",'Base de données'!P653)</f>
        <v/>
      </c>
      <c r="Q710" s="10" t="str">
        <f>IF('Base de données'!Q653="","",'Base de données'!Q653)</f>
        <v/>
      </c>
      <c r="BQ710"/>
      <c r="BR710"/>
      <c r="BS710"/>
      <c r="BT710"/>
      <c r="BU710"/>
      <c r="BV710"/>
      <c r="BW710"/>
      <c r="BX710"/>
      <c r="BY710"/>
      <c r="BZ710"/>
      <c r="CA710"/>
      <c r="CB710"/>
      <c r="CC710"/>
      <c r="CD710"/>
      <c r="CE710"/>
      <c r="CF710"/>
    </row>
    <row r="711" spans="1:84" hidden="1" x14ac:dyDescent="0.3">
      <c r="A711" s="12"/>
      <c r="B711" s="10" t="str">
        <f>IF('Base de données'!B654="","",'Base de données'!B654)</f>
        <v/>
      </c>
      <c r="C711" s="10" t="str">
        <f>IF('Base de données'!C654="","",'Base de données'!C654)</f>
        <v/>
      </c>
      <c r="D711" s="10" t="str">
        <f>IF('Base de données'!D654="","",'Base de données'!D654)</f>
        <v/>
      </c>
      <c r="E711" s="10" t="str">
        <f>IF('Base de données'!E654="","",'Base de données'!E654)</f>
        <v/>
      </c>
      <c r="F711" s="10" t="str">
        <f>IF('Base de données'!F654="","",'Base de données'!F654)</f>
        <v/>
      </c>
      <c r="G711" s="10" t="str">
        <f>IF('Base de données'!G654="","",'Base de données'!G654)</f>
        <v/>
      </c>
      <c r="H711" s="10" t="str">
        <f>IF('Base de données'!H654="","",'Base de données'!H654)</f>
        <v/>
      </c>
      <c r="I711" s="10" t="str">
        <f>IF('Base de données'!I654="","",'Base de données'!I654)</f>
        <v/>
      </c>
      <c r="J711" s="10" t="str">
        <f>IF('Base de données'!J654="","",'Base de données'!J654)</f>
        <v/>
      </c>
      <c r="K711" s="10" t="str">
        <f>IF('Base de données'!K654="","",'Base de données'!K654)</f>
        <v/>
      </c>
      <c r="L711" s="64" t="str">
        <f>IF('Base de données'!L654="","",'Base de données'!L654)</f>
        <v/>
      </c>
      <c r="M711" s="64" t="str">
        <f>IF('Base de données'!M654="","",'Base de données'!M654)</f>
        <v/>
      </c>
      <c r="N711" s="64" t="str">
        <f>IF('Base de données'!N654="","",'Base de données'!N654)</f>
        <v/>
      </c>
      <c r="O711" s="10" t="str">
        <f>IF('Base de données'!O654="","",'Base de données'!O654)</f>
        <v/>
      </c>
      <c r="P711" s="10" t="str">
        <f>IF('Base de données'!P654="","",'Base de données'!P654)</f>
        <v/>
      </c>
      <c r="Q711" s="10" t="str">
        <f>IF('Base de données'!Q654="","",'Base de données'!Q654)</f>
        <v/>
      </c>
      <c r="BQ711"/>
      <c r="BR711"/>
      <c r="BS711"/>
      <c r="BT711"/>
      <c r="BU711"/>
      <c r="BV711"/>
      <c r="BW711"/>
      <c r="BX711"/>
      <c r="BY711"/>
      <c r="BZ711"/>
      <c r="CA711"/>
      <c r="CB711"/>
      <c r="CC711"/>
      <c r="CD711"/>
      <c r="CE711"/>
      <c r="CF711"/>
    </row>
    <row r="712" spans="1:84" hidden="1" x14ac:dyDescent="0.3">
      <c r="A712" s="12"/>
      <c r="B712" s="10" t="str">
        <f>IF('Base de données'!B655="","",'Base de données'!B655)</f>
        <v/>
      </c>
      <c r="C712" s="10" t="str">
        <f>IF('Base de données'!C655="","",'Base de données'!C655)</f>
        <v/>
      </c>
      <c r="D712" s="10" t="str">
        <f>IF('Base de données'!D655="","",'Base de données'!D655)</f>
        <v/>
      </c>
      <c r="E712" s="10" t="str">
        <f>IF('Base de données'!E655="","",'Base de données'!E655)</f>
        <v/>
      </c>
      <c r="F712" s="10" t="str">
        <f>IF('Base de données'!F655="","",'Base de données'!F655)</f>
        <v/>
      </c>
      <c r="G712" s="10" t="str">
        <f>IF('Base de données'!G655="","",'Base de données'!G655)</f>
        <v/>
      </c>
      <c r="H712" s="10" t="str">
        <f>IF('Base de données'!H655="","",'Base de données'!H655)</f>
        <v/>
      </c>
      <c r="I712" s="10" t="str">
        <f>IF('Base de données'!I655="","",'Base de données'!I655)</f>
        <v/>
      </c>
      <c r="J712" s="10" t="str">
        <f>IF('Base de données'!J655="","",'Base de données'!J655)</f>
        <v/>
      </c>
      <c r="K712" s="10" t="str">
        <f>IF('Base de données'!K655="","",'Base de données'!K655)</f>
        <v/>
      </c>
      <c r="L712" s="64" t="str">
        <f>IF('Base de données'!L655="","",'Base de données'!L655)</f>
        <v/>
      </c>
      <c r="M712" s="64" t="str">
        <f>IF('Base de données'!M655="","",'Base de données'!M655)</f>
        <v/>
      </c>
      <c r="N712" s="64" t="str">
        <f>IF('Base de données'!N655="","",'Base de données'!N655)</f>
        <v/>
      </c>
      <c r="O712" s="10" t="str">
        <f>IF('Base de données'!O655="","",'Base de données'!O655)</f>
        <v/>
      </c>
      <c r="P712" s="10" t="str">
        <f>IF('Base de données'!P655="","",'Base de données'!P655)</f>
        <v/>
      </c>
      <c r="Q712" s="10" t="str">
        <f>IF('Base de données'!Q655="","",'Base de données'!Q655)</f>
        <v/>
      </c>
      <c r="BQ712"/>
      <c r="BR712"/>
      <c r="BS712"/>
      <c r="BT712"/>
      <c r="BU712"/>
      <c r="BV712"/>
      <c r="BW712"/>
      <c r="BX712"/>
      <c r="BY712"/>
      <c r="BZ712"/>
      <c r="CA712"/>
      <c r="CB712"/>
      <c r="CC712"/>
      <c r="CD712"/>
      <c r="CE712"/>
      <c r="CF712"/>
    </row>
    <row r="713" spans="1:84" hidden="1" x14ac:dyDescent="0.3">
      <c r="A713" s="12"/>
      <c r="B713" s="10" t="str">
        <f>IF('Base de données'!B656="","",'Base de données'!B656)</f>
        <v/>
      </c>
      <c r="C713" s="10" t="str">
        <f>IF('Base de données'!C656="","",'Base de données'!C656)</f>
        <v/>
      </c>
      <c r="D713" s="10" t="str">
        <f>IF('Base de données'!D656="","",'Base de données'!D656)</f>
        <v/>
      </c>
      <c r="E713" s="10" t="str">
        <f>IF('Base de données'!E656="","",'Base de données'!E656)</f>
        <v/>
      </c>
      <c r="F713" s="10" t="str">
        <f>IF('Base de données'!F656="","",'Base de données'!F656)</f>
        <v/>
      </c>
      <c r="G713" s="10" t="str">
        <f>IF('Base de données'!G656="","",'Base de données'!G656)</f>
        <v/>
      </c>
      <c r="H713" s="10" t="str">
        <f>IF('Base de données'!H656="","",'Base de données'!H656)</f>
        <v/>
      </c>
      <c r="I713" s="10" t="str">
        <f>IF('Base de données'!I656="","",'Base de données'!I656)</f>
        <v/>
      </c>
      <c r="J713" s="10" t="str">
        <f>IF('Base de données'!J656="","",'Base de données'!J656)</f>
        <v/>
      </c>
      <c r="K713" s="10" t="str">
        <f>IF('Base de données'!K656="","",'Base de données'!K656)</f>
        <v/>
      </c>
      <c r="L713" s="64" t="str">
        <f>IF('Base de données'!L656="","",'Base de données'!L656)</f>
        <v/>
      </c>
      <c r="M713" s="64" t="str">
        <f>IF('Base de données'!M656="","",'Base de données'!M656)</f>
        <v/>
      </c>
      <c r="N713" s="64" t="str">
        <f>IF('Base de données'!N656="","",'Base de données'!N656)</f>
        <v/>
      </c>
      <c r="O713" s="10" t="str">
        <f>IF('Base de données'!O656="","",'Base de données'!O656)</f>
        <v/>
      </c>
      <c r="P713" s="10" t="str">
        <f>IF('Base de données'!P656="","",'Base de données'!P656)</f>
        <v/>
      </c>
      <c r="Q713" s="10" t="str">
        <f>IF('Base de données'!Q656="","",'Base de données'!Q656)</f>
        <v/>
      </c>
      <c r="BQ713"/>
      <c r="BR713"/>
      <c r="BS713"/>
      <c r="BT713"/>
      <c r="BU713"/>
      <c r="BV713"/>
      <c r="BW713"/>
      <c r="BX713"/>
      <c r="BY713"/>
      <c r="BZ713"/>
      <c r="CA713"/>
      <c r="CB713"/>
      <c r="CC713"/>
      <c r="CD713"/>
      <c r="CE713"/>
      <c r="CF713"/>
    </row>
    <row r="714" spans="1:84" hidden="1" x14ac:dyDescent="0.3">
      <c r="A714" s="12"/>
      <c r="B714" s="10" t="str">
        <f>IF('Base de données'!B657="","",'Base de données'!B657)</f>
        <v/>
      </c>
      <c r="C714" s="10" t="str">
        <f>IF('Base de données'!C657="","",'Base de données'!C657)</f>
        <v/>
      </c>
      <c r="D714" s="10" t="str">
        <f>IF('Base de données'!D657="","",'Base de données'!D657)</f>
        <v/>
      </c>
      <c r="E714" s="10" t="str">
        <f>IF('Base de données'!E657="","",'Base de données'!E657)</f>
        <v/>
      </c>
      <c r="F714" s="10" t="str">
        <f>IF('Base de données'!F657="","",'Base de données'!F657)</f>
        <v/>
      </c>
      <c r="G714" s="10" t="str">
        <f>IF('Base de données'!G657="","",'Base de données'!G657)</f>
        <v/>
      </c>
      <c r="H714" s="10" t="str">
        <f>IF('Base de données'!H657="","",'Base de données'!H657)</f>
        <v/>
      </c>
      <c r="I714" s="10" t="str">
        <f>IF('Base de données'!I657="","",'Base de données'!I657)</f>
        <v/>
      </c>
      <c r="J714" s="10" t="str">
        <f>IF('Base de données'!J657="","",'Base de données'!J657)</f>
        <v/>
      </c>
      <c r="K714" s="10" t="str">
        <f>IF('Base de données'!K657="","",'Base de données'!K657)</f>
        <v/>
      </c>
      <c r="L714" s="64" t="str">
        <f>IF('Base de données'!L657="","",'Base de données'!L657)</f>
        <v/>
      </c>
      <c r="M714" s="64" t="str">
        <f>IF('Base de données'!M657="","",'Base de données'!M657)</f>
        <v/>
      </c>
      <c r="N714" s="64" t="str">
        <f>IF('Base de données'!N657="","",'Base de données'!N657)</f>
        <v/>
      </c>
      <c r="O714" s="10" t="str">
        <f>IF('Base de données'!O657="","",'Base de données'!O657)</f>
        <v/>
      </c>
      <c r="P714" s="10" t="str">
        <f>IF('Base de données'!P657="","",'Base de données'!P657)</f>
        <v/>
      </c>
      <c r="Q714" s="10" t="str">
        <f>IF('Base de données'!Q657="","",'Base de données'!Q657)</f>
        <v/>
      </c>
      <c r="BQ714"/>
      <c r="BR714"/>
      <c r="BS714"/>
      <c r="BT714"/>
      <c r="BU714"/>
      <c r="BV714"/>
      <c r="BW714"/>
      <c r="BX714"/>
      <c r="BY714"/>
      <c r="BZ714"/>
      <c r="CA714"/>
      <c r="CB714"/>
      <c r="CC714"/>
      <c r="CD714"/>
      <c r="CE714"/>
      <c r="CF714"/>
    </row>
    <row r="715" spans="1:84" hidden="1" x14ac:dyDescent="0.3">
      <c r="A715" s="12"/>
      <c r="B715" s="10" t="str">
        <f>IF('Base de données'!B658="","",'Base de données'!B658)</f>
        <v/>
      </c>
      <c r="C715" s="10" t="str">
        <f>IF('Base de données'!C658="","",'Base de données'!C658)</f>
        <v/>
      </c>
      <c r="D715" s="10" t="str">
        <f>IF('Base de données'!D658="","",'Base de données'!D658)</f>
        <v/>
      </c>
      <c r="E715" s="10" t="str">
        <f>IF('Base de données'!E658="","",'Base de données'!E658)</f>
        <v/>
      </c>
      <c r="F715" s="10" t="str">
        <f>IF('Base de données'!F658="","",'Base de données'!F658)</f>
        <v/>
      </c>
      <c r="G715" s="10" t="str">
        <f>IF('Base de données'!G658="","",'Base de données'!G658)</f>
        <v/>
      </c>
      <c r="H715" s="10" t="str">
        <f>IF('Base de données'!H658="","",'Base de données'!H658)</f>
        <v/>
      </c>
      <c r="I715" s="10" t="str">
        <f>IF('Base de données'!I658="","",'Base de données'!I658)</f>
        <v/>
      </c>
      <c r="J715" s="10" t="str">
        <f>IF('Base de données'!J658="","",'Base de données'!J658)</f>
        <v/>
      </c>
      <c r="K715" s="10" t="str">
        <f>IF('Base de données'!K658="","",'Base de données'!K658)</f>
        <v/>
      </c>
      <c r="L715" s="64" t="str">
        <f>IF('Base de données'!L658="","",'Base de données'!L658)</f>
        <v/>
      </c>
      <c r="M715" s="64" t="str">
        <f>IF('Base de données'!M658="","",'Base de données'!M658)</f>
        <v/>
      </c>
      <c r="N715" s="64" t="str">
        <f>IF('Base de données'!N658="","",'Base de données'!N658)</f>
        <v/>
      </c>
      <c r="O715" s="10" t="str">
        <f>IF('Base de données'!O658="","",'Base de données'!O658)</f>
        <v/>
      </c>
      <c r="P715" s="10" t="str">
        <f>IF('Base de données'!P658="","",'Base de données'!P658)</f>
        <v/>
      </c>
      <c r="Q715" s="10" t="str">
        <f>IF('Base de données'!Q658="","",'Base de données'!Q658)</f>
        <v/>
      </c>
      <c r="BQ715"/>
      <c r="BR715"/>
      <c r="BS715"/>
      <c r="BT715"/>
      <c r="BU715"/>
      <c r="BV715"/>
      <c r="BW715"/>
      <c r="BX715"/>
      <c r="BY715"/>
      <c r="BZ715"/>
      <c r="CA715"/>
      <c r="CB715"/>
      <c r="CC715"/>
      <c r="CD715"/>
      <c r="CE715"/>
      <c r="CF715"/>
    </row>
    <row r="716" spans="1:84" hidden="1" x14ac:dyDescent="0.3">
      <c r="A716" s="12"/>
      <c r="B716" s="10" t="str">
        <f>IF('Base de données'!B659="","",'Base de données'!B659)</f>
        <v/>
      </c>
      <c r="C716" s="10" t="str">
        <f>IF('Base de données'!C659="","",'Base de données'!C659)</f>
        <v/>
      </c>
      <c r="D716" s="10" t="str">
        <f>IF('Base de données'!D659="","",'Base de données'!D659)</f>
        <v/>
      </c>
      <c r="E716" s="10" t="str">
        <f>IF('Base de données'!E659="","",'Base de données'!E659)</f>
        <v/>
      </c>
      <c r="F716" s="10" t="str">
        <f>IF('Base de données'!F659="","",'Base de données'!F659)</f>
        <v/>
      </c>
      <c r="G716" s="10" t="str">
        <f>IF('Base de données'!G659="","",'Base de données'!G659)</f>
        <v/>
      </c>
      <c r="H716" s="10" t="str">
        <f>IF('Base de données'!H659="","",'Base de données'!H659)</f>
        <v/>
      </c>
      <c r="I716" s="10" t="str">
        <f>IF('Base de données'!I659="","",'Base de données'!I659)</f>
        <v/>
      </c>
      <c r="J716" s="10" t="str">
        <f>IF('Base de données'!J659="","",'Base de données'!J659)</f>
        <v/>
      </c>
      <c r="K716" s="10" t="str">
        <f>IF('Base de données'!K659="","",'Base de données'!K659)</f>
        <v/>
      </c>
      <c r="L716" s="64" t="str">
        <f>IF('Base de données'!L659="","",'Base de données'!L659)</f>
        <v/>
      </c>
      <c r="M716" s="64" t="str">
        <f>IF('Base de données'!M659="","",'Base de données'!M659)</f>
        <v/>
      </c>
      <c r="N716" s="64" t="str">
        <f>IF('Base de données'!N659="","",'Base de données'!N659)</f>
        <v/>
      </c>
      <c r="O716" s="10" t="str">
        <f>IF('Base de données'!O659="","",'Base de données'!O659)</f>
        <v/>
      </c>
      <c r="P716" s="10" t="str">
        <f>IF('Base de données'!P659="","",'Base de données'!P659)</f>
        <v/>
      </c>
      <c r="Q716" s="10" t="str">
        <f>IF('Base de données'!Q659="","",'Base de données'!Q659)</f>
        <v/>
      </c>
      <c r="BQ716"/>
      <c r="BR716"/>
      <c r="BS716"/>
      <c r="BT716"/>
      <c r="BU716"/>
      <c r="BV716"/>
      <c r="BW716"/>
      <c r="BX716"/>
      <c r="BY716"/>
      <c r="BZ716"/>
      <c r="CA716"/>
      <c r="CB716"/>
      <c r="CC716"/>
      <c r="CD716"/>
      <c r="CE716"/>
      <c r="CF716"/>
    </row>
    <row r="717" spans="1:84" hidden="1" x14ac:dyDescent="0.3">
      <c r="A717" s="12"/>
      <c r="B717" s="10" t="str">
        <f>IF('Base de données'!B660="","",'Base de données'!B660)</f>
        <v/>
      </c>
      <c r="C717" s="10" t="str">
        <f>IF('Base de données'!C660="","",'Base de données'!C660)</f>
        <v/>
      </c>
      <c r="D717" s="10" t="str">
        <f>IF('Base de données'!D660="","",'Base de données'!D660)</f>
        <v/>
      </c>
      <c r="E717" s="10" t="str">
        <f>IF('Base de données'!E660="","",'Base de données'!E660)</f>
        <v/>
      </c>
      <c r="F717" s="10" t="str">
        <f>IF('Base de données'!F660="","",'Base de données'!F660)</f>
        <v/>
      </c>
      <c r="G717" s="10" t="str">
        <f>IF('Base de données'!G660="","",'Base de données'!G660)</f>
        <v/>
      </c>
      <c r="H717" s="10" t="str">
        <f>IF('Base de données'!H660="","",'Base de données'!H660)</f>
        <v/>
      </c>
      <c r="I717" s="10" t="str">
        <f>IF('Base de données'!I660="","",'Base de données'!I660)</f>
        <v/>
      </c>
      <c r="J717" s="10" t="str">
        <f>IF('Base de données'!J660="","",'Base de données'!J660)</f>
        <v/>
      </c>
      <c r="K717" s="10" t="str">
        <f>IF('Base de données'!K660="","",'Base de données'!K660)</f>
        <v/>
      </c>
      <c r="L717" s="64" t="str">
        <f>IF('Base de données'!L660="","",'Base de données'!L660)</f>
        <v/>
      </c>
      <c r="M717" s="64" t="str">
        <f>IF('Base de données'!M660="","",'Base de données'!M660)</f>
        <v/>
      </c>
      <c r="N717" s="64" t="str">
        <f>IF('Base de données'!N660="","",'Base de données'!N660)</f>
        <v/>
      </c>
      <c r="O717" s="10" t="str">
        <f>IF('Base de données'!O660="","",'Base de données'!O660)</f>
        <v/>
      </c>
      <c r="P717" s="10" t="str">
        <f>IF('Base de données'!P660="","",'Base de données'!P660)</f>
        <v/>
      </c>
      <c r="Q717" s="10" t="str">
        <f>IF('Base de données'!Q660="","",'Base de données'!Q660)</f>
        <v/>
      </c>
      <c r="BQ717"/>
      <c r="BR717"/>
      <c r="BS717"/>
      <c r="BT717"/>
      <c r="BU717"/>
      <c r="BV717"/>
      <c r="BW717"/>
      <c r="BX717"/>
      <c r="BY717"/>
      <c r="BZ717"/>
      <c r="CA717"/>
      <c r="CB717"/>
      <c r="CC717"/>
      <c r="CD717"/>
      <c r="CE717"/>
      <c r="CF717"/>
    </row>
    <row r="718" spans="1:84" hidden="1" x14ac:dyDescent="0.3">
      <c r="A718" s="12"/>
      <c r="B718" s="10" t="str">
        <f>IF('Base de données'!B661="","",'Base de données'!B661)</f>
        <v/>
      </c>
      <c r="C718" s="10" t="str">
        <f>IF('Base de données'!C661="","",'Base de données'!C661)</f>
        <v/>
      </c>
      <c r="D718" s="10" t="str">
        <f>IF('Base de données'!D661="","",'Base de données'!D661)</f>
        <v/>
      </c>
      <c r="E718" s="10" t="str">
        <f>IF('Base de données'!E661="","",'Base de données'!E661)</f>
        <v/>
      </c>
      <c r="F718" s="10" t="str">
        <f>IF('Base de données'!F661="","",'Base de données'!F661)</f>
        <v/>
      </c>
      <c r="G718" s="10" t="str">
        <f>IF('Base de données'!G661="","",'Base de données'!G661)</f>
        <v/>
      </c>
      <c r="H718" s="10" t="str">
        <f>IF('Base de données'!H661="","",'Base de données'!H661)</f>
        <v/>
      </c>
      <c r="I718" s="10" t="str">
        <f>IF('Base de données'!I661="","",'Base de données'!I661)</f>
        <v/>
      </c>
      <c r="J718" s="10" t="str">
        <f>IF('Base de données'!J661="","",'Base de données'!J661)</f>
        <v/>
      </c>
      <c r="K718" s="10" t="str">
        <f>IF('Base de données'!K661="","",'Base de données'!K661)</f>
        <v/>
      </c>
      <c r="L718" s="64" t="str">
        <f>IF('Base de données'!L661="","",'Base de données'!L661)</f>
        <v/>
      </c>
      <c r="M718" s="64" t="str">
        <f>IF('Base de données'!M661="","",'Base de données'!M661)</f>
        <v/>
      </c>
      <c r="N718" s="64" t="str">
        <f>IF('Base de données'!N661="","",'Base de données'!N661)</f>
        <v/>
      </c>
      <c r="O718" s="10" t="str">
        <f>IF('Base de données'!O661="","",'Base de données'!O661)</f>
        <v/>
      </c>
      <c r="P718" s="10" t="str">
        <f>IF('Base de données'!P661="","",'Base de données'!P661)</f>
        <v/>
      </c>
      <c r="Q718" s="10" t="str">
        <f>IF('Base de données'!Q661="","",'Base de données'!Q661)</f>
        <v/>
      </c>
      <c r="BQ718"/>
      <c r="BR718"/>
      <c r="BS718"/>
      <c r="BT718"/>
      <c r="BU718"/>
      <c r="BV718"/>
      <c r="BW718"/>
      <c r="BX718"/>
      <c r="BY718"/>
      <c r="BZ718"/>
      <c r="CA718"/>
      <c r="CB718"/>
      <c r="CC718"/>
      <c r="CD718"/>
      <c r="CE718"/>
      <c r="CF718"/>
    </row>
    <row r="719" spans="1:84" hidden="1" x14ac:dyDescent="0.3">
      <c r="A719" s="12"/>
      <c r="B719" s="10" t="str">
        <f>IF('Base de données'!B662="","",'Base de données'!B662)</f>
        <v/>
      </c>
      <c r="C719" s="10" t="str">
        <f>IF('Base de données'!C662="","",'Base de données'!C662)</f>
        <v/>
      </c>
      <c r="D719" s="10" t="str">
        <f>IF('Base de données'!D662="","",'Base de données'!D662)</f>
        <v/>
      </c>
      <c r="E719" s="10" t="str">
        <f>IF('Base de données'!E662="","",'Base de données'!E662)</f>
        <v/>
      </c>
      <c r="F719" s="10" t="str">
        <f>IF('Base de données'!F662="","",'Base de données'!F662)</f>
        <v/>
      </c>
      <c r="G719" s="10" t="str">
        <f>IF('Base de données'!G662="","",'Base de données'!G662)</f>
        <v/>
      </c>
      <c r="H719" s="10" t="str">
        <f>IF('Base de données'!H662="","",'Base de données'!H662)</f>
        <v/>
      </c>
      <c r="I719" s="10" t="str">
        <f>IF('Base de données'!I662="","",'Base de données'!I662)</f>
        <v/>
      </c>
      <c r="J719" s="10" t="str">
        <f>IF('Base de données'!J662="","",'Base de données'!J662)</f>
        <v/>
      </c>
      <c r="K719" s="10" t="str">
        <f>IF('Base de données'!K662="","",'Base de données'!K662)</f>
        <v/>
      </c>
      <c r="L719" s="64" t="str">
        <f>IF('Base de données'!L662="","",'Base de données'!L662)</f>
        <v/>
      </c>
      <c r="M719" s="64" t="str">
        <f>IF('Base de données'!M662="","",'Base de données'!M662)</f>
        <v/>
      </c>
      <c r="N719" s="64" t="str">
        <f>IF('Base de données'!N662="","",'Base de données'!N662)</f>
        <v/>
      </c>
      <c r="O719" s="10" t="str">
        <f>IF('Base de données'!O662="","",'Base de données'!O662)</f>
        <v/>
      </c>
      <c r="P719" s="10" t="str">
        <f>IF('Base de données'!P662="","",'Base de données'!P662)</f>
        <v/>
      </c>
      <c r="Q719" s="10" t="str">
        <f>IF('Base de données'!Q662="","",'Base de données'!Q662)</f>
        <v/>
      </c>
      <c r="BQ719"/>
      <c r="BR719"/>
      <c r="BS719"/>
      <c r="BT719"/>
      <c r="BU719"/>
      <c r="BV719"/>
      <c r="BW719"/>
      <c r="BX719"/>
      <c r="BY719"/>
      <c r="BZ719"/>
      <c r="CA719"/>
      <c r="CB719"/>
      <c r="CC719"/>
      <c r="CD719"/>
      <c r="CE719"/>
      <c r="CF719"/>
    </row>
    <row r="720" spans="1:84" hidden="1" x14ac:dyDescent="0.3">
      <c r="A720" s="12"/>
      <c r="B720" s="10" t="str">
        <f>IF('Base de données'!B663="","",'Base de données'!B663)</f>
        <v/>
      </c>
      <c r="C720" s="10" t="str">
        <f>IF('Base de données'!C663="","",'Base de données'!C663)</f>
        <v/>
      </c>
      <c r="D720" s="10" t="str">
        <f>IF('Base de données'!D663="","",'Base de données'!D663)</f>
        <v/>
      </c>
      <c r="E720" s="10" t="str">
        <f>IF('Base de données'!E663="","",'Base de données'!E663)</f>
        <v/>
      </c>
      <c r="F720" s="10" t="str">
        <f>IF('Base de données'!F663="","",'Base de données'!F663)</f>
        <v/>
      </c>
      <c r="G720" s="10" t="str">
        <f>IF('Base de données'!G663="","",'Base de données'!G663)</f>
        <v/>
      </c>
      <c r="H720" s="10" t="str">
        <f>IF('Base de données'!H663="","",'Base de données'!H663)</f>
        <v/>
      </c>
      <c r="I720" s="10" t="str">
        <f>IF('Base de données'!I663="","",'Base de données'!I663)</f>
        <v/>
      </c>
      <c r="J720" s="10" t="str">
        <f>IF('Base de données'!J663="","",'Base de données'!J663)</f>
        <v/>
      </c>
      <c r="K720" s="10" t="str">
        <f>IF('Base de données'!K663="","",'Base de données'!K663)</f>
        <v/>
      </c>
      <c r="L720" s="64" t="str">
        <f>IF('Base de données'!L663="","",'Base de données'!L663)</f>
        <v/>
      </c>
      <c r="M720" s="64" t="str">
        <f>IF('Base de données'!M663="","",'Base de données'!M663)</f>
        <v/>
      </c>
      <c r="N720" s="64" t="str">
        <f>IF('Base de données'!N663="","",'Base de données'!N663)</f>
        <v/>
      </c>
      <c r="O720" s="10" t="str">
        <f>IF('Base de données'!O663="","",'Base de données'!O663)</f>
        <v/>
      </c>
      <c r="P720" s="10" t="str">
        <f>IF('Base de données'!P663="","",'Base de données'!P663)</f>
        <v/>
      </c>
      <c r="Q720" s="10" t="str">
        <f>IF('Base de données'!Q663="","",'Base de données'!Q663)</f>
        <v/>
      </c>
      <c r="BQ720"/>
      <c r="BR720"/>
      <c r="BS720"/>
      <c r="BT720"/>
      <c r="BU720"/>
      <c r="BV720"/>
      <c r="BW720"/>
      <c r="BX720"/>
      <c r="BY720"/>
      <c r="BZ720"/>
      <c r="CA720"/>
      <c r="CB720"/>
      <c r="CC720"/>
      <c r="CD720"/>
      <c r="CE720"/>
      <c r="CF720"/>
    </row>
    <row r="721" spans="1:84" hidden="1" x14ac:dyDescent="0.3">
      <c r="A721" s="12"/>
      <c r="B721" s="10" t="str">
        <f>IF('Base de données'!B664="","",'Base de données'!B664)</f>
        <v/>
      </c>
      <c r="C721" s="10" t="str">
        <f>IF('Base de données'!C664="","",'Base de données'!C664)</f>
        <v/>
      </c>
      <c r="D721" s="10" t="str">
        <f>IF('Base de données'!D664="","",'Base de données'!D664)</f>
        <v/>
      </c>
      <c r="E721" s="10" t="str">
        <f>IF('Base de données'!E664="","",'Base de données'!E664)</f>
        <v/>
      </c>
      <c r="F721" s="10" t="str">
        <f>IF('Base de données'!F664="","",'Base de données'!F664)</f>
        <v/>
      </c>
      <c r="G721" s="10" t="str">
        <f>IF('Base de données'!G664="","",'Base de données'!G664)</f>
        <v/>
      </c>
      <c r="H721" s="10" t="str">
        <f>IF('Base de données'!H664="","",'Base de données'!H664)</f>
        <v/>
      </c>
      <c r="I721" s="10" t="str">
        <f>IF('Base de données'!I664="","",'Base de données'!I664)</f>
        <v/>
      </c>
      <c r="J721" s="10" t="str">
        <f>IF('Base de données'!J664="","",'Base de données'!J664)</f>
        <v/>
      </c>
      <c r="K721" s="10" t="str">
        <f>IF('Base de données'!K664="","",'Base de données'!K664)</f>
        <v/>
      </c>
      <c r="L721" s="64" t="str">
        <f>IF('Base de données'!L664="","",'Base de données'!L664)</f>
        <v/>
      </c>
      <c r="M721" s="64" t="str">
        <f>IF('Base de données'!M664="","",'Base de données'!M664)</f>
        <v/>
      </c>
      <c r="N721" s="64" t="str">
        <f>IF('Base de données'!N664="","",'Base de données'!N664)</f>
        <v/>
      </c>
      <c r="O721" s="10" t="str">
        <f>IF('Base de données'!O664="","",'Base de données'!O664)</f>
        <v/>
      </c>
      <c r="P721" s="10" t="str">
        <f>IF('Base de données'!P664="","",'Base de données'!P664)</f>
        <v/>
      </c>
      <c r="Q721" s="10" t="str">
        <f>IF('Base de données'!Q664="","",'Base de données'!Q664)</f>
        <v/>
      </c>
      <c r="BQ721"/>
      <c r="BR721"/>
      <c r="BS721"/>
      <c r="BT721"/>
      <c r="BU721"/>
      <c r="BV721"/>
      <c r="BW721"/>
      <c r="BX721"/>
      <c r="BY721"/>
      <c r="BZ721"/>
      <c r="CA721"/>
      <c r="CB721"/>
      <c r="CC721"/>
      <c r="CD721"/>
      <c r="CE721"/>
      <c r="CF721"/>
    </row>
    <row r="722" spans="1:84" hidden="1" x14ac:dyDescent="0.3">
      <c r="A722" s="12"/>
      <c r="B722" s="10" t="str">
        <f>IF('Base de données'!B665="","",'Base de données'!B665)</f>
        <v/>
      </c>
      <c r="C722" s="10" t="str">
        <f>IF('Base de données'!C665="","",'Base de données'!C665)</f>
        <v/>
      </c>
      <c r="D722" s="10" t="str">
        <f>IF('Base de données'!D665="","",'Base de données'!D665)</f>
        <v/>
      </c>
      <c r="E722" s="10" t="str">
        <f>IF('Base de données'!E665="","",'Base de données'!E665)</f>
        <v/>
      </c>
      <c r="F722" s="10" t="str">
        <f>IF('Base de données'!F665="","",'Base de données'!F665)</f>
        <v/>
      </c>
      <c r="G722" s="10" t="str">
        <f>IF('Base de données'!G665="","",'Base de données'!G665)</f>
        <v/>
      </c>
      <c r="H722" s="10" t="str">
        <f>IF('Base de données'!H665="","",'Base de données'!H665)</f>
        <v/>
      </c>
      <c r="I722" s="10" t="str">
        <f>IF('Base de données'!I665="","",'Base de données'!I665)</f>
        <v/>
      </c>
      <c r="J722" s="10" t="str">
        <f>IF('Base de données'!J665="","",'Base de données'!J665)</f>
        <v/>
      </c>
      <c r="K722" s="10" t="str">
        <f>IF('Base de données'!K665="","",'Base de données'!K665)</f>
        <v/>
      </c>
      <c r="L722" s="64" t="str">
        <f>IF('Base de données'!L665="","",'Base de données'!L665)</f>
        <v/>
      </c>
      <c r="M722" s="64" t="str">
        <f>IF('Base de données'!M665="","",'Base de données'!M665)</f>
        <v/>
      </c>
      <c r="N722" s="64" t="str">
        <f>IF('Base de données'!N665="","",'Base de données'!N665)</f>
        <v/>
      </c>
      <c r="O722" s="10" t="str">
        <f>IF('Base de données'!O665="","",'Base de données'!O665)</f>
        <v/>
      </c>
      <c r="P722" s="10" t="str">
        <f>IF('Base de données'!P665="","",'Base de données'!P665)</f>
        <v/>
      </c>
      <c r="Q722" s="10" t="str">
        <f>IF('Base de données'!Q665="","",'Base de données'!Q665)</f>
        <v/>
      </c>
      <c r="BQ722"/>
      <c r="BR722"/>
      <c r="BS722"/>
      <c r="BT722"/>
      <c r="BU722"/>
      <c r="BV722"/>
      <c r="BW722"/>
      <c r="BX722"/>
      <c r="BY722"/>
      <c r="BZ722"/>
      <c r="CA722"/>
      <c r="CB722"/>
      <c r="CC722"/>
      <c r="CD722"/>
      <c r="CE722"/>
      <c r="CF722"/>
    </row>
    <row r="723" spans="1:84" hidden="1" x14ac:dyDescent="0.3">
      <c r="A723" s="12"/>
      <c r="B723" s="10" t="str">
        <f>IF('Base de données'!B666="","",'Base de données'!B666)</f>
        <v/>
      </c>
      <c r="C723" s="10" t="str">
        <f>IF('Base de données'!C666="","",'Base de données'!C666)</f>
        <v/>
      </c>
      <c r="D723" s="10" t="str">
        <f>IF('Base de données'!D666="","",'Base de données'!D666)</f>
        <v/>
      </c>
      <c r="E723" s="10" t="str">
        <f>IF('Base de données'!E666="","",'Base de données'!E666)</f>
        <v/>
      </c>
      <c r="F723" s="10" t="str">
        <f>IF('Base de données'!F666="","",'Base de données'!F666)</f>
        <v/>
      </c>
      <c r="G723" s="10" t="str">
        <f>IF('Base de données'!G666="","",'Base de données'!G666)</f>
        <v/>
      </c>
      <c r="H723" s="10" t="str">
        <f>IF('Base de données'!H666="","",'Base de données'!H666)</f>
        <v/>
      </c>
      <c r="I723" s="10" t="str">
        <f>IF('Base de données'!I666="","",'Base de données'!I666)</f>
        <v/>
      </c>
      <c r="J723" s="10" t="str">
        <f>IF('Base de données'!J666="","",'Base de données'!J666)</f>
        <v/>
      </c>
      <c r="K723" s="10" t="str">
        <f>IF('Base de données'!K666="","",'Base de données'!K666)</f>
        <v/>
      </c>
      <c r="L723" s="64" t="str">
        <f>IF('Base de données'!L666="","",'Base de données'!L666)</f>
        <v/>
      </c>
      <c r="M723" s="64" t="str">
        <f>IF('Base de données'!M666="","",'Base de données'!M666)</f>
        <v/>
      </c>
      <c r="N723" s="64" t="str">
        <f>IF('Base de données'!N666="","",'Base de données'!N666)</f>
        <v/>
      </c>
      <c r="O723" s="10" t="str">
        <f>IF('Base de données'!O666="","",'Base de données'!O666)</f>
        <v/>
      </c>
      <c r="P723" s="10" t="str">
        <f>IF('Base de données'!P666="","",'Base de données'!P666)</f>
        <v/>
      </c>
      <c r="Q723" s="10" t="str">
        <f>IF('Base de données'!Q666="","",'Base de données'!Q666)</f>
        <v/>
      </c>
      <c r="BQ723"/>
      <c r="BR723"/>
      <c r="BS723"/>
      <c r="BT723"/>
      <c r="BU723"/>
      <c r="BV723"/>
      <c r="BW723"/>
      <c r="BX723"/>
      <c r="BY723"/>
      <c r="BZ723"/>
      <c r="CA723"/>
      <c r="CB723"/>
      <c r="CC723"/>
      <c r="CD723"/>
      <c r="CE723"/>
      <c r="CF723"/>
    </row>
    <row r="724" spans="1:84" hidden="1" x14ac:dyDescent="0.3">
      <c r="A724" s="12"/>
      <c r="B724" s="10" t="str">
        <f>IF('Base de données'!B667="","",'Base de données'!B667)</f>
        <v/>
      </c>
      <c r="C724" s="10" t="str">
        <f>IF('Base de données'!C667="","",'Base de données'!C667)</f>
        <v/>
      </c>
      <c r="D724" s="10" t="str">
        <f>IF('Base de données'!D667="","",'Base de données'!D667)</f>
        <v/>
      </c>
      <c r="E724" s="10" t="str">
        <f>IF('Base de données'!E667="","",'Base de données'!E667)</f>
        <v/>
      </c>
      <c r="F724" s="10" t="str">
        <f>IF('Base de données'!F667="","",'Base de données'!F667)</f>
        <v/>
      </c>
      <c r="G724" s="10" t="str">
        <f>IF('Base de données'!G667="","",'Base de données'!G667)</f>
        <v/>
      </c>
      <c r="H724" s="10" t="str">
        <f>IF('Base de données'!H667="","",'Base de données'!H667)</f>
        <v/>
      </c>
      <c r="I724" s="10" t="str">
        <f>IF('Base de données'!I667="","",'Base de données'!I667)</f>
        <v/>
      </c>
      <c r="J724" s="10" t="str">
        <f>IF('Base de données'!J667="","",'Base de données'!J667)</f>
        <v/>
      </c>
      <c r="K724" s="10" t="str">
        <f>IF('Base de données'!K667="","",'Base de données'!K667)</f>
        <v/>
      </c>
      <c r="L724" s="64" t="str">
        <f>IF('Base de données'!L667="","",'Base de données'!L667)</f>
        <v/>
      </c>
      <c r="M724" s="64" t="str">
        <f>IF('Base de données'!M667="","",'Base de données'!M667)</f>
        <v/>
      </c>
      <c r="N724" s="64" t="str">
        <f>IF('Base de données'!N667="","",'Base de données'!N667)</f>
        <v/>
      </c>
      <c r="O724" s="10" t="str">
        <f>IF('Base de données'!O667="","",'Base de données'!O667)</f>
        <v/>
      </c>
      <c r="P724" s="10" t="str">
        <f>IF('Base de données'!P667="","",'Base de données'!P667)</f>
        <v/>
      </c>
      <c r="Q724" s="10" t="str">
        <f>IF('Base de données'!Q667="","",'Base de données'!Q667)</f>
        <v/>
      </c>
      <c r="BQ724"/>
      <c r="BR724"/>
      <c r="BS724"/>
      <c r="BT724"/>
      <c r="BU724"/>
      <c r="BV724"/>
      <c r="BW724"/>
      <c r="BX724"/>
      <c r="BY724"/>
      <c r="BZ724"/>
      <c r="CA724"/>
      <c r="CB724"/>
      <c r="CC724"/>
      <c r="CD724"/>
      <c r="CE724"/>
      <c r="CF724"/>
    </row>
    <row r="725" spans="1:84" hidden="1" x14ac:dyDescent="0.3">
      <c r="A725" s="12"/>
      <c r="B725" s="10" t="str">
        <f>IF('Base de données'!B668="","",'Base de données'!B668)</f>
        <v/>
      </c>
      <c r="C725" s="10" t="str">
        <f>IF('Base de données'!C668="","",'Base de données'!C668)</f>
        <v/>
      </c>
      <c r="D725" s="10" t="str">
        <f>IF('Base de données'!D668="","",'Base de données'!D668)</f>
        <v/>
      </c>
      <c r="E725" s="10" t="str">
        <f>IF('Base de données'!E668="","",'Base de données'!E668)</f>
        <v/>
      </c>
      <c r="F725" s="10" t="str">
        <f>IF('Base de données'!F668="","",'Base de données'!F668)</f>
        <v/>
      </c>
      <c r="G725" s="10" t="str">
        <f>IF('Base de données'!G668="","",'Base de données'!G668)</f>
        <v/>
      </c>
      <c r="H725" s="10" t="str">
        <f>IF('Base de données'!H668="","",'Base de données'!H668)</f>
        <v/>
      </c>
      <c r="I725" s="10" t="str">
        <f>IF('Base de données'!I668="","",'Base de données'!I668)</f>
        <v/>
      </c>
      <c r="J725" s="10" t="str">
        <f>IF('Base de données'!J668="","",'Base de données'!J668)</f>
        <v/>
      </c>
      <c r="K725" s="10" t="str">
        <f>IF('Base de données'!K668="","",'Base de données'!K668)</f>
        <v/>
      </c>
      <c r="L725" s="64" t="str">
        <f>IF('Base de données'!L668="","",'Base de données'!L668)</f>
        <v/>
      </c>
      <c r="M725" s="64" t="str">
        <f>IF('Base de données'!M668="","",'Base de données'!M668)</f>
        <v/>
      </c>
      <c r="N725" s="64" t="str">
        <f>IF('Base de données'!N668="","",'Base de données'!N668)</f>
        <v/>
      </c>
      <c r="O725" s="10" t="str">
        <f>IF('Base de données'!O668="","",'Base de données'!O668)</f>
        <v/>
      </c>
      <c r="P725" s="10" t="str">
        <f>IF('Base de données'!P668="","",'Base de données'!P668)</f>
        <v/>
      </c>
      <c r="Q725" s="10" t="str">
        <f>IF('Base de données'!Q668="","",'Base de données'!Q668)</f>
        <v/>
      </c>
      <c r="BQ725"/>
      <c r="BR725"/>
      <c r="BS725"/>
      <c r="BT725"/>
      <c r="BU725"/>
      <c r="BV725"/>
      <c r="BW725"/>
      <c r="BX725"/>
      <c r="BY725"/>
      <c r="BZ725"/>
      <c r="CA725"/>
      <c r="CB725"/>
      <c r="CC725"/>
      <c r="CD725"/>
      <c r="CE725"/>
      <c r="CF725"/>
    </row>
    <row r="726" spans="1:84" hidden="1" x14ac:dyDescent="0.3">
      <c r="A726" s="12"/>
      <c r="B726" s="10" t="str">
        <f>IF('Base de données'!B669="","",'Base de données'!B669)</f>
        <v/>
      </c>
      <c r="C726" s="10" t="str">
        <f>IF('Base de données'!C669="","",'Base de données'!C669)</f>
        <v/>
      </c>
      <c r="D726" s="10" t="str">
        <f>IF('Base de données'!D669="","",'Base de données'!D669)</f>
        <v/>
      </c>
      <c r="E726" s="10" t="str">
        <f>IF('Base de données'!E669="","",'Base de données'!E669)</f>
        <v/>
      </c>
      <c r="F726" s="10" t="str">
        <f>IF('Base de données'!F669="","",'Base de données'!F669)</f>
        <v/>
      </c>
      <c r="G726" s="10" t="str">
        <f>IF('Base de données'!G669="","",'Base de données'!G669)</f>
        <v/>
      </c>
      <c r="H726" s="10" t="str">
        <f>IF('Base de données'!H669="","",'Base de données'!H669)</f>
        <v/>
      </c>
      <c r="I726" s="10" t="str">
        <f>IF('Base de données'!I669="","",'Base de données'!I669)</f>
        <v/>
      </c>
      <c r="J726" s="10" t="str">
        <f>IF('Base de données'!J669="","",'Base de données'!J669)</f>
        <v/>
      </c>
      <c r="K726" s="10" t="str">
        <f>IF('Base de données'!K669="","",'Base de données'!K669)</f>
        <v/>
      </c>
      <c r="L726" s="64" t="str">
        <f>IF('Base de données'!L669="","",'Base de données'!L669)</f>
        <v/>
      </c>
      <c r="M726" s="64" t="str">
        <f>IF('Base de données'!M669="","",'Base de données'!M669)</f>
        <v/>
      </c>
      <c r="N726" s="64" t="str">
        <f>IF('Base de données'!N669="","",'Base de données'!N669)</f>
        <v/>
      </c>
      <c r="O726" s="10" t="str">
        <f>IF('Base de données'!O669="","",'Base de données'!O669)</f>
        <v/>
      </c>
      <c r="P726" s="10" t="str">
        <f>IF('Base de données'!P669="","",'Base de données'!P669)</f>
        <v/>
      </c>
      <c r="Q726" s="10" t="str">
        <f>IF('Base de données'!Q669="","",'Base de données'!Q669)</f>
        <v/>
      </c>
      <c r="BQ726"/>
      <c r="BR726"/>
      <c r="BS726"/>
      <c r="BT726"/>
      <c r="BU726"/>
      <c r="BV726"/>
      <c r="BW726"/>
      <c r="BX726"/>
      <c r="BY726"/>
      <c r="BZ726"/>
      <c r="CA726"/>
      <c r="CB726"/>
      <c r="CC726"/>
      <c r="CD726"/>
      <c r="CE726"/>
      <c r="CF726"/>
    </row>
    <row r="727" spans="1:84" hidden="1" x14ac:dyDescent="0.3">
      <c r="A727" s="12"/>
      <c r="B727" s="10" t="str">
        <f>IF('Base de données'!B670="","",'Base de données'!B670)</f>
        <v/>
      </c>
      <c r="C727" s="10" t="str">
        <f>IF('Base de données'!C670="","",'Base de données'!C670)</f>
        <v/>
      </c>
      <c r="D727" s="10" t="str">
        <f>IF('Base de données'!D670="","",'Base de données'!D670)</f>
        <v/>
      </c>
      <c r="E727" s="10" t="str">
        <f>IF('Base de données'!E670="","",'Base de données'!E670)</f>
        <v/>
      </c>
      <c r="F727" s="10" t="str">
        <f>IF('Base de données'!F670="","",'Base de données'!F670)</f>
        <v/>
      </c>
      <c r="G727" s="10" t="str">
        <f>IF('Base de données'!G670="","",'Base de données'!G670)</f>
        <v/>
      </c>
      <c r="H727" s="10" t="str">
        <f>IF('Base de données'!H670="","",'Base de données'!H670)</f>
        <v/>
      </c>
      <c r="I727" s="10" t="str">
        <f>IF('Base de données'!I670="","",'Base de données'!I670)</f>
        <v/>
      </c>
      <c r="J727" s="10" t="str">
        <f>IF('Base de données'!J670="","",'Base de données'!J670)</f>
        <v/>
      </c>
      <c r="K727" s="10" t="str">
        <f>IF('Base de données'!K670="","",'Base de données'!K670)</f>
        <v/>
      </c>
      <c r="L727" s="64" t="str">
        <f>IF('Base de données'!L670="","",'Base de données'!L670)</f>
        <v/>
      </c>
      <c r="M727" s="64" t="str">
        <f>IF('Base de données'!M670="","",'Base de données'!M670)</f>
        <v/>
      </c>
      <c r="N727" s="64" t="str">
        <f>IF('Base de données'!N670="","",'Base de données'!N670)</f>
        <v/>
      </c>
      <c r="O727" s="10" t="str">
        <f>IF('Base de données'!O670="","",'Base de données'!O670)</f>
        <v/>
      </c>
      <c r="P727" s="10" t="str">
        <f>IF('Base de données'!P670="","",'Base de données'!P670)</f>
        <v/>
      </c>
      <c r="Q727" s="10" t="str">
        <f>IF('Base de données'!Q670="","",'Base de données'!Q670)</f>
        <v/>
      </c>
      <c r="BQ727"/>
      <c r="BR727"/>
      <c r="BS727"/>
      <c r="BT727"/>
      <c r="BU727"/>
      <c r="BV727"/>
      <c r="BW727"/>
      <c r="BX727"/>
      <c r="BY727"/>
      <c r="BZ727"/>
      <c r="CA727"/>
      <c r="CB727"/>
      <c r="CC727"/>
      <c r="CD727"/>
      <c r="CE727"/>
      <c r="CF727"/>
    </row>
    <row r="728" spans="1:84" hidden="1" x14ac:dyDescent="0.3">
      <c r="A728" s="12"/>
      <c r="B728" s="10" t="str">
        <f>IF('Base de données'!B671="","",'Base de données'!B671)</f>
        <v/>
      </c>
      <c r="C728" s="10" t="str">
        <f>IF('Base de données'!C671="","",'Base de données'!C671)</f>
        <v/>
      </c>
      <c r="D728" s="10" t="str">
        <f>IF('Base de données'!D671="","",'Base de données'!D671)</f>
        <v/>
      </c>
      <c r="E728" s="10" t="str">
        <f>IF('Base de données'!E671="","",'Base de données'!E671)</f>
        <v/>
      </c>
      <c r="F728" s="10" t="str">
        <f>IF('Base de données'!F671="","",'Base de données'!F671)</f>
        <v/>
      </c>
      <c r="G728" s="10" t="str">
        <f>IF('Base de données'!G671="","",'Base de données'!G671)</f>
        <v/>
      </c>
      <c r="H728" s="10" t="str">
        <f>IF('Base de données'!H671="","",'Base de données'!H671)</f>
        <v/>
      </c>
      <c r="I728" s="10" t="str">
        <f>IF('Base de données'!I671="","",'Base de données'!I671)</f>
        <v/>
      </c>
      <c r="J728" s="10" t="str">
        <f>IF('Base de données'!J671="","",'Base de données'!J671)</f>
        <v/>
      </c>
      <c r="K728" s="10" t="str">
        <f>IF('Base de données'!K671="","",'Base de données'!K671)</f>
        <v/>
      </c>
      <c r="L728" s="64" t="str">
        <f>IF('Base de données'!L671="","",'Base de données'!L671)</f>
        <v/>
      </c>
      <c r="M728" s="64" t="str">
        <f>IF('Base de données'!M671="","",'Base de données'!M671)</f>
        <v/>
      </c>
      <c r="N728" s="64" t="str">
        <f>IF('Base de données'!N671="","",'Base de données'!N671)</f>
        <v/>
      </c>
      <c r="O728" s="10" t="str">
        <f>IF('Base de données'!O671="","",'Base de données'!O671)</f>
        <v/>
      </c>
      <c r="P728" s="10" t="str">
        <f>IF('Base de données'!P671="","",'Base de données'!P671)</f>
        <v/>
      </c>
      <c r="Q728" s="10" t="str">
        <f>IF('Base de données'!Q671="","",'Base de données'!Q671)</f>
        <v/>
      </c>
      <c r="BQ728"/>
      <c r="BR728"/>
      <c r="BS728"/>
      <c r="BT728"/>
      <c r="BU728"/>
      <c r="BV728"/>
      <c r="BW728"/>
      <c r="BX728"/>
      <c r="BY728"/>
      <c r="BZ728"/>
      <c r="CA728"/>
      <c r="CB728"/>
      <c r="CC728"/>
      <c r="CD728"/>
      <c r="CE728"/>
      <c r="CF728"/>
    </row>
    <row r="729" spans="1:84" hidden="1" x14ac:dyDescent="0.3">
      <c r="A729" s="12"/>
      <c r="B729" s="10" t="str">
        <f>IF('Base de données'!B672="","",'Base de données'!B672)</f>
        <v/>
      </c>
      <c r="C729" s="10" t="str">
        <f>IF('Base de données'!C672="","",'Base de données'!C672)</f>
        <v/>
      </c>
      <c r="D729" s="10" t="str">
        <f>IF('Base de données'!D672="","",'Base de données'!D672)</f>
        <v/>
      </c>
      <c r="E729" s="10" t="str">
        <f>IF('Base de données'!E672="","",'Base de données'!E672)</f>
        <v/>
      </c>
      <c r="F729" s="10" t="str">
        <f>IF('Base de données'!F672="","",'Base de données'!F672)</f>
        <v/>
      </c>
      <c r="G729" s="10" t="str">
        <f>IF('Base de données'!G672="","",'Base de données'!G672)</f>
        <v/>
      </c>
      <c r="H729" s="10" t="str">
        <f>IF('Base de données'!H672="","",'Base de données'!H672)</f>
        <v/>
      </c>
      <c r="I729" s="10" t="str">
        <f>IF('Base de données'!I672="","",'Base de données'!I672)</f>
        <v/>
      </c>
      <c r="J729" s="10" t="str">
        <f>IF('Base de données'!J672="","",'Base de données'!J672)</f>
        <v/>
      </c>
      <c r="K729" s="10" t="str">
        <f>IF('Base de données'!K672="","",'Base de données'!K672)</f>
        <v/>
      </c>
      <c r="L729" s="64" t="str">
        <f>IF('Base de données'!L672="","",'Base de données'!L672)</f>
        <v/>
      </c>
      <c r="M729" s="64" t="str">
        <f>IF('Base de données'!M672="","",'Base de données'!M672)</f>
        <v/>
      </c>
      <c r="N729" s="64" t="str">
        <f>IF('Base de données'!N672="","",'Base de données'!N672)</f>
        <v/>
      </c>
      <c r="O729" s="10" t="str">
        <f>IF('Base de données'!O672="","",'Base de données'!O672)</f>
        <v/>
      </c>
      <c r="P729" s="10" t="str">
        <f>IF('Base de données'!P672="","",'Base de données'!P672)</f>
        <v/>
      </c>
      <c r="Q729" s="10" t="str">
        <f>IF('Base de données'!Q672="","",'Base de données'!Q672)</f>
        <v/>
      </c>
      <c r="BQ729"/>
      <c r="BR729"/>
      <c r="BS729"/>
      <c r="BT729"/>
      <c r="BU729"/>
      <c r="BV729"/>
      <c r="BW729"/>
      <c r="BX729"/>
      <c r="BY729"/>
      <c r="BZ729"/>
      <c r="CA729"/>
      <c r="CB729"/>
      <c r="CC729"/>
      <c r="CD729"/>
      <c r="CE729"/>
      <c r="CF729"/>
    </row>
    <row r="730" spans="1:84" hidden="1" x14ac:dyDescent="0.3">
      <c r="A730" s="12"/>
      <c r="B730" s="10" t="str">
        <f>IF('Base de données'!B673="","",'Base de données'!B673)</f>
        <v/>
      </c>
      <c r="C730" s="10" t="str">
        <f>IF('Base de données'!C673="","",'Base de données'!C673)</f>
        <v/>
      </c>
      <c r="D730" s="10" t="str">
        <f>IF('Base de données'!D673="","",'Base de données'!D673)</f>
        <v/>
      </c>
      <c r="E730" s="10" t="str">
        <f>IF('Base de données'!E673="","",'Base de données'!E673)</f>
        <v/>
      </c>
      <c r="F730" s="10" t="str">
        <f>IF('Base de données'!F673="","",'Base de données'!F673)</f>
        <v/>
      </c>
      <c r="G730" s="10" t="str">
        <f>IF('Base de données'!G673="","",'Base de données'!G673)</f>
        <v/>
      </c>
      <c r="H730" s="10" t="str">
        <f>IF('Base de données'!H673="","",'Base de données'!H673)</f>
        <v/>
      </c>
      <c r="I730" s="10" t="str">
        <f>IF('Base de données'!I673="","",'Base de données'!I673)</f>
        <v/>
      </c>
      <c r="J730" s="10" t="str">
        <f>IF('Base de données'!J673="","",'Base de données'!J673)</f>
        <v/>
      </c>
      <c r="K730" s="10" t="str">
        <f>IF('Base de données'!K673="","",'Base de données'!K673)</f>
        <v/>
      </c>
      <c r="L730" s="64" t="str">
        <f>IF('Base de données'!L673="","",'Base de données'!L673)</f>
        <v/>
      </c>
      <c r="M730" s="64" t="str">
        <f>IF('Base de données'!M673="","",'Base de données'!M673)</f>
        <v/>
      </c>
      <c r="N730" s="64" t="str">
        <f>IF('Base de données'!N673="","",'Base de données'!N673)</f>
        <v/>
      </c>
      <c r="O730" s="10" t="str">
        <f>IF('Base de données'!O673="","",'Base de données'!O673)</f>
        <v/>
      </c>
      <c r="P730" s="10" t="str">
        <f>IF('Base de données'!P673="","",'Base de données'!P673)</f>
        <v/>
      </c>
      <c r="Q730" s="10" t="str">
        <f>IF('Base de données'!Q673="","",'Base de données'!Q673)</f>
        <v/>
      </c>
      <c r="BQ730"/>
      <c r="BR730"/>
      <c r="BS730"/>
      <c r="BT730"/>
      <c r="BU730"/>
      <c r="BV730"/>
      <c r="BW730"/>
      <c r="BX730"/>
      <c r="BY730"/>
      <c r="BZ730"/>
      <c r="CA730"/>
      <c r="CB730"/>
      <c r="CC730"/>
      <c r="CD730"/>
      <c r="CE730"/>
      <c r="CF730"/>
    </row>
    <row r="731" spans="1:84" hidden="1" x14ac:dyDescent="0.3">
      <c r="A731" s="12"/>
      <c r="B731" s="10" t="str">
        <f>IF('Base de données'!B674="","",'Base de données'!B674)</f>
        <v/>
      </c>
      <c r="C731" s="10" t="str">
        <f>IF('Base de données'!C674="","",'Base de données'!C674)</f>
        <v/>
      </c>
      <c r="D731" s="10" t="str">
        <f>IF('Base de données'!D674="","",'Base de données'!D674)</f>
        <v/>
      </c>
      <c r="E731" s="10" t="str">
        <f>IF('Base de données'!E674="","",'Base de données'!E674)</f>
        <v/>
      </c>
      <c r="F731" s="10" t="str">
        <f>IF('Base de données'!F674="","",'Base de données'!F674)</f>
        <v/>
      </c>
      <c r="G731" s="10" t="str">
        <f>IF('Base de données'!G674="","",'Base de données'!G674)</f>
        <v/>
      </c>
      <c r="H731" s="10" t="str">
        <f>IF('Base de données'!H674="","",'Base de données'!H674)</f>
        <v/>
      </c>
      <c r="I731" s="10" t="str">
        <f>IF('Base de données'!I674="","",'Base de données'!I674)</f>
        <v/>
      </c>
      <c r="J731" s="10" t="str">
        <f>IF('Base de données'!J674="","",'Base de données'!J674)</f>
        <v/>
      </c>
      <c r="K731" s="10" t="str">
        <f>IF('Base de données'!K674="","",'Base de données'!K674)</f>
        <v/>
      </c>
      <c r="L731" s="64" t="str">
        <f>IF('Base de données'!L674="","",'Base de données'!L674)</f>
        <v/>
      </c>
      <c r="M731" s="64" t="str">
        <f>IF('Base de données'!M674="","",'Base de données'!M674)</f>
        <v/>
      </c>
      <c r="N731" s="64" t="str">
        <f>IF('Base de données'!N674="","",'Base de données'!N674)</f>
        <v/>
      </c>
      <c r="O731" s="10" t="str">
        <f>IF('Base de données'!O674="","",'Base de données'!O674)</f>
        <v/>
      </c>
      <c r="P731" s="10" t="str">
        <f>IF('Base de données'!P674="","",'Base de données'!P674)</f>
        <v/>
      </c>
      <c r="Q731" s="10" t="str">
        <f>IF('Base de données'!Q674="","",'Base de données'!Q674)</f>
        <v/>
      </c>
      <c r="BQ731"/>
      <c r="BR731"/>
      <c r="BS731"/>
      <c r="BT731"/>
      <c r="BU731"/>
      <c r="BV731"/>
      <c r="BW731"/>
      <c r="BX731"/>
      <c r="BY731"/>
      <c r="BZ731"/>
      <c r="CA731"/>
      <c r="CB731"/>
      <c r="CC731"/>
      <c r="CD731"/>
      <c r="CE731"/>
      <c r="CF731"/>
    </row>
    <row r="732" spans="1:84" hidden="1" x14ac:dyDescent="0.3">
      <c r="A732" s="12"/>
      <c r="B732" s="10" t="str">
        <f>IF('Base de données'!B675="","",'Base de données'!B675)</f>
        <v/>
      </c>
      <c r="C732" s="10" t="str">
        <f>IF('Base de données'!C675="","",'Base de données'!C675)</f>
        <v/>
      </c>
      <c r="D732" s="10" t="str">
        <f>IF('Base de données'!D675="","",'Base de données'!D675)</f>
        <v/>
      </c>
      <c r="E732" s="10" t="str">
        <f>IF('Base de données'!E675="","",'Base de données'!E675)</f>
        <v/>
      </c>
      <c r="F732" s="10" t="str">
        <f>IF('Base de données'!F675="","",'Base de données'!F675)</f>
        <v/>
      </c>
      <c r="G732" s="10" t="str">
        <f>IF('Base de données'!G675="","",'Base de données'!G675)</f>
        <v/>
      </c>
      <c r="H732" s="10" t="str">
        <f>IF('Base de données'!H675="","",'Base de données'!H675)</f>
        <v/>
      </c>
      <c r="I732" s="10" t="str">
        <f>IF('Base de données'!I675="","",'Base de données'!I675)</f>
        <v/>
      </c>
      <c r="J732" s="10" t="str">
        <f>IF('Base de données'!J675="","",'Base de données'!J675)</f>
        <v/>
      </c>
      <c r="K732" s="10" t="str">
        <f>IF('Base de données'!K675="","",'Base de données'!K675)</f>
        <v/>
      </c>
      <c r="L732" s="64" t="str">
        <f>IF('Base de données'!L675="","",'Base de données'!L675)</f>
        <v/>
      </c>
      <c r="M732" s="64" t="str">
        <f>IF('Base de données'!M675="","",'Base de données'!M675)</f>
        <v/>
      </c>
      <c r="N732" s="64" t="str">
        <f>IF('Base de données'!N675="","",'Base de données'!N675)</f>
        <v/>
      </c>
      <c r="O732" s="10" t="str">
        <f>IF('Base de données'!O675="","",'Base de données'!O675)</f>
        <v/>
      </c>
      <c r="P732" s="10" t="str">
        <f>IF('Base de données'!P675="","",'Base de données'!P675)</f>
        <v/>
      </c>
      <c r="Q732" s="10" t="str">
        <f>IF('Base de données'!Q675="","",'Base de données'!Q675)</f>
        <v/>
      </c>
      <c r="BQ732"/>
      <c r="BR732"/>
      <c r="BS732"/>
      <c r="BT732"/>
      <c r="BU732"/>
      <c r="BV732"/>
      <c r="BW732"/>
      <c r="BX732"/>
      <c r="BY732"/>
      <c r="BZ732"/>
      <c r="CA732"/>
      <c r="CB732"/>
      <c r="CC732"/>
      <c r="CD732"/>
      <c r="CE732"/>
      <c r="CF732"/>
    </row>
    <row r="733" spans="1:84" hidden="1" x14ac:dyDescent="0.3">
      <c r="A733" s="12"/>
      <c r="B733" s="10" t="str">
        <f>IF('Base de données'!B676="","",'Base de données'!B676)</f>
        <v/>
      </c>
      <c r="C733" s="10" t="str">
        <f>IF('Base de données'!C676="","",'Base de données'!C676)</f>
        <v/>
      </c>
      <c r="D733" s="10" t="str">
        <f>IF('Base de données'!D676="","",'Base de données'!D676)</f>
        <v/>
      </c>
      <c r="E733" s="10" t="str">
        <f>IF('Base de données'!E676="","",'Base de données'!E676)</f>
        <v/>
      </c>
      <c r="F733" s="10" t="str">
        <f>IF('Base de données'!F676="","",'Base de données'!F676)</f>
        <v/>
      </c>
      <c r="G733" s="10" t="str">
        <f>IF('Base de données'!G676="","",'Base de données'!G676)</f>
        <v/>
      </c>
      <c r="H733" s="10" t="str">
        <f>IF('Base de données'!H676="","",'Base de données'!H676)</f>
        <v/>
      </c>
      <c r="I733" s="10" t="str">
        <f>IF('Base de données'!I676="","",'Base de données'!I676)</f>
        <v/>
      </c>
      <c r="J733" s="10" t="str">
        <f>IF('Base de données'!J676="","",'Base de données'!J676)</f>
        <v/>
      </c>
      <c r="K733" s="10" t="str">
        <f>IF('Base de données'!K676="","",'Base de données'!K676)</f>
        <v/>
      </c>
      <c r="L733" s="64" t="str">
        <f>IF('Base de données'!L676="","",'Base de données'!L676)</f>
        <v/>
      </c>
      <c r="M733" s="64" t="str">
        <f>IF('Base de données'!M676="","",'Base de données'!M676)</f>
        <v/>
      </c>
      <c r="N733" s="64" t="str">
        <f>IF('Base de données'!N676="","",'Base de données'!N676)</f>
        <v/>
      </c>
      <c r="O733" s="10" t="str">
        <f>IF('Base de données'!O676="","",'Base de données'!O676)</f>
        <v/>
      </c>
      <c r="P733" s="10" t="str">
        <f>IF('Base de données'!P676="","",'Base de données'!P676)</f>
        <v/>
      </c>
      <c r="Q733" s="10" t="str">
        <f>IF('Base de données'!Q676="","",'Base de données'!Q676)</f>
        <v/>
      </c>
      <c r="BQ733"/>
      <c r="BR733"/>
      <c r="BS733"/>
      <c r="BT733"/>
      <c r="BU733"/>
      <c r="BV733"/>
      <c r="BW733"/>
      <c r="BX733"/>
      <c r="BY733"/>
      <c r="BZ733"/>
      <c r="CA733"/>
      <c r="CB733"/>
      <c r="CC733"/>
      <c r="CD733"/>
      <c r="CE733"/>
      <c r="CF733"/>
    </row>
    <row r="734" spans="1:84" hidden="1" x14ac:dyDescent="0.3">
      <c r="A734" s="12"/>
      <c r="B734" s="10" t="str">
        <f>IF('Base de données'!B677="","",'Base de données'!B677)</f>
        <v/>
      </c>
      <c r="C734" s="10" t="str">
        <f>IF('Base de données'!C677="","",'Base de données'!C677)</f>
        <v/>
      </c>
      <c r="D734" s="10" t="str">
        <f>IF('Base de données'!D677="","",'Base de données'!D677)</f>
        <v/>
      </c>
      <c r="E734" s="10" t="str">
        <f>IF('Base de données'!E677="","",'Base de données'!E677)</f>
        <v/>
      </c>
      <c r="F734" s="10" t="str">
        <f>IF('Base de données'!F677="","",'Base de données'!F677)</f>
        <v/>
      </c>
      <c r="G734" s="10" t="str">
        <f>IF('Base de données'!G677="","",'Base de données'!G677)</f>
        <v/>
      </c>
      <c r="H734" s="10" t="str">
        <f>IF('Base de données'!H677="","",'Base de données'!H677)</f>
        <v/>
      </c>
      <c r="I734" s="10" t="str">
        <f>IF('Base de données'!I677="","",'Base de données'!I677)</f>
        <v/>
      </c>
      <c r="J734" s="10" t="str">
        <f>IF('Base de données'!J677="","",'Base de données'!J677)</f>
        <v/>
      </c>
      <c r="K734" s="10" t="str">
        <f>IF('Base de données'!K677="","",'Base de données'!K677)</f>
        <v/>
      </c>
      <c r="L734" s="64" t="str">
        <f>IF('Base de données'!L677="","",'Base de données'!L677)</f>
        <v/>
      </c>
      <c r="M734" s="64" t="str">
        <f>IF('Base de données'!M677="","",'Base de données'!M677)</f>
        <v/>
      </c>
      <c r="N734" s="64" t="str">
        <f>IF('Base de données'!N677="","",'Base de données'!N677)</f>
        <v/>
      </c>
      <c r="O734" s="10" t="str">
        <f>IF('Base de données'!O677="","",'Base de données'!O677)</f>
        <v/>
      </c>
      <c r="P734" s="10" t="str">
        <f>IF('Base de données'!P677="","",'Base de données'!P677)</f>
        <v/>
      </c>
      <c r="Q734" s="10" t="str">
        <f>IF('Base de données'!Q677="","",'Base de données'!Q677)</f>
        <v/>
      </c>
      <c r="BQ734"/>
      <c r="BR734"/>
      <c r="BS734"/>
      <c r="BT734"/>
      <c r="BU734"/>
      <c r="BV734"/>
      <c r="BW734"/>
      <c r="BX734"/>
      <c r="BY734"/>
      <c r="BZ734"/>
      <c r="CA734"/>
      <c r="CB734"/>
      <c r="CC734"/>
      <c r="CD734"/>
      <c r="CE734"/>
      <c r="CF734"/>
    </row>
    <row r="735" spans="1:84" hidden="1" x14ac:dyDescent="0.3">
      <c r="A735" s="12"/>
      <c r="B735" s="10" t="str">
        <f>IF('Base de données'!B678="","",'Base de données'!B678)</f>
        <v/>
      </c>
      <c r="C735" s="10" t="str">
        <f>IF('Base de données'!C678="","",'Base de données'!C678)</f>
        <v/>
      </c>
      <c r="D735" s="10" t="str">
        <f>IF('Base de données'!D678="","",'Base de données'!D678)</f>
        <v/>
      </c>
      <c r="E735" s="10" t="str">
        <f>IF('Base de données'!E678="","",'Base de données'!E678)</f>
        <v/>
      </c>
      <c r="F735" s="10" t="str">
        <f>IF('Base de données'!F678="","",'Base de données'!F678)</f>
        <v/>
      </c>
      <c r="G735" s="10" t="str">
        <f>IF('Base de données'!G678="","",'Base de données'!G678)</f>
        <v/>
      </c>
      <c r="H735" s="10" t="str">
        <f>IF('Base de données'!H678="","",'Base de données'!H678)</f>
        <v/>
      </c>
      <c r="I735" s="10" t="str">
        <f>IF('Base de données'!I678="","",'Base de données'!I678)</f>
        <v/>
      </c>
      <c r="J735" s="10" t="str">
        <f>IF('Base de données'!J678="","",'Base de données'!J678)</f>
        <v/>
      </c>
      <c r="K735" s="10" t="str">
        <f>IF('Base de données'!K678="","",'Base de données'!K678)</f>
        <v/>
      </c>
      <c r="L735" s="64" t="str">
        <f>IF('Base de données'!L678="","",'Base de données'!L678)</f>
        <v/>
      </c>
      <c r="M735" s="64" t="str">
        <f>IF('Base de données'!M678="","",'Base de données'!M678)</f>
        <v/>
      </c>
      <c r="N735" s="64" t="str">
        <f>IF('Base de données'!N678="","",'Base de données'!N678)</f>
        <v/>
      </c>
      <c r="O735" s="10" t="str">
        <f>IF('Base de données'!O678="","",'Base de données'!O678)</f>
        <v/>
      </c>
      <c r="P735" s="10" t="str">
        <f>IF('Base de données'!P678="","",'Base de données'!P678)</f>
        <v/>
      </c>
      <c r="Q735" s="10" t="str">
        <f>IF('Base de données'!Q678="","",'Base de données'!Q678)</f>
        <v/>
      </c>
      <c r="BQ735"/>
      <c r="BR735"/>
      <c r="BS735"/>
      <c r="BT735"/>
      <c r="BU735"/>
      <c r="BV735"/>
      <c r="BW735"/>
      <c r="BX735"/>
      <c r="BY735"/>
      <c r="BZ735"/>
      <c r="CA735"/>
      <c r="CB735"/>
      <c r="CC735"/>
      <c r="CD735"/>
      <c r="CE735"/>
      <c r="CF735"/>
    </row>
    <row r="736" spans="1:84" hidden="1" x14ac:dyDescent="0.3">
      <c r="A736" s="12"/>
      <c r="B736" s="10" t="str">
        <f>IF('Base de données'!B679="","",'Base de données'!B679)</f>
        <v/>
      </c>
      <c r="C736" s="10" t="str">
        <f>IF('Base de données'!C679="","",'Base de données'!C679)</f>
        <v/>
      </c>
      <c r="D736" s="10" t="str">
        <f>IF('Base de données'!D679="","",'Base de données'!D679)</f>
        <v/>
      </c>
      <c r="E736" s="10" t="str">
        <f>IF('Base de données'!E679="","",'Base de données'!E679)</f>
        <v/>
      </c>
      <c r="F736" s="10" t="str">
        <f>IF('Base de données'!F679="","",'Base de données'!F679)</f>
        <v/>
      </c>
      <c r="G736" s="10" t="str">
        <f>IF('Base de données'!G679="","",'Base de données'!G679)</f>
        <v/>
      </c>
      <c r="H736" s="10" t="str">
        <f>IF('Base de données'!H679="","",'Base de données'!H679)</f>
        <v/>
      </c>
      <c r="I736" s="10" t="str">
        <f>IF('Base de données'!I679="","",'Base de données'!I679)</f>
        <v/>
      </c>
      <c r="J736" s="10" t="str">
        <f>IF('Base de données'!J679="","",'Base de données'!J679)</f>
        <v/>
      </c>
      <c r="K736" s="10" t="str">
        <f>IF('Base de données'!K679="","",'Base de données'!K679)</f>
        <v/>
      </c>
      <c r="L736" s="64" t="str">
        <f>IF('Base de données'!L679="","",'Base de données'!L679)</f>
        <v/>
      </c>
      <c r="M736" s="64" t="str">
        <f>IF('Base de données'!M679="","",'Base de données'!M679)</f>
        <v/>
      </c>
      <c r="N736" s="64" t="str">
        <f>IF('Base de données'!N679="","",'Base de données'!N679)</f>
        <v/>
      </c>
      <c r="O736" s="10" t="str">
        <f>IF('Base de données'!O679="","",'Base de données'!O679)</f>
        <v/>
      </c>
      <c r="P736" s="10" t="str">
        <f>IF('Base de données'!P679="","",'Base de données'!P679)</f>
        <v/>
      </c>
      <c r="Q736" s="10" t="str">
        <f>IF('Base de données'!Q679="","",'Base de données'!Q679)</f>
        <v/>
      </c>
      <c r="BQ736"/>
      <c r="BR736"/>
      <c r="BS736"/>
      <c r="BT736"/>
      <c r="BU736"/>
      <c r="BV736"/>
      <c r="BW736"/>
      <c r="BX736"/>
      <c r="BY736"/>
      <c r="BZ736"/>
      <c r="CA736"/>
      <c r="CB736"/>
      <c r="CC736"/>
      <c r="CD736"/>
      <c r="CE736"/>
      <c r="CF736"/>
    </row>
    <row r="737" spans="1:84" hidden="1" x14ac:dyDescent="0.3">
      <c r="A737" s="12"/>
      <c r="B737" s="10" t="str">
        <f>IF('Base de données'!B680="","",'Base de données'!B680)</f>
        <v/>
      </c>
      <c r="C737" s="10" t="str">
        <f>IF('Base de données'!C680="","",'Base de données'!C680)</f>
        <v/>
      </c>
      <c r="D737" s="10" t="str">
        <f>IF('Base de données'!D680="","",'Base de données'!D680)</f>
        <v/>
      </c>
      <c r="E737" s="10" t="str">
        <f>IF('Base de données'!E680="","",'Base de données'!E680)</f>
        <v/>
      </c>
      <c r="F737" s="10" t="str">
        <f>IF('Base de données'!F680="","",'Base de données'!F680)</f>
        <v/>
      </c>
      <c r="G737" s="10" t="str">
        <f>IF('Base de données'!G680="","",'Base de données'!G680)</f>
        <v/>
      </c>
      <c r="H737" s="10" t="str">
        <f>IF('Base de données'!H680="","",'Base de données'!H680)</f>
        <v/>
      </c>
      <c r="I737" s="10" t="str">
        <f>IF('Base de données'!I680="","",'Base de données'!I680)</f>
        <v/>
      </c>
      <c r="J737" s="10" t="str">
        <f>IF('Base de données'!J680="","",'Base de données'!J680)</f>
        <v/>
      </c>
      <c r="K737" s="10" t="str">
        <f>IF('Base de données'!K680="","",'Base de données'!K680)</f>
        <v/>
      </c>
      <c r="L737" s="64" t="str">
        <f>IF('Base de données'!L680="","",'Base de données'!L680)</f>
        <v/>
      </c>
      <c r="M737" s="64" t="str">
        <f>IF('Base de données'!M680="","",'Base de données'!M680)</f>
        <v/>
      </c>
      <c r="N737" s="64" t="str">
        <f>IF('Base de données'!N680="","",'Base de données'!N680)</f>
        <v/>
      </c>
      <c r="O737" s="10" t="str">
        <f>IF('Base de données'!O680="","",'Base de données'!O680)</f>
        <v/>
      </c>
      <c r="P737" s="10" t="str">
        <f>IF('Base de données'!P680="","",'Base de données'!P680)</f>
        <v/>
      </c>
      <c r="Q737" s="10" t="str">
        <f>IF('Base de données'!Q680="","",'Base de données'!Q680)</f>
        <v/>
      </c>
      <c r="BQ737"/>
      <c r="BR737"/>
      <c r="BS737"/>
      <c r="BT737"/>
      <c r="BU737"/>
      <c r="BV737"/>
      <c r="BW737"/>
      <c r="BX737"/>
      <c r="BY737"/>
      <c r="BZ737"/>
      <c r="CA737"/>
      <c r="CB737"/>
      <c r="CC737"/>
      <c r="CD737"/>
      <c r="CE737"/>
      <c r="CF737"/>
    </row>
    <row r="738" spans="1:84" hidden="1" x14ac:dyDescent="0.3">
      <c r="A738" s="12"/>
      <c r="B738" s="10" t="str">
        <f>IF('Base de données'!B681="","",'Base de données'!B681)</f>
        <v/>
      </c>
      <c r="C738" s="10" t="str">
        <f>IF('Base de données'!C681="","",'Base de données'!C681)</f>
        <v/>
      </c>
      <c r="D738" s="10" t="str">
        <f>IF('Base de données'!D681="","",'Base de données'!D681)</f>
        <v/>
      </c>
      <c r="E738" s="10" t="str">
        <f>IF('Base de données'!E681="","",'Base de données'!E681)</f>
        <v/>
      </c>
      <c r="F738" s="10" t="str">
        <f>IF('Base de données'!F681="","",'Base de données'!F681)</f>
        <v/>
      </c>
      <c r="G738" s="10" t="str">
        <f>IF('Base de données'!G681="","",'Base de données'!G681)</f>
        <v/>
      </c>
      <c r="H738" s="10" t="str">
        <f>IF('Base de données'!H681="","",'Base de données'!H681)</f>
        <v/>
      </c>
      <c r="I738" s="10" t="str">
        <f>IF('Base de données'!I681="","",'Base de données'!I681)</f>
        <v/>
      </c>
      <c r="J738" s="10" t="str">
        <f>IF('Base de données'!J681="","",'Base de données'!J681)</f>
        <v/>
      </c>
      <c r="K738" s="10" t="str">
        <f>IF('Base de données'!K681="","",'Base de données'!K681)</f>
        <v/>
      </c>
      <c r="L738" s="64" t="str">
        <f>IF('Base de données'!L681="","",'Base de données'!L681)</f>
        <v/>
      </c>
      <c r="M738" s="64" t="str">
        <f>IF('Base de données'!M681="","",'Base de données'!M681)</f>
        <v/>
      </c>
      <c r="N738" s="64" t="str">
        <f>IF('Base de données'!N681="","",'Base de données'!N681)</f>
        <v/>
      </c>
      <c r="O738" s="10" t="str">
        <f>IF('Base de données'!O681="","",'Base de données'!O681)</f>
        <v/>
      </c>
      <c r="P738" s="10" t="str">
        <f>IF('Base de données'!P681="","",'Base de données'!P681)</f>
        <v/>
      </c>
      <c r="Q738" s="10" t="str">
        <f>IF('Base de données'!Q681="","",'Base de données'!Q681)</f>
        <v/>
      </c>
      <c r="BQ738"/>
      <c r="BR738"/>
      <c r="BS738"/>
      <c r="BT738"/>
      <c r="BU738"/>
      <c r="BV738"/>
      <c r="BW738"/>
      <c r="BX738"/>
      <c r="BY738"/>
      <c r="BZ738"/>
      <c r="CA738"/>
      <c r="CB738"/>
      <c r="CC738"/>
      <c r="CD738"/>
      <c r="CE738"/>
      <c r="CF738"/>
    </row>
    <row r="739" spans="1:84" hidden="1" x14ac:dyDescent="0.3">
      <c r="A739" s="12"/>
      <c r="B739" s="10" t="str">
        <f>IF('Base de données'!B682="","",'Base de données'!B682)</f>
        <v/>
      </c>
      <c r="C739" s="10" t="str">
        <f>IF('Base de données'!C682="","",'Base de données'!C682)</f>
        <v/>
      </c>
      <c r="D739" s="10" t="str">
        <f>IF('Base de données'!D682="","",'Base de données'!D682)</f>
        <v/>
      </c>
      <c r="E739" s="10" t="str">
        <f>IF('Base de données'!E682="","",'Base de données'!E682)</f>
        <v/>
      </c>
      <c r="F739" s="10" t="str">
        <f>IF('Base de données'!F682="","",'Base de données'!F682)</f>
        <v/>
      </c>
      <c r="G739" s="10" t="str">
        <f>IF('Base de données'!G682="","",'Base de données'!G682)</f>
        <v/>
      </c>
      <c r="H739" s="10" t="str">
        <f>IF('Base de données'!H682="","",'Base de données'!H682)</f>
        <v/>
      </c>
      <c r="I739" s="10" t="str">
        <f>IF('Base de données'!I682="","",'Base de données'!I682)</f>
        <v/>
      </c>
      <c r="J739" s="10" t="str">
        <f>IF('Base de données'!J682="","",'Base de données'!J682)</f>
        <v/>
      </c>
      <c r="K739" s="10" t="str">
        <f>IF('Base de données'!K682="","",'Base de données'!K682)</f>
        <v/>
      </c>
      <c r="L739" s="64" t="str">
        <f>IF('Base de données'!L682="","",'Base de données'!L682)</f>
        <v/>
      </c>
      <c r="M739" s="64" t="str">
        <f>IF('Base de données'!M682="","",'Base de données'!M682)</f>
        <v/>
      </c>
      <c r="N739" s="64" t="str">
        <f>IF('Base de données'!N682="","",'Base de données'!N682)</f>
        <v/>
      </c>
      <c r="O739" s="10" t="str">
        <f>IF('Base de données'!O682="","",'Base de données'!O682)</f>
        <v/>
      </c>
      <c r="P739" s="10" t="str">
        <f>IF('Base de données'!P682="","",'Base de données'!P682)</f>
        <v/>
      </c>
      <c r="Q739" s="10" t="str">
        <f>IF('Base de données'!Q682="","",'Base de données'!Q682)</f>
        <v/>
      </c>
      <c r="BQ739"/>
      <c r="BR739"/>
      <c r="BS739"/>
      <c r="BT739"/>
      <c r="BU739"/>
      <c r="BV739"/>
      <c r="BW739"/>
      <c r="BX739"/>
      <c r="BY739"/>
      <c r="BZ739"/>
      <c r="CA739"/>
      <c r="CB739"/>
      <c r="CC739"/>
      <c r="CD739"/>
      <c r="CE739"/>
      <c r="CF739"/>
    </row>
    <row r="740" spans="1:84" hidden="1" x14ac:dyDescent="0.3">
      <c r="A740" s="12"/>
      <c r="B740" s="10" t="str">
        <f>IF('Base de données'!B683="","",'Base de données'!B683)</f>
        <v/>
      </c>
      <c r="C740" s="10" t="str">
        <f>IF('Base de données'!C683="","",'Base de données'!C683)</f>
        <v/>
      </c>
      <c r="D740" s="10" t="str">
        <f>IF('Base de données'!D683="","",'Base de données'!D683)</f>
        <v/>
      </c>
      <c r="E740" s="10" t="str">
        <f>IF('Base de données'!E683="","",'Base de données'!E683)</f>
        <v/>
      </c>
      <c r="F740" s="10" t="str">
        <f>IF('Base de données'!F683="","",'Base de données'!F683)</f>
        <v/>
      </c>
      <c r="G740" s="10" t="str">
        <f>IF('Base de données'!G683="","",'Base de données'!G683)</f>
        <v/>
      </c>
      <c r="H740" s="10" t="str">
        <f>IF('Base de données'!H683="","",'Base de données'!H683)</f>
        <v/>
      </c>
      <c r="I740" s="10" t="str">
        <f>IF('Base de données'!I683="","",'Base de données'!I683)</f>
        <v/>
      </c>
      <c r="J740" s="10" t="str">
        <f>IF('Base de données'!J683="","",'Base de données'!J683)</f>
        <v/>
      </c>
      <c r="K740" s="10" t="str">
        <f>IF('Base de données'!K683="","",'Base de données'!K683)</f>
        <v/>
      </c>
      <c r="L740" s="64" t="str">
        <f>IF('Base de données'!L683="","",'Base de données'!L683)</f>
        <v/>
      </c>
      <c r="M740" s="64" t="str">
        <f>IF('Base de données'!M683="","",'Base de données'!M683)</f>
        <v/>
      </c>
      <c r="N740" s="64" t="str">
        <f>IF('Base de données'!N683="","",'Base de données'!N683)</f>
        <v/>
      </c>
      <c r="O740" s="10" t="str">
        <f>IF('Base de données'!O683="","",'Base de données'!O683)</f>
        <v/>
      </c>
      <c r="P740" s="10" t="str">
        <f>IF('Base de données'!P683="","",'Base de données'!P683)</f>
        <v/>
      </c>
      <c r="Q740" s="10" t="str">
        <f>IF('Base de données'!Q683="","",'Base de données'!Q683)</f>
        <v/>
      </c>
      <c r="BQ740"/>
      <c r="BR740"/>
      <c r="BS740"/>
      <c r="BT740"/>
      <c r="BU740"/>
      <c r="BV740"/>
      <c r="BW740"/>
      <c r="BX740"/>
      <c r="BY740"/>
      <c r="BZ740"/>
      <c r="CA740"/>
      <c r="CB740"/>
      <c r="CC740"/>
      <c r="CD740"/>
      <c r="CE740"/>
      <c r="CF740"/>
    </row>
    <row r="741" spans="1:84" hidden="1" x14ac:dyDescent="0.3">
      <c r="A741" s="12"/>
      <c r="B741" s="10" t="str">
        <f>IF('Base de données'!B684="","",'Base de données'!B684)</f>
        <v/>
      </c>
      <c r="C741" s="10" t="str">
        <f>IF('Base de données'!C684="","",'Base de données'!C684)</f>
        <v/>
      </c>
      <c r="D741" s="10" t="str">
        <f>IF('Base de données'!D684="","",'Base de données'!D684)</f>
        <v/>
      </c>
      <c r="E741" s="10" t="str">
        <f>IF('Base de données'!E684="","",'Base de données'!E684)</f>
        <v/>
      </c>
      <c r="F741" s="10" t="str">
        <f>IF('Base de données'!F684="","",'Base de données'!F684)</f>
        <v/>
      </c>
      <c r="G741" s="10" t="str">
        <f>IF('Base de données'!G684="","",'Base de données'!G684)</f>
        <v/>
      </c>
      <c r="H741" s="10" t="str">
        <f>IF('Base de données'!H684="","",'Base de données'!H684)</f>
        <v/>
      </c>
      <c r="I741" s="10" t="str">
        <f>IF('Base de données'!I684="","",'Base de données'!I684)</f>
        <v/>
      </c>
      <c r="J741" s="10" t="str">
        <f>IF('Base de données'!J684="","",'Base de données'!J684)</f>
        <v/>
      </c>
      <c r="K741" s="10" t="str">
        <f>IF('Base de données'!K684="","",'Base de données'!K684)</f>
        <v/>
      </c>
      <c r="L741" s="64" t="str">
        <f>IF('Base de données'!L684="","",'Base de données'!L684)</f>
        <v/>
      </c>
      <c r="M741" s="64" t="str">
        <f>IF('Base de données'!M684="","",'Base de données'!M684)</f>
        <v/>
      </c>
      <c r="N741" s="64" t="str">
        <f>IF('Base de données'!N684="","",'Base de données'!N684)</f>
        <v/>
      </c>
      <c r="O741" s="10" t="str">
        <f>IF('Base de données'!O684="","",'Base de données'!O684)</f>
        <v/>
      </c>
      <c r="P741" s="10" t="str">
        <f>IF('Base de données'!P684="","",'Base de données'!P684)</f>
        <v/>
      </c>
      <c r="Q741" s="10" t="str">
        <f>IF('Base de données'!Q684="","",'Base de données'!Q684)</f>
        <v/>
      </c>
      <c r="BQ741"/>
      <c r="BR741"/>
      <c r="BS741"/>
      <c r="BT741"/>
      <c r="BU741"/>
      <c r="BV741"/>
      <c r="BW741"/>
      <c r="BX741"/>
      <c r="BY741"/>
      <c r="BZ741"/>
      <c r="CA741"/>
      <c r="CB741"/>
      <c r="CC741"/>
      <c r="CD741"/>
      <c r="CE741"/>
      <c r="CF741"/>
    </row>
    <row r="742" spans="1:84" hidden="1" x14ac:dyDescent="0.3">
      <c r="A742" s="12"/>
      <c r="B742" s="10" t="str">
        <f>IF('Base de données'!B685="","",'Base de données'!B685)</f>
        <v/>
      </c>
      <c r="C742" s="10" t="str">
        <f>IF('Base de données'!C685="","",'Base de données'!C685)</f>
        <v/>
      </c>
      <c r="D742" s="10" t="str">
        <f>IF('Base de données'!D685="","",'Base de données'!D685)</f>
        <v/>
      </c>
      <c r="E742" s="10" t="str">
        <f>IF('Base de données'!E685="","",'Base de données'!E685)</f>
        <v/>
      </c>
      <c r="F742" s="10" t="str">
        <f>IF('Base de données'!F685="","",'Base de données'!F685)</f>
        <v/>
      </c>
      <c r="G742" s="10" t="str">
        <f>IF('Base de données'!G685="","",'Base de données'!G685)</f>
        <v/>
      </c>
      <c r="H742" s="10" t="str">
        <f>IF('Base de données'!H685="","",'Base de données'!H685)</f>
        <v/>
      </c>
      <c r="I742" s="10" t="str">
        <f>IF('Base de données'!I685="","",'Base de données'!I685)</f>
        <v/>
      </c>
      <c r="J742" s="10" t="str">
        <f>IF('Base de données'!J685="","",'Base de données'!J685)</f>
        <v/>
      </c>
      <c r="K742" s="10" t="str">
        <f>IF('Base de données'!K685="","",'Base de données'!K685)</f>
        <v/>
      </c>
      <c r="L742" s="64" t="str">
        <f>IF('Base de données'!L685="","",'Base de données'!L685)</f>
        <v/>
      </c>
      <c r="M742" s="64" t="str">
        <f>IF('Base de données'!M685="","",'Base de données'!M685)</f>
        <v/>
      </c>
      <c r="N742" s="64" t="str">
        <f>IF('Base de données'!N685="","",'Base de données'!N685)</f>
        <v/>
      </c>
      <c r="O742" s="10" t="str">
        <f>IF('Base de données'!O685="","",'Base de données'!O685)</f>
        <v/>
      </c>
      <c r="P742" s="10" t="str">
        <f>IF('Base de données'!P685="","",'Base de données'!P685)</f>
        <v/>
      </c>
      <c r="Q742" s="10" t="str">
        <f>IF('Base de données'!Q685="","",'Base de données'!Q685)</f>
        <v/>
      </c>
      <c r="BQ742"/>
      <c r="BR742"/>
      <c r="BS742"/>
      <c r="BT742"/>
      <c r="BU742"/>
      <c r="BV742"/>
      <c r="BW742"/>
      <c r="BX742"/>
      <c r="BY742"/>
      <c r="BZ742"/>
      <c r="CA742"/>
      <c r="CB742"/>
      <c r="CC742"/>
      <c r="CD742"/>
      <c r="CE742"/>
      <c r="CF742"/>
    </row>
    <row r="743" spans="1:84" hidden="1" x14ac:dyDescent="0.3">
      <c r="A743" s="12"/>
      <c r="B743" s="10" t="str">
        <f>IF('Base de données'!B686="","",'Base de données'!B686)</f>
        <v/>
      </c>
      <c r="C743" s="10" t="str">
        <f>IF('Base de données'!C686="","",'Base de données'!C686)</f>
        <v/>
      </c>
      <c r="D743" s="10" t="str">
        <f>IF('Base de données'!D686="","",'Base de données'!D686)</f>
        <v/>
      </c>
      <c r="E743" s="10" t="str">
        <f>IF('Base de données'!E686="","",'Base de données'!E686)</f>
        <v/>
      </c>
      <c r="F743" s="10" t="str">
        <f>IF('Base de données'!F686="","",'Base de données'!F686)</f>
        <v/>
      </c>
      <c r="G743" s="10" t="str">
        <f>IF('Base de données'!G686="","",'Base de données'!G686)</f>
        <v/>
      </c>
      <c r="H743" s="10" t="str">
        <f>IF('Base de données'!H686="","",'Base de données'!H686)</f>
        <v/>
      </c>
      <c r="I743" s="10" t="str">
        <f>IF('Base de données'!I686="","",'Base de données'!I686)</f>
        <v/>
      </c>
      <c r="J743" s="10" t="str">
        <f>IF('Base de données'!J686="","",'Base de données'!J686)</f>
        <v/>
      </c>
      <c r="K743" s="10" t="str">
        <f>IF('Base de données'!K686="","",'Base de données'!K686)</f>
        <v/>
      </c>
      <c r="L743" s="64" t="str">
        <f>IF('Base de données'!L686="","",'Base de données'!L686)</f>
        <v/>
      </c>
      <c r="M743" s="64" t="str">
        <f>IF('Base de données'!M686="","",'Base de données'!M686)</f>
        <v/>
      </c>
      <c r="N743" s="64" t="str">
        <f>IF('Base de données'!N686="","",'Base de données'!N686)</f>
        <v/>
      </c>
      <c r="O743" s="10" t="str">
        <f>IF('Base de données'!O686="","",'Base de données'!O686)</f>
        <v/>
      </c>
      <c r="P743" s="10" t="str">
        <f>IF('Base de données'!P686="","",'Base de données'!P686)</f>
        <v/>
      </c>
      <c r="Q743" s="10" t="str">
        <f>IF('Base de données'!Q686="","",'Base de données'!Q686)</f>
        <v/>
      </c>
      <c r="BQ743"/>
      <c r="BR743"/>
      <c r="BS743"/>
      <c r="BT743"/>
      <c r="BU743"/>
      <c r="BV743"/>
      <c r="BW743"/>
      <c r="BX743"/>
      <c r="BY743"/>
      <c r="BZ743"/>
      <c r="CA743"/>
      <c r="CB743"/>
      <c r="CC743"/>
      <c r="CD743"/>
      <c r="CE743"/>
      <c r="CF743"/>
    </row>
    <row r="744" spans="1:84" hidden="1" x14ac:dyDescent="0.3">
      <c r="A744" s="12"/>
      <c r="B744" s="10" t="str">
        <f>IF('Base de données'!B687="","",'Base de données'!B687)</f>
        <v/>
      </c>
      <c r="C744" s="10" t="str">
        <f>IF('Base de données'!C687="","",'Base de données'!C687)</f>
        <v/>
      </c>
      <c r="D744" s="10" t="str">
        <f>IF('Base de données'!D687="","",'Base de données'!D687)</f>
        <v/>
      </c>
      <c r="E744" s="10" t="str">
        <f>IF('Base de données'!E687="","",'Base de données'!E687)</f>
        <v/>
      </c>
      <c r="F744" s="10" t="str">
        <f>IF('Base de données'!F687="","",'Base de données'!F687)</f>
        <v/>
      </c>
      <c r="G744" s="10" t="str">
        <f>IF('Base de données'!G687="","",'Base de données'!G687)</f>
        <v/>
      </c>
      <c r="H744" s="10" t="str">
        <f>IF('Base de données'!H687="","",'Base de données'!H687)</f>
        <v/>
      </c>
      <c r="I744" s="10" t="str">
        <f>IF('Base de données'!I687="","",'Base de données'!I687)</f>
        <v/>
      </c>
      <c r="J744" s="10" t="str">
        <f>IF('Base de données'!J687="","",'Base de données'!J687)</f>
        <v/>
      </c>
      <c r="K744" s="10" t="str">
        <f>IF('Base de données'!K687="","",'Base de données'!K687)</f>
        <v/>
      </c>
      <c r="L744" s="64" t="str">
        <f>IF('Base de données'!L687="","",'Base de données'!L687)</f>
        <v/>
      </c>
      <c r="M744" s="64" t="str">
        <f>IF('Base de données'!M687="","",'Base de données'!M687)</f>
        <v/>
      </c>
      <c r="N744" s="64" t="str">
        <f>IF('Base de données'!N687="","",'Base de données'!N687)</f>
        <v/>
      </c>
      <c r="O744" s="10" t="str">
        <f>IF('Base de données'!O687="","",'Base de données'!O687)</f>
        <v/>
      </c>
      <c r="P744" s="10" t="str">
        <f>IF('Base de données'!P687="","",'Base de données'!P687)</f>
        <v/>
      </c>
      <c r="Q744" s="10" t="str">
        <f>IF('Base de données'!Q687="","",'Base de données'!Q687)</f>
        <v/>
      </c>
      <c r="BQ744"/>
      <c r="BR744"/>
      <c r="BS744"/>
      <c r="BT744"/>
      <c r="BU744"/>
      <c r="BV744"/>
      <c r="BW744"/>
      <c r="BX744"/>
      <c r="BY744"/>
      <c r="BZ744"/>
      <c r="CA744"/>
      <c r="CB744"/>
      <c r="CC744"/>
      <c r="CD744"/>
      <c r="CE744"/>
      <c r="CF744"/>
    </row>
    <row r="745" spans="1:84" hidden="1" x14ac:dyDescent="0.3">
      <c r="A745" s="12"/>
      <c r="B745" s="10" t="str">
        <f>IF('Base de données'!B688="","",'Base de données'!B688)</f>
        <v/>
      </c>
      <c r="C745" s="10" t="str">
        <f>IF('Base de données'!C688="","",'Base de données'!C688)</f>
        <v/>
      </c>
      <c r="D745" s="10" t="str">
        <f>IF('Base de données'!D688="","",'Base de données'!D688)</f>
        <v/>
      </c>
      <c r="E745" s="10" t="str">
        <f>IF('Base de données'!E688="","",'Base de données'!E688)</f>
        <v/>
      </c>
      <c r="F745" s="10" t="str">
        <f>IF('Base de données'!F688="","",'Base de données'!F688)</f>
        <v/>
      </c>
      <c r="G745" s="10" t="str">
        <f>IF('Base de données'!G688="","",'Base de données'!G688)</f>
        <v/>
      </c>
      <c r="H745" s="10" t="str">
        <f>IF('Base de données'!H688="","",'Base de données'!H688)</f>
        <v/>
      </c>
      <c r="I745" s="10" t="str">
        <f>IF('Base de données'!I688="","",'Base de données'!I688)</f>
        <v/>
      </c>
      <c r="J745" s="10" t="str">
        <f>IF('Base de données'!J688="","",'Base de données'!J688)</f>
        <v/>
      </c>
      <c r="K745" s="10" t="str">
        <f>IF('Base de données'!K688="","",'Base de données'!K688)</f>
        <v/>
      </c>
      <c r="L745" s="64" t="str">
        <f>IF('Base de données'!L688="","",'Base de données'!L688)</f>
        <v/>
      </c>
      <c r="M745" s="64" t="str">
        <f>IF('Base de données'!M688="","",'Base de données'!M688)</f>
        <v/>
      </c>
      <c r="N745" s="64" t="str">
        <f>IF('Base de données'!N688="","",'Base de données'!N688)</f>
        <v/>
      </c>
      <c r="O745" s="10" t="str">
        <f>IF('Base de données'!O688="","",'Base de données'!O688)</f>
        <v/>
      </c>
      <c r="P745" s="10" t="str">
        <f>IF('Base de données'!P688="","",'Base de données'!P688)</f>
        <v/>
      </c>
      <c r="Q745" s="10" t="str">
        <f>IF('Base de données'!Q688="","",'Base de données'!Q688)</f>
        <v/>
      </c>
      <c r="BQ745"/>
      <c r="BR745"/>
      <c r="BS745"/>
      <c r="BT745"/>
      <c r="BU745"/>
      <c r="BV745"/>
      <c r="BW745"/>
      <c r="BX745"/>
      <c r="BY745"/>
      <c r="BZ745"/>
      <c r="CA745"/>
      <c r="CB745"/>
      <c r="CC745"/>
      <c r="CD745"/>
      <c r="CE745"/>
      <c r="CF745"/>
    </row>
    <row r="746" spans="1:84" hidden="1" x14ac:dyDescent="0.3">
      <c r="A746" s="12"/>
      <c r="B746" s="10" t="str">
        <f>IF('Base de données'!B689="","",'Base de données'!B689)</f>
        <v/>
      </c>
      <c r="C746" s="10" t="str">
        <f>IF('Base de données'!C689="","",'Base de données'!C689)</f>
        <v/>
      </c>
      <c r="D746" s="10" t="str">
        <f>IF('Base de données'!D689="","",'Base de données'!D689)</f>
        <v/>
      </c>
      <c r="E746" s="10" t="str">
        <f>IF('Base de données'!E689="","",'Base de données'!E689)</f>
        <v/>
      </c>
      <c r="F746" s="10" t="str">
        <f>IF('Base de données'!F689="","",'Base de données'!F689)</f>
        <v/>
      </c>
      <c r="G746" s="10" t="str">
        <f>IF('Base de données'!G689="","",'Base de données'!G689)</f>
        <v/>
      </c>
      <c r="H746" s="10" t="str">
        <f>IF('Base de données'!H689="","",'Base de données'!H689)</f>
        <v/>
      </c>
      <c r="I746" s="10" t="str">
        <f>IF('Base de données'!I689="","",'Base de données'!I689)</f>
        <v/>
      </c>
      <c r="J746" s="10" t="str">
        <f>IF('Base de données'!J689="","",'Base de données'!J689)</f>
        <v/>
      </c>
      <c r="K746" s="10" t="str">
        <f>IF('Base de données'!K689="","",'Base de données'!K689)</f>
        <v/>
      </c>
      <c r="L746" s="64" t="str">
        <f>IF('Base de données'!L689="","",'Base de données'!L689)</f>
        <v/>
      </c>
      <c r="M746" s="64" t="str">
        <f>IF('Base de données'!M689="","",'Base de données'!M689)</f>
        <v/>
      </c>
      <c r="N746" s="64" t="str">
        <f>IF('Base de données'!N689="","",'Base de données'!N689)</f>
        <v/>
      </c>
      <c r="O746" s="10" t="str">
        <f>IF('Base de données'!O689="","",'Base de données'!O689)</f>
        <v/>
      </c>
      <c r="P746" s="10" t="str">
        <f>IF('Base de données'!P689="","",'Base de données'!P689)</f>
        <v/>
      </c>
      <c r="Q746" s="10" t="str">
        <f>IF('Base de données'!Q689="","",'Base de données'!Q689)</f>
        <v/>
      </c>
      <c r="BQ746"/>
      <c r="BR746"/>
      <c r="BS746"/>
      <c r="BT746"/>
      <c r="BU746"/>
      <c r="BV746"/>
      <c r="BW746"/>
      <c r="BX746"/>
      <c r="BY746"/>
      <c r="BZ746"/>
      <c r="CA746"/>
      <c r="CB746"/>
      <c r="CC746"/>
      <c r="CD746"/>
      <c r="CE746"/>
      <c r="CF746"/>
    </row>
    <row r="747" spans="1:84" hidden="1" x14ac:dyDescent="0.3">
      <c r="A747" s="12"/>
      <c r="B747" s="10" t="str">
        <f>IF('Base de données'!B690="","",'Base de données'!B690)</f>
        <v/>
      </c>
      <c r="C747" s="10" t="str">
        <f>IF('Base de données'!C690="","",'Base de données'!C690)</f>
        <v/>
      </c>
      <c r="D747" s="10" t="str">
        <f>IF('Base de données'!D690="","",'Base de données'!D690)</f>
        <v/>
      </c>
      <c r="E747" s="10" t="str">
        <f>IF('Base de données'!E690="","",'Base de données'!E690)</f>
        <v/>
      </c>
      <c r="F747" s="10" t="str">
        <f>IF('Base de données'!F690="","",'Base de données'!F690)</f>
        <v/>
      </c>
      <c r="G747" s="10" t="str">
        <f>IF('Base de données'!G690="","",'Base de données'!G690)</f>
        <v/>
      </c>
      <c r="H747" s="10" t="str">
        <f>IF('Base de données'!H690="","",'Base de données'!H690)</f>
        <v/>
      </c>
      <c r="I747" s="10" t="str">
        <f>IF('Base de données'!I690="","",'Base de données'!I690)</f>
        <v/>
      </c>
      <c r="J747" s="10" t="str">
        <f>IF('Base de données'!J690="","",'Base de données'!J690)</f>
        <v/>
      </c>
      <c r="K747" s="10" t="str">
        <f>IF('Base de données'!K690="","",'Base de données'!K690)</f>
        <v/>
      </c>
      <c r="L747" s="64" t="str">
        <f>IF('Base de données'!L690="","",'Base de données'!L690)</f>
        <v/>
      </c>
      <c r="M747" s="64" t="str">
        <f>IF('Base de données'!M690="","",'Base de données'!M690)</f>
        <v/>
      </c>
      <c r="N747" s="64" t="str">
        <f>IF('Base de données'!N690="","",'Base de données'!N690)</f>
        <v/>
      </c>
      <c r="O747" s="10" t="str">
        <f>IF('Base de données'!O690="","",'Base de données'!O690)</f>
        <v/>
      </c>
      <c r="P747" s="10" t="str">
        <f>IF('Base de données'!P690="","",'Base de données'!P690)</f>
        <v/>
      </c>
      <c r="Q747" s="10" t="str">
        <f>IF('Base de données'!Q690="","",'Base de données'!Q690)</f>
        <v/>
      </c>
      <c r="BQ747"/>
      <c r="BR747"/>
      <c r="BS747"/>
      <c r="BT747"/>
      <c r="BU747"/>
      <c r="BV747"/>
      <c r="BW747"/>
      <c r="BX747"/>
      <c r="BY747"/>
      <c r="BZ747"/>
      <c r="CA747"/>
      <c r="CB747"/>
      <c r="CC747"/>
      <c r="CD747"/>
      <c r="CE747"/>
      <c r="CF747"/>
    </row>
    <row r="748" spans="1:84" hidden="1" x14ac:dyDescent="0.3">
      <c r="A748" s="12"/>
      <c r="B748" s="10" t="str">
        <f>IF('Base de données'!B691="","",'Base de données'!B691)</f>
        <v/>
      </c>
      <c r="C748" s="10" t="str">
        <f>IF('Base de données'!C691="","",'Base de données'!C691)</f>
        <v/>
      </c>
      <c r="D748" s="10" t="str">
        <f>IF('Base de données'!D691="","",'Base de données'!D691)</f>
        <v/>
      </c>
      <c r="E748" s="10" t="str">
        <f>IF('Base de données'!E691="","",'Base de données'!E691)</f>
        <v/>
      </c>
      <c r="F748" s="10" t="str">
        <f>IF('Base de données'!F691="","",'Base de données'!F691)</f>
        <v/>
      </c>
      <c r="G748" s="10" t="str">
        <f>IF('Base de données'!G691="","",'Base de données'!G691)</f>
        <v/>
      </c>
      <c r="H748" s="10" t="str">
        <f>IF('Base de données'!H691="","",'Base de données'!H691)</f>
        <v/>
      </c>
      <c r="I748" s="10" t="str">
        <f>IF('Base de données'!I691="","",'Base de données'!I691)</f>
        <v/>
      </c>
      <c r="J748" s="10" t="str">
        <f>IF('Base de données'!J691="","",'Base de données'!J691)</f>
        <v/>
      </c>
      <c r="K748" s="10" t="str">
        <f>IF('Base de données'!K691="","",'Base de données'!K691)</f>
        <v/>
      </c>
      <c r="L748" s="64" t="str">
        <f>IF('Base de données'!L691="","",'Base de données'!L691)</f>
        <v/>
      </c>
      <c r="M748" s="64" t="str">
        <f>IF('Base de données'!M691="","",'Base de données'!M691)</f>
        <v/>
      </c>
      <c r="N748" s="64" t="str">
        <f>IF('Base de données'!N691="","",'Base de données'!N691)</f>
        <v/>
      </c>
      <c r="O748" s="10" t="str">
        <f>IF('Base de données'!O691="","",'Base de données'!O691)</f>
        <v/>
      </c>
      <c r="P748" s="10" t="str">
        <f>IF('Base de données'!P691="","",'Base de données'!P691)</f>
        <v/>
      </c>
      <c r="Q748" s="10" t="str">
        <f>IF('Base de données'!Q691="","",'Base de données'!Q691)</f>
        <v/>
      </c>
      <c r="BQ748"/>
      <c r="BR748"/>
      <c r="BS748"/>
      <c r="BT748"/>
      <c r="BU748"/>
      <c r="BV748"/>
      <c r="BW748"/>
      <c r="BX748"/>
      <c r="BY748"/>
      <c r="BZ748"/>
      <c r="CA748"/>
      <c r="CB748"/>
      <c r="CC748"/>
      <c r="CD748"/>
      <c r="CE748"/>
      <c r="CF748"/>
    </row>
    <row r="749" spans="1:84" hidden="1" x14ac:dyDescent="0.3">
      <c r="A749" s="12"/>
      <c r="B749" s="10" t="str">
        <f>IF('Base de données'!B692="","",'Base de données'!B692)</f>
        <v/>
      </c>
      <c r="C749" s="10" t="str">
        <f>IF('Base de données'!C692="","",'Base de données'!C692)</f>
        <v/>
      </c>
      <c r="D749" s="10" t="str">
        <f>IF('Base de données'!D692="","",'Base de données'!D692)</f>
        <v/>
      </c>
      <c r="E749" s="10" t="str">
        <f>IF('Base de données'!E692="","",'Base de données'!E692)</f>
        <v/>
      </c>
      <c r="F749" s="10" t="str">
        <f>IF('Base de données'!F692="","",'Base de données'!F692)</f>
        <v/>
      </c>
      <c r="G749" s="10" t="str">
        <f>IF('Base de données'!G692="","",'Base de données'!G692)</f>
        <v/>
      </c>
      <c r="H749" s="10" t="str">
        <f>IF('Base de données'!H692="","",'Base de données'!H692)</f>
        <v/>
      </c>
      <c r="I749" s="10" t="str">
        <f>IF('Base de données'!I692="","",'Base de données'!I692)</f>
        <v/>
      </c>
      <c r="J749" s="10" t="str">
        <f>IF('Base de données'!J692="","",'Base de données'!J692)</f>
        <v/>
      </c>
      <c r="K749" s="10" t="str">
        <f>IF('Base de données'!K692="","",'Base de données'!K692)</f>
        <v/>
      </c>
      <c r="L749" s="64" t="str">
        <f>IF('Base de données'!L692="","",'Base de données'!L692)</f>
        <v/>
      </c>
      <c r="M749" s="64" t="str">
        <f>IF('Base de données'!M692="","",'Base de données'!M692)</f>
        <v/>
      </c>
      <c r="N749" s="64" t="str">
        <f>IF('Base de données'!N692="","",'Base de données'!N692)</f>
        <v/>
      </c>
      <c r="O749" s="10" t="str">
        <f>IF('Base de données'!O692="","",'Base de données'!O692)</f>
        <v/>
      </c>
      <c r="P749" s="10" t="str">
        <f>IF('Base de données'!P692="","",'Base de données'!P692)</f>
        <v/>
      </c>
      <c r="Q749" s="10" t="str">
        <f>IF('Base de données'!Q692="","",'Base de données'!Q692)</f>
        <v/>
      </c>
      <c r="BQ749"/>
      <c r="BR749"/>
      <c r="BS749"/>
      <c r="BT749"/>
      <c r="BU749"/>
      <c r="BV749"/>
      <c r="BW749"/>
      <c r="BX749"/>
      <c r="BY749"/>
      <c r="BZ749"/>
      <c r="CA749"/>
      <c r="CB749"/>
      <c r="CC749"/>
      <c r="CD749"/>
      <c r="CE749"/>
      <c r="CF749"/>
    </row>
    <row r="750" spans="1:84" hidden="1" x14ac:dyDescent="0.3">
      <c r="A750" s="12"/>
      <c r="B750" s="10" t="str">
        <f>IF('Base de données'!B693="","",'Base de données'!B693)</f>
        <v/>
      </c>
      <c r="C750" s="10" t="str">
        <f>IF('Base de données'!C693="","",'Base de données'!C693)</f>
        <v/>
      </c>
      <c r="D750" s="10" t="str">
        <f>IF('Base de données'!D693="","",'Base de données'!D693)</f>
        <v/>
      </c>
      <c r="E750" s="10" t="str">
        <f>IF('Base de données'!E693="","",'Base de données'!E693)</f>
        <v/>
      </c>
      <c r="F750" s="10" t="str">
        <f>IF('Base de données'!F693="","",'Base de données'!F693)</f>
        <v/>
      </c>
      <c r="G750" s="10" t="str">
        <f>IF('Base de données'!G693="","",'Base de données'!G693)</f>
        <v/>
      </c>
      <c r="H750" s="10" t="str">
        <f>IF('Base de données'!H693="","",'Base de données'!H693)</f>
        <v/>
      </c>
      <c r="I750" s="10" t="str">
        <f>IF('Base de données'!I693="","",'Base de données'!I693)</f>
        <v/>
      </c>
      <c r="J750" s="10" t="str">
        <f>IF('Base de données'!J693="","",'Base de données'!J693)</f>
        <v/>
      </c>
      <c r="K750" s="10" t="str">
        <f>IF('Base de données'!K693="","",'Base de données'!K693)</f>
        <v/>
      </c>
      <c r="L750" s="64" t="str">
        <f>IF('Base de données'!L693="","",'Base de données'!L693)</f>
        <v/>
      </c>
      <c r="M750" s="64" t="str">
        <f>IF('Base de données'!M693="","",'Base de données'!M693)</f>
        <v/>
      </c>
      <c r="N750" s="64" t="str">
        <f>IF('Base de données'!N693="","",'Base de données'!N693)</f>
        <v/>
      </c>
      <c r="O750" s="10" t="str">
        <f>IF('Base de données'!O693="","",'Base de données'!O693)</f>
        <v/>
      </c>
      <c r="P750" s="10" t="str">
        <f>IF('Base de données'!P693="","",'Base de données'!P693)</f>
        <v/>
      </c>
      <c r="Q750" s="10" t="str">
        <f>IF('Base de données'!Q693="","",'Base de données'!Q693)</f>
        <v/>
      </c>
      <c r="BQ750"/>
      <c r="BR750"/>
      <c r="BS750"/>
      <c r="BT750"/>
      <c r="BU750"/>
      <c r="BV750"/>
      <c r="BW750"/>
      <c r="BX750"/>
      <c r="BY750"/>
      <c r="BZ750"/>
      <c r="CA750"/>
      <c r="CB750"/>
      <c r="CC750"/>
      <c r="CD750"/>
      <c r="CE750"/>
      <c r="CF750"/>
    </row>
    <row r="751" spans="1:84" hidden="1" x14ac:dyDescent="0.3">
      <c r="A751" s="12"/>
      <c r="B751" s="10" t="str">
        <f>IF('Base de données'!B694="","",'Base de données'!B694)</f>
        <v/>
      </c>
      <c r="C751" s="10" t="str">
        <f>IF('Base de données'!C694="","",'Base de données'!C694)</f>
        <v/>
      </c>
      <c r="D751" s="10" t="str">
        <f>IF('Base de données'!D694="","",'Base de données'!D694)</f>
        <v/>
      </c>
      <c r="E751" s="10" t="str">
        <f>IF('Base de données'!E694="","",'Base de données'!E694)</f>
        <v/>
      </c>
      <c r="F751" s="10" t="str">
        <f>IF('Base de données'!F694="","",'Base de données'!F694)</f>
        <v/>
      </c>
      <c r="G751" s="10" t="str">
        <f>IF('Base de données'!G694="","",'Base de données'!G694)</f>
        <v/>
      </c>
      <c r="H751" s="10" t="str">
        <f>IF('Base de données'!H694="","",'Base de données'!H694)</f>
        <v/>
      </c>
      <c r="I751" s="10" t="str">
        <f>IF('Base de données'!I694="","",'Base de données'!I694)</f>
        <v/>
      </c>
      <c r="J751" s="10" t="str">
        <f>IF('Base de données'!J694="","",'Base de données'!J694)</f>
        <v/>
      </c>
      <c r="K751" s="10" t="str">
        <f>IF('Base de données'!K694="","",'Base de données'!K694)</f>
        <v/>
      </c>
      <c r="L751" s="64" t="str">
        <f>IF('Base de données'!L694="","",'Base de données'!L694)</f>
        <v/>
      </c>
      <c r="M751" s="64" t="str">
        <f>IF('Base de données'!M694="","",'Base de données'!M694)</f>
        <v/>
      </c>
      <c r="N751" s="64" t="str">
        <f>IF('Base de données'!N694="","",'Base de données'!N694)</f>
        <v/>
      </c>
      <c r="O751" s="10" t="str">
        <f>IF('Base de données'!O694="","",'Base de données'!O694)</f>
        <v/>
      </c>
      <c r="P751" s="10" t="str">
        <f>IF('Base de données'!P694="","",'Base de données'!P694)</f>
        <v/>
      </c>
      <c r="Q751" s="10" t="str">
        <f>IF('Base de données'!Q694="","",'Base de données'!Q694)</f>
        <v/>
      </c>
      <c r="BQ751"/>
      <c r="BR751"/>
      <c r="BS751"/>
      <c r="BT751"/>
      <c r="BU751"/>
      <c r="BV751"/>
      <c r="BW751"/>
      <c r="BX751"/>
      <c r="BY751"/>
      <c r="BZ751"/>
      <c r="CA751"/>
      <c r="CB751"/>
      <c r="CC751"/>
      <c r="CD751"/>
      <c r="CE751"/>
      <c r="CF751"/>
    </row>
    <row r="752" spans="1:84" hidden="1" x14ac:dyDescent="0.3">
      <c r="A752" s="12"/>
      <c r="B752" s="10" t="str">
        <f>IF('Base de données'!B695="","",'Base de données'!B695)</f>
        <v/>
      </c>
      <c r="C752" s="10" t="str">
        <f>IF('Base de données'!C695="","",'Base de données'!C695)</f>
        <v/>
      </c>
      <c r="D752" s="10" t="str">
        <f>IF('Base de données'!D695="","",'Base de données'!D695)</f>
        <v/>
      </c>
      <c r="E752" s="10" t="str">
        <f>IF('Base de données'!E695="","",'Base de données'!E695)</f>
        <v/>
      </c>
      <c r="F752" s="10" t="str">
        <f>IF('Base de données'!F695="","",'Base de données'!F695)</f>
        <v/>
      </c>
      <c r="G752" s="10" t="str">
        <f>IF('Base de données'!G695="","",'Base de données'!G695)</f>
        <v/>
      </c>
      <c r="H752" s="10" t="str">
        <f>IF('Base de données'!H695="","",'Base de données'!H695)</f>
        <v/>
      </c>
      <c r="I752" s="10" t="str">
        <f>IF('Base de données'!I695="","",'Base de données'!I695)</f>
        <v/>
      </c>
      <c r="J752" s="10" t="str">
        <f>IF('Base de données'!J695="","",'Base de données'!J695)</f>
        <v/>
      </c>
      <c r="K752" s="10" t="str">
        <f>IF('Base de données'!K695="","",'Base de données'!K695)</f>
        <v/>
      </c>
      <c r="L752" s="64" t="str">
        <f>IF('Base de données'!L695="","",'Base de données'!L695)</f>
        <v/>
      </c>
      <c r="M752" s="64" t="str">
        <f>IF('Base de données'!M695="","",'Base de données'!M695)</f>
        <v/>
      </c>
      <c r="N752" s="64" t="str">
        <f>IF('Base de données'!N695="","",'Base de données'!N695)</f>
        <v/>
      </c>
      <c r="O752" s="10" t="str">
        <f>IF('Base de données'!O695="","",'Base de données'!O695)</f>
        <v/>
      </c>
      <c r="P752" s="10" t="str">
        <f>IF('Base de données'!P695="","",'Base de données'!P695)</f>
        <v/>
      </c>
      <c r="Q752" s="10" t="str">
        <f>IF('Base de données'!Q695="","",'Base de données'!Q695)</f>
        <v/>
      </c>
      <c r="BQ752"/>
      <c r="BR752"/>
      <c r="BS752"/>
      <c r="BT752"/>
      <c r="BU752"/>
      <c r="BV752"/>
      <c r="BW752"/>
      <c r="BX752"/>
      <c r="BY752"/>
      <c r="BZ752"/>
      <c r="CA752"/>
      <c r="CB752"/>
      <c r="CC752"/>
      <c r="CD752"/>
      <c r="CE752"/>
      <c r="CF752"/>
    </row>
    <row r="753" spans="1:84" hidden="1" x14ac:dyDescent="0.3">
      <c r="A753" s="12"/>
      <c r="B753" s="10" t="str">
        <f>IF('Base de données'!B696="","",'Base de données'!B696)</f>
        <v/>
      </c>
      <c r="C753" s="10" t="str">
        <f>IF('Base de données'!C696="","",'Base de données'!C696)</f>
        <v/>
      </c>
      <c r="D753" s="10" t="str">
        <f>IF('Base de données'!D696="","",'Base de données'!D696)</f>
        <v/>
      </c>
      <c r="E753" s="10" t="str">
        <f>IF('Base de données'!E696="","",'Base de données'!E696)</f>
        <v/>
      </c>
      <c r="F753" s="10" t="str">
        <f>IF('Base de données'!F696="","",'Base de données'!F696)</f>
        <v/>
      </c>
      <c r="G753" s="10" t="str">
        <f>IF('Base de données'!G696="","",'Base de données'!G696)</f>
        <v/>
      </c>
      <c r="H753" s="10" t="str">
        <f>IF('Base de données'!H696="","",'Base de données'!H696)</f>
        <v/>
      </c>
      <c r="I753" s="10" t="str">
        <f>IF('Base de données'!I696="","",'Base de données'!I696)</f>
        <v/>
      </c>
      <c r="J753" s="10" t="str">
        <f>IF('Base de données'!J696="","",'Base de données'!J696)</f>
        <v/>
      </c>
      <c r="K753" s="10" t="str">
        <f>IF('Base de données'!K696="","",'Base de données'!K696)</f>
        <v/>
      </c>
      <c r="L753" s="64" t="str">
        <f>IF('Base de données'!L696="","",'Base de données'!L696)</f>
        <v/>
      </c>
      <c r="M753" s="64" t="str">
        <f>IF('Base de données'!M696="","",'Base de données'!M696)</f>
        <v/>
      </c>
      <c r="N753" s="64" t="str">
        <f>IF('Base de données'!N696="","",'Base de données'!N696)</f>
        <v/>
      </c>
      <c r="O753" s="10" t="str">
        <f>IF('Base de données'!O696="","",'Base de données'!O696)</f>
        <v/>
      </c>
      <c r="P753" s="10" t="str">
        <f>IF('Base de données'!P696="","",'Base de données'!P696)</f>
        <v/>
      </c>
      <c r="Q753" s="10" t="str">
        <f>IF('Base de données'!Q696="","",'Base de données'!Q696)</f>
        <v/>
      </c>
      <c r="BQ753"/>
      <c r="BR753"/>
      <c r="BS753"/>
      <c r="BT753"/>
      <c r="BU753"/>
      <c r="BV753"/>
      <c r="BW753"/>
      <c r="BX753"/>
      <c r="BY753"/>
      <c r="BZ753"/>
      <c r="CA753"/>
      <c r="CB753"/>
      <c r="CC753"/>
      <c r="CD753"/>
      <c r="CE753"/>
      <c r="CF753"/>
    </row>
    <row r="754" spans="1:84" hidden="1" x14ac:dyDescent="0.3">
      <c r="A754" s="12"/>
      <c r="B754" s="10" t="str">
        <f>IF('Base de données'!B697="","",'Base de données'!B697)</f>
        <v/>
      </c>
      <c r="C754" s="10" t="str">
        <f>IF('Base de données'!C697="","",'Base de données'!C697)</f>
        <v/>
      </c>
      <c r="D754" s="10" t="str">
        <f>IF('Base de données'!D697="","",'Base de données'!D697)</f>
        <v/>
      </c>
      <c r="E754" s="10" t="str">
        <f>IF('Base de données'!E697="","",'Base de données'!E697)</f>
        <v/>
      </c>
      <c r="F754" s="10" t="str">
        <f>IF('Base de données'!F697="","",'Base de données'!F697)</f>
        <v/>
      </c>
      <c r="G754" s="10" t="str">
        <f>IF('Base de données'!G697="","",'Base de données'!G697)</f>
        <v/>
      </c>
      <c r="H754" s="10" t="str">
        <f>IF('Base de données'!H697="","",'Base de données'!H697)</f>
        <v/>
      </c>
      <c r="I754" s="10" t="str">
        <f>IF('Base de données'!I697="","",'Base de données'!I697)</f>
        <v/>
      </c>
      <c r="J754" s="10" t="str">
        <f>IF('Base de données'!J697="","",'Base de données'!J697)</f>
        <v/>
      </c>
      <c r="K754" s="10" t="str">
        <f>IF('Base de données'!K697="","",'Base de données'!K697)</f>
        <v/>
      </c>
      <c r="L754" s="64" t="str">
        <f>IF('Base de données'!L697="","",'Base de données'!L697)</f>
        <v/>
      </c>
      <c r="M754" s="64" t="str">
        <f>IF('Base de données'!M697="","",'Base de données'!M697)</f>
        <v/>
      </c>
      <c r="N754" s="64" t="str">
        <f>IF('Base de données'!N697="","",'Base de données'!N697)</f>
        <v/>
      </c>
      <c r="O754" s="10" t="str">
        <f>IF('Base de données'!O697="","",'Base de données'!O697)</f>
        <v/>
      </c>
      <c r="P754" s="10" t="str">
        <f>IF('Base de données'!P697="","",'Base de données'!P697)</f>
        <v/>
      </c>
      <c r="Q754" s="10" t="str">
        <f>IF('Base de données'!Q697="","",'Base de données'!Q697)</f>
        <v/>
      </c>
      <c r="BQ754"/>
      <c r="BR754"/>
      <c r="BS754"/>
      <c r="BT754"/>
      <c r="BU754"/>
      <c r="BV754"/>
      <c r="BW754"/>
      <c r="BX754"/>
      <c r="BY754"/>
      <c r="BZ754"/>
      <c r="CA754"/>
      <c r="CB754"/>
      <c r="CC754"/>
      <c r="CD754"/>
      <c r="CE754"/>
      <c r="CF754"/>
    </row>
    <row r="755" spans="1:84" hidden="1" x14ac:dyDescent="0.3">
      <c r="A755" s="12"/>
      <c r="B755" s="10" t="str">
        <f>IF('Base de données'!B698="","",'Base de données'!B698)</f>
        <v/>
      </c>
      <c r="C755" s="10" t="str">
        <f>IF('Base de données'!C698="","",'Base de données'!C698)</f>
        <v/>
      </c>
      <c r="D755" s="10" t="str">
        <f>IF('Base de données'!D698="","",'Base de données'!D698)</f>
        <v/>
      </c>
      <c r="E755" s="10" t="str">
        <f>IF('Base de données'!E698="","",'Base de données'!E698)</f>
        <v/>
      </c>
      <c r="F755" s="10" t="str">
        <f>IF('Base de données'!F698="","",'Base de données'!F698)</f>
        <v/>
      </c>
      <c r="G755" s="10" t="str">
        <f>IF('Base de données'!G698="","",'Base de données'!G698)</f>
        <v/>
      </c>
      <c r="H755" s="10" t="str">
        <f>IF('Base de données'!H698="","",'Base de données'!H698)</f>
        <v/>
      </c>
      <c r="I755" s="10" t="str">
        <f>IF('Base de données'!I698="","",'Base de données'!I698)</f>
        <v/>
      </c>
      <c r="J755" s="10" t="str">
        <f>IF('Base de données'!J698="","",'Base de données'!J698)</f>
        <v/>
      </c>
      <c r="K755" s="10" t="str">
        <f>IF('Base de données'!K698="","",'Base de données'!K698)</f>
        <v/>
      </c>
      <c r="L755" s="64" t="str">
        <f>IF('Base de données'!L698="","",'Base de données'!L698)</f>
        <v/>
      </c>
      <c r="M755" s="64" t="str">
        <f>IF('Base de données'!M698="","",'Base de données'!M698)</f>
        <v/>
      </c>
      <c r="N755" s="64" t="str">
        <f>IF('Base de données'!N698="","",'Base de données'!N698)</f>
        <v/>
      </c>
      <c r="O755" s="10" t="str">
        <f>IF('Base de données'!O698="","",'Base de données'!O698)</f>
        <v/>
      </c>
      <c r="P755" s="10" t="str">
        <f>IF('Base de données'!P698="","",'Base de données'!P698)</f>
        <v/>
      </c>
      <c r="Q755" s="10" t="str">
        <f>IF('Base de données'!Q698="","",'Base de données'!Q698)</f>
        <v/>
      </c>
      <c r="BQ755"/>
      <c r="BR755"/>
      <c r="BS755"/>
      <c r="BT755"/>
      <c r="BU755"/>
      <c r="BV755"/>
      <c r="BW755"/>
      <c r="BX755"/>
      <c r="BY755"/>
      <c r="BZ755"/>
      <c r="CA755"/>
      <c r="CB755"/>
      <c r="CC755"/>
      <c r="CD755"/>
      <c r="CE755"/>
      <c r="CF755"/>
    </row>
    <row r="756" spans="1:84" hidden="1" x14ac:dyDescent="0.3">
      <c r="A756" s="12"/>
      <c r="B756" s="10" t="str">
        <f>IF('Base de données'!B699="","",'Base de données'!B699)</f>
        <v/>
      </c>
      <c r="C756" s="10" t="str">
        <f>IF('Base de données'!C699="","",'Base de données'!C699)</f>
        <v/>
      </c>
      <c r="D756" s="10" t="str">
        <f>IF('Base de données'!D699="","",'Base de données'!D699)</f>
        <v/>
      </c>
      <c r="E756" s="10" t="str">
        <f>IF('Base de données'!E699="","",'Base de données'!E699)</f>
        <v/>
      </c>
      <c r="F756" s="10" t="str">
        <f>IF('Base de données'!F699="","",'Base de données'!F699)</f>
        <v/>
      </c>
      <c r="G756" s="10" t="str">
        <f>IF('Base de données'!G699="","",'Base de données'!G699)</f>
        <v/>
      </c>
      <c r="H756" s="10" t="str">
        <f>IF('Base de données'!H699="","",'Base de données'!H699)</f>
        <v/>
      </c>
      <c r="I756" s="10" t="str">
        <f>IF('Base de données'!I699="","",'Base de données'!I699)</f>
        <v/>
      </c>
      <c r="J756" s="10" t="str">
        <f>IF('Base de données'!J699="","",'Base de données'!J699)</f>
        <v/>
      </c>
      <c r="K756" s="10" t="str">
        <f>IF('Base de données'!K699="","",'Base de données'!K699)</f>
        <v/>
      </c>
      <c r="L756" s="64" t="str">
        <f>IF('Base de données'!L699="","",'Base de données'!L699)</f>
        <v/>
      </c>
      <c r="M756" s="64" t="str">
        <f>IF('Base de données'!M699="","",'Base de données'!M699)</f>
        <v/>
      </c>
      <c r="N756" s="64" t="str">
        <f>IF('Base de données'!N699="","",'Base de données'!N699)</f>
        <v/>
      </c>
      <c r="O756" s="10" t="str">
        <f>IF('Base de données'!O699="","",'Base de données'!O699)</f>
        <v/>
      </c>
      <c r="P756" s="10" t="str">
        <f>IF('Base de données'!P699="","",'Base de données'!P699)</f>
        <v/>
      </c>
      <c r="Q756" s="10" t="str">
        <f>IF('Base de données'!Q699="","",'Base de données'!Q699)</f>
        <v/>
      </c>
      <c r="BQ756"/>
      <c r="BR756"/>
      <c r="BS756"/>
      <c r="BT756"/>
      <c r="BU756"/>
      <c r="BV756"/>
      <c r="BW756"/>
      <c r="BX756"/>
      <c r="BY756"/>
      <c r="BZ756"/>
      <c r="CA756"/>
      <c r="CB756"/>
      <c r="CC756"/>
      <c r="CD756"/>
      <c r="CE756"/>
      <c r="CF756"/>
    </row>
    <row r="757" spans="1:84" hidden="1" x14ac:dyDescent="0.3">
      <c r="A757" s="12"/>
      <c r="B757" s="10" t="str">
        <f>IF('Base de données'!B700="","",'Base de données'!B700)</f>
        <v/>
      </c>
      <c r="C757" s="10" t="str">
        <f>IF('Base de données'!C700="","",'Base de données'!C700)</f>
        <v/>
      </c>
      <c r="D757" s="10" t="str">
        <f>IF('Base de données'!D700="","",'Base de données'!D700)</f>
        <v/>
      </c>
      <c r="E757" s="10" t="str">
        <f>IF('Base de données'!E700="","",'Base de données'!E700)</f>
        <v/>
      </c>
      <c r="F757" s="10" t="str">
        <f>IF('Base de données'!F700="","",'Base de données'!F700)</f>
        <v/>
      </c>
      <c r="G757" s="10" t="str">
        <f>IF('Base de données'!G700="","",'Base de données'!G700)</f>
        <v/>
      </c>
      <c r="H757" s="10" t="str">
        <f>IF('Base de données'!H700="","",'Base de données'!H700)</f>
        <v/>
      </c>
      <c r="I757" s="10" t="str">
        <f>IF('Base de données'!I700="","",'Base de données'!I700)</f>
        <v/>
      </c>
      <c r="J757" s="10" t="str">
        <f>IF('Base de données'!J700="","",'Base de données'!J700)</f>
        <v/>
      </c>
      <c r="K757" s="10" t="str">
        <f>IF('Base de données'!K700="","",'Base de données'!K700)</f>
        <v/>
      </c>
      <c r="L757" s="64" t="str">
        <f>IF('Base de données'!L700="","",'Base de données'!L700)</f>
        <v/>
      </c>
      <c r="M757" s="64" t="str">
        <f>IF('Base de données'!M700="","",'Base de données'!M700)</f>
        <v/>
      </c>
      <c r="N757" s="64" t="str">
        <f>IF('Base de données'!N700="","",'Base de données'!N700)</f>
        <v/>
      </c>
      <c r="O757" s="10" t="str">
        <f>IF('Base de données'!O700="","",'Base de données'!O700)</f>
        <v/>
      </c>
      <c r="P757" s="10" t="str">
        <f>IF('Base de données'!P700="","",'Base de données'!P700)</f>
        <v/>
      </c>
      <c r="Q757" s="10" t="str">
        <f>IF('Base de données'!Q700="","",'Base de données'!Q700)</f>
        <v/>
      </c>
      <c r="BQ757"/>
      <c r="BR757"/>
      <c r="BS757"/>
      <c r="BT757"/>
      <c r="BU757"/>
      <c r="BV757"/>
      <c r="BW757"/>
      <c r="BX757"/>
      <c r="BY757"/>
      <c r="BZ757"/>
      <c r="CA757"/>
      <c r="CB757"/>
      <c r="CC757"/>
      <c r="CD757"/>
      <c r="CE757"/>
      <c r="CF757"/>
    </row>
    <row r="758" spans="1:84" hidden="1" x14ac:dyDescent="0.3">
      <c r="A758" s="12"/>
      <c r="B758" s="10" t="str">
        <f>IF('Base de données'!B701="","",'Base de données'!B701)</f>
        <v/>
      </c>
      <c r="C758" s="10" t="str">
        <f>IF('Base de données'!C701="","",'Base de données'!C701)</f>
        <v/>
      </c>
      <c r="D758" s="10" t="str">
        <f>IF('Base de données'!D701="","",'Base de données'!D701)</f>
        <v/>
      </c>
      <c r="E758" s="10" t="str">
        <f>IF('Base de données'!E701="","",'Base de données'!E701)</f>
        <v/>
      </c>
      <c r="F758" s="10" t="str">
        <f>IF('Base de données'!F701="","",'Base de données'!F701)</f>
        <v/>
      </c>
      <c r="G758" s="10" t="str">
        <f>IF('Base de données'!G701="","",'Base de données'!G701)</f>
        <v/>
      </c>
      <c r="H758" s="10" t="str">
        <f>IF('Base de données'!H701="","",'Base de données'!H701)</f>
        <v/>
      </c>
      <c r="I758" s="10" t="str">
        <f>IF('Base de données'!I701="","",'Base de données'!I701)</f>
        <v/>
      </c>
      <c r="J758" s="10" t="str">
        <f>IF('Base de données'!J701="","",'Base de données'!J701)</f>
        <v/>
      </c>
      <c r="K758" s="10" t="str">
        <f>IF('Base de données'!K701="","",'Base de données'!K701)</f>
        <v/>
      </c>
      <c r="L758" s="64" t="str">
        <f>IF('Base de données'!L701="","",'Base de données'!L701)</f>
        <v/>
      </c>
      <c r="M758" s="64" t="str">
        <f>IF('Base de données'!M701="","",'Base de données'!M701)</f>
        <v/>
      </c>
      <c r="N758" s="64" t="str">
        <f>IF('Base de données'!N701="","",'Base de données'!N701)</f>
        <v/>
      </c>
      <c r="O758" s="10" t="str">
        <f>IF('Base de données'!O701="","",'Base de données'!O701)</f>
        <v/>
      </c>
      <c r="P758" s="10" t="str">
        <f>IF('Base de données'!P701="","",'Base de données'!P701)</f>
        <v/>
      </c>
      <c r="Q758" s="10" t="str">
        <f>IF('Base de données'!Q701="","",'Base de données'!Q701)</f>
        <v/>
      </c>
      <c r="BQ758"/>
      <c r="BR758"/>
      <c r="BS758"/>
      <c r="BT758"/>
      <c r="BU758"/>
      <c r="BV758"/>
      <c r="BW758"/>
      <c r="BX758"/>
      <c r="BY758"/>
      <c r="BZ758"/>
      <c r="CA758"/>
      <c r="CB758"/>
      <c r="CC758"/>
      <c r="CD758"/>
      <c r="CE758"/>
      <c r="CF758"/>
    </row>
    <row r="759" spans="1:84" hidden="1" x14ac:dyDescent="0.3">
      <c r="A759" s="12"/>
      <c r="B759" s="10" t="str">
        <f>IF('Base de données'!B702="","",'Base de données'!B702)</f>
        <v/>
      </c>
      <c r="C759" s="10" t="str">
        <f>IF('Base de données'!C702="","",'Base de données'!C702)</f>
        <v/>
      </c>
      <c r="D759" s="10" t="str">
        <f>IF('Base de données'!D702="","",'Base de données'!D702)</f>
        <v/>
      </c>
      <c r="E759" s="10" t="str">
        <f>IF('Base de données'!E702="","",'Base de données'!E702)</f>
        <v/>
      </c>
      <c r="F759" s="10" t="str">
        <f>IF('Base de données'!F702="","",'Base de données'!F702)</f>
        <v/>
      </c>
      <c r="G759" s="10" t="str">
        <f>IF('Base de données'!G702="","",'Base de données'!G702)</f>
        <v/>
      </c>
      <c r="H759" s="10" t="str">
        <f>IF('Base de données'!H702="","",'Base de données'!H702)</f>
        <v/>
      </c>
      <c r="I759" s="10" t="str">
        <f>IF('Base de données'!I702="","",'Base de données'!I702)</f>
        <v/>
      </c>
      <c r="J759" s="10" t="str">
        <f>IF('Base de données'!J702="","",'Base de données'!J702)</f>
        <v/>
      </c>
      <c r="K759" s="10" t="str">
        <f>IF('Base de données'!K702="","",'Base de données'!K702)</f>
        <v/>
      </c>
      <c r="L759" s="64" t="str">
        <f>IF('Base de données'!L702="","",'Base de données'!L702)</f>
        <v/>
      </c>
      <c r="M759" s="64" t="str">
        <f>IF('Base de données'!M702="","",'Base de données'!M702)</f>
        <v/>
      </c>
      <c r="N759" s="64" t="str">
        <f>IF('Base de données'!N702="","",'Base de données'!N702)</f>
        <v/>
      </c>
      <c r="O759" s="10" t="str">
        <f>IF('Base de données'!O702="","",'Base de données'!O702)</f>
        <v/>
      </c>
      <c r="P759" s="10" t="str">
        <f>IF('Base de données'!P702="","",'Base de données'!P702)</f>
        <v/>
      </c>
      <c r="Q759" s="10" t="str">
        <f>IF('Base de données'!Q702="","",'Base de données'!Q702)</f>
        <v/>
      </c>
      <c r="BQ759"/>
      <c r="BR759"/>
      <c r="BS759"/>
      <c r="BT759"/>
      <c r="BU759"/>
      <c r="BV759"/>
      <c r="BW759"/>
      <c r="BX759"/>
      <c r="BY759"/>
      <c r="BZ759"/>
      <c r="CA759"/>
      <c r="CB759"/>
      <c r="CC759"/>
      <c r="CD759"/>
      <c r="CE759"/>
      <c r="CF759"/>
    </row>
    <row r="760" spans="1:84" hidden="1" x14ac:dyDescent="0.3">
      <c r="A760" s="12"/>
      <c r="B760" s="10" t="str">
        <f>IF('Base de données'!B703="","",'Base de données'!B703)</f>
        <v/>
      </c>
      <c r="C760" s="10" t="str">
        <f>IF('Base de données'!C703="","",'Base de données'!C703)</f>
        <v/>
      </c>
      <c r="D760" s="10" t="str">
        <f>IF('Base de données'!D703="","",'Base de données'!D703)</f>
        <v/>
      </c>
      <c r="E760" s="10" t="str">
        <f>IF('Base de données'!E703="","",'Base de données'!E703)</f>
        <v/>
      </c>
      <c r="F760" s="10" t="str">
        <f>IF('Base de données'!F703="","",'Base de données'!F703)</f>
        <v/>
      </c>
      <c r="G760" s="10" t="str">
        <f>IF('Base de données'!G703="","",'Base de données'!G703)</f>
        <v/>
      </c>
      <c r="H760" s="10" t="str">
        <f>IF('Base de données'!H703="","",'Base de données'!H703)</f>
        <v/>
      </c>
      <c r="I760" s="10" t="str">
        <f>IF('Base de données'!I703="","",'Base de données'!I703)</f>
        <v/>
      </c>
      <c r="J760" s="10" t="str">
        <f>IF('Base de données'!J703="","",'Base de données'!J703)</f>
        <v/>
      </c>
      <c r="K760" s="10" t="str">
        <f>IF('Base de données'!K703="","",'Base de données'!K703)</f>
        <v/>
      </c>
      <c r="L760" s="64" t="str">
        <f>IF('Base de données'!L703="","",'Base de données'!L703)</f>
        <v/>
      </c>
      <c r="M760" s="64" t="str">
        <f>IF('Base de données'!M703="","",'Base de données'!M703)</f>
        <v/>
      </c>
      <c r="N760" s="64" t="str">
        <f>IF('Base de données'!N703="","",'Base de données'!N703)</f>
        <v/>
      </c>
      <c r="O760" s="10" t="str">
        <f>IF('Base de données'!O703="","",'Base de données'!O703)</f>
        <v/>
      </c>
      <c r="P760" s="10" t="str">
        <f>IF('Base de données'!P703="","",'Base de données'!P703)</f>
        <v/>
      </c>
      <c r="Q760" s="10" t="str">
        <f>IF('Base de données'!Q703="","",'Base de données'!Q703)</f>
        <v/>
      </c>
      <c r="BQ760"/>
      <c r="BR760"/>
      <c r="BS760"/>
      <c r="BT760"/>
      <c r="BU760"/>
      <c r="BV760"/>
      <c r="BW760"/>
      <c r="BX760"/>
      <c r="BY760"/>
      <c r="BZ760"/>
      <c r="CA760"/>
      <c r="CB760"/>
      <c r="CC760"/>
      <c r="CD760"/>
      <c r="CE760"/>
      <c r="CF760"/>
    </row>
    <row r="761" spans="1:84" hidden="1" x14ac:dyDescent="0.3">
      <c r="A761" s="12"/>
      <c r="B761" s="10" t="str">
        <f>IF('Base de données'!B704="","",'Base de données'!B704)</f>
        <v/>
      </c>
      <c r="C761" s="10" t="str">
        <f>IF('Base de données'!C704="","",'Base de données'!C704)</f>
        <v/>
      </c>
      <c r="D761" s="10" t="str">
        <f>IF('Base de données'!D704="","",'Base de données'!D704)</f>
        <v/>
      </c>
      <c r="E761" s="10" t="str">
        <f>IF('Base de données'!E704="","",'Base de données'!E704)</f>
        <v/>
      </c>
      <c r="F761" s="10" t="str">
        <f>IF('Base de données'!F704="","",'Base de données'!F704)</f>
        <v/>
      </c>
      <c r="G761" s="10" t="str">
        <f>IF('Base de données'!G704="","",'Base de données'!G704)</f>
        <v/>
      </c>
      <c r="H761" s="10" t="str">
        <f>IF('Base de données'!H704="","",'Base de données'!H704)</f>
        <v/>
      </c>
      <c r="I761" s="10" t="str">
        <f>IF('Base de données'!I704="","",'Base de données'!I704)</f>
        <v/>
      </c>
      <c r="J761" s="10" t="str">
        <f>IF('Base de données'!J704="","",'Base de données'!J704)</f>
        <v/>
      </c>
      <c r="K761" s="10" t="str">
        <f>IF('Base de données'!K704="","",'Base de données'!K704)</f>
        <v/>
      </c>
      <c r="L761" s="64" t="str">
        <f>IF('Base de données'!L704="","",'Base de données'!L704)</f>
        <v/>
      </c>
      <c r="M761" s="64" t="str">
        <f>IF('Base de données'!M704="","",'Base de données'!M704)</f>
        <v/>
      </c>
      <c r="N761" s="64" t="str">
        <f>IF('Base de données'!N704="","",'Base de données'!N704)</f>
        <v/>
      </c>
      <c r="O761" s="10" t="str">
        <f>IF('Base de données'!O704="","",'Base de données'!O704)</f>
        <v/>
      </c>
      <c r="P761" s="10" t="str">
        <f>IF('Base de données'!P704="","",'Base de données'!P704)</f>
        <v/>
      </c>
      <c r="Q761" s="10" t="str">
        <f>IF('Base de données'!Q704="","",'Base de données'!Q704)</f>
        <v/>
      </c>
      <c r="BQ761"/>
      <c r="BR761"/>
      <c r="BS761"/>
      <c r="BT761"/>
      <c r="BU761"/>
      <c r="BV761"/>
      <c r="BW761"/>
      <c r="BX761"/>
      <c r="BY761"/>
      <c r="BZ761"/>
      <c r="CA761"/>
      <c r="CB761"/>
      <c r="CC761"/>
      <c r="CD761"/>
      <c r="CE761"/>
      <c r="CF761"/>
    </row>
    <row r="762" spans="1:84" hidden="1" x14ac:dyDescent="0.3">
      <c r="A762" s="12"/>
      <c r="B762" s="10" t="str">
        <f>IF('Base de données'!B705="","",'Base de données'!B705)</f>
        <v/>
      </c>
      <c r="C762" s="10" t="str">
        <f>IF('Base de données'!C705="","",'Base de données'!C705)</f>
        <v/>
      </c>
      <c r="D762" s="10" t="str">
        <f>IF('Base de données'!D705="","",'Base de données'!D705)</f>
        <v/>
      </c>
      <c r="E762" s="10" t="str">
        <f>IF('Base de données'!E705="","",'Base de données'!E705)</f>
        <v/>
      </c>
      <c r="F762" s="10" t="str">
        <f>IF('Base de données'!F705="","",'Base de données'!F705)</f>
        <v/>
      </c>
      <c r="G762" s="10" t="str">
        <f>IF('Base de données'!G705="","",'Base de données'!G705)</f>
        <v/>
      </c>
      <c r="H762" s="10" t="str">
        <f>IF('Base de données'!H705="","",'Base de données'!H705)</f>
        <v/>
      </c>
      <c r="I762" s="10" t="str">
        <f>IF('Base de données'!I705="","",'Base de données'!I705)</f>
        <v/>
      </c>
      <c r="J762" s="10" t="str">
        <f>IF('Base de données'!J705="","",'Base de données'!J705)</f>
        <v/>
      </c>
      <c r="K762" s="10" t="str">
        <f>IF('Base de données'!K705="","",'Base de données'!K705)</f>
        <v/>
      </c>
      <c r="L762" s="64" t="str">
        <f>IF('Base de données'!L705="","",'Base de données'!L705)</f>
        <v/>
      </c>
      <c r="M762" s="64" t="str">
        <f>IF('Base de données'!M705="","",'Base de données'!M705)</f>
        <v/>
      </c>
      <c r="N762" s="64" t="str">
        <f>IF('Base de données'!N705="","",'Base de données'!N705)</f>
        <v/>
      </c>
      <c r="O762" s="10" t="str">
        <f>IF('Base de données'!O705="","",'Base de données'!O705)</f>
        <v/>
      </c>
      <c r="P762" s="10" t="str">
        <f>IF('Base de données'!P705="","",'Base de données'!P705)</f>
        <v/>
      </c>
      <c r="Q762" s="10" t="str">
        <f>IF('Base de données'!Q705="","",'Base de données'!Q705)</f>
        <v/>
      </c>
      <c r="BQ762"/>
      <c r="BR762"/>
      <c r="BS762"/>
      <c r="BT762"/>
      <c r="BU762"/>
      <c r="BV762"/>
      <c r="BW762"/>
      <c r="BX762"/>
      <c r="BY762"/>
      <c r="BZ762"/>
      <c r="CA762"/>
      <c r="CB762"/>
      <c r="CC762"/>
      <c r="CD762"/>
      <c r="CE762"/>
      <c r="CF762"/>
    </row>
    <row r="763" spans="1:84" hidden="1" x14ac:dyDescent="0.3">
      <c r="A763" s="12"/>
      <c r="B763" s="10" t="str">
        <f>IF('Base de données'!B706="","",'Base de données'!B706)</f>
        <v/>
      </c>
      <c r="C763" s="10" t="str">
        <f>IF('Base de données'!C706="","",'Base de données'!C706)</f>
        <v/>
      </c>
      <c r="D763" s="10" t="str">
        <f>IF('Base de données'!D706="","",'Base de données'!D706)</f>
        <v/>
      </c>
      <c r="E763" s="10" t="str">
        <f>IF('Base de données'!E706="","",'Base de données'!E706)</f>
        <v/>
      </c>
      <c r="F763" s="10" t="str">
        <f>IF('Base de données'!F706="","",'Base de données'!F706)</f>
        <v/>
      </c>
      <c r="G763" s="10" t="str">
        <f>IF('Base de données'!G706="","",'Base de données'!G706)</f>
        <v/>
      </c>
      <c r="H763" s="10" t="str">
        <f>IF('Base de données'!H706="","",'Base de données'!H706)</f>
        <v/>
      </c>
      <c r="I763" s="10" t="str">
        <f>IF('Base de données'!I706="","",'Base de données'!I706)</f>
        <v/>
      </c>
      <c r="J763" s="10" t="str">
        <f>IF('Base de données'!J706="","",'Base de données'!J706)</f>
        <v/>
      </c>
      <c r="K763" s="10" t="str">
        <f>IF('Base de données'!K706="","",'Base de données'!K706)</f>
        <v/>
      </c>
      <c r="L763" s="64" t="str">
        <f>IF('Base de données'!L706="","",'Base de données'!L706)</f>
        <v/>
      </c>
      <c r="M763" s="64" t="str">
        <f>IF('Base de données'!M706="","",'Base de données'!M706)</f>
        <v/>
      </c>
      <c r="N763" s="64" t="str">
        <f>IF('Base de données'!N706="","",'Base de données'!N706)</f>
        <v/>
      </c>
      <c r="O763" s="10" t="str">
        <f>IF('Base de données'!O706="","",'Base de données'!O706)</f>
        <v/>
      </c>
      <c r="P763" s="10" t="str">
        <f>IF('Base de données'!P706="","",'Base de données'!P706)</f>
        <v/>
      </c>
      <c r="Q763" s="10" t="str">
        <f>IF('Base de données'!Q706="","",'Base de données'!Q706)</f>
        <v/>
      </c>
      <c r="BQ763"/>
      <c r="BR763"/>
      <c r="BS763"/>
      <c r="BT763"/>
      <c r="BU763"/>
      <c r="BV763"/>
      <c r="BW763"/>
      <c r="BX763"/>
      <c r="BY763"/>
      <c r="BZ763"/>
      <c r="CA763"/>
      <c r="CB763"/>
      <c r="CC763"/>
      <c r="CD763"/>
      <c r="CE763"/>
      <c r="CF763"/>
    </row>
    <row r="764" spans="1:84" hidden="1" x14ac:dyDescent="0.3">
      <c r="A764" s="12"/>
      <c r="B764" s="10" t="str">
        <f>IF('Base de données'!B707="","",'Base de données'!B707)</f>
        <v/>
      </c>
      <c r="C764" s="10" t="str">
        <f>IF('Base de données'!C707="","",'Base de données'!C707)</f>
        <v/>
      </c>
      <c r="D764" s="10" t="str">
        <f>IF('Base de données'!D707="","",'Base de données'!D707)</f>
        <v/>
      </c>
      <c r="E764" s="10" t="str">
        <f>IF('Base de données'!E707="","",'Base de données'!E707)</f>
        <v/>
      </c>
      <c r="F764" s="10" t="str">
        <f>IF('Base de données'!F707="","",'Base de données'!F707)</f>
        <v/>
      </c>
      <c r="G764" s="10" t="str">
        <f>IF('Base de données'!G707="","",'Base de données'!G707)</f>
        <v/>
      </c>
      <c r="H764" s="10" t="str">
        <f>IF('Base de données'!H707="","",'Base de données'!H707)</f>
        <v/>
      </c>
      <c r="I764" s="10" t="str">
        <f>IF('Base de données'!I707="","",'Base de données'!I707)</f>
        <v/>
      </c>
      <c r="J764" s="10" t="str">
        <f>IF('Base de données'!J707="","",'Base de données'!J707)</f>
        <v/>
      </c>
      <c r="K764" s="10" t="str">
        <f>IF('Base de données'!K707="","",'Base de données'!K707)</f>
        <v/>
      </c>
      <c r="L764" s="64" t="str">
        <f>IF('Base de données'!L707="","",'Base de données'!L707)</f>
        <v/>
      </c>
      <c r="M764" s="64" t="str">
        <f>IF('Base de données'!M707="","",'Base de données'!M707)</f>
        <v/>
      </c>
      <c r="N764" s="64" t="str">
        <f>IF('Base de données'!N707="","",'Base de données'!N707)</f>
        <v/>
      </c>
      <c r="O764" s="10" t="str">
        <f>IF('Base de données'!O707="","",'Base de données'!O707)</f>
        <v/>
      </c>
      <c r="P764" s="10" t="str">
        <f>IF('Base de données'!P707="","",'Base de données'!P707)</f>
        <v/>
      </c>
      <c r="Q764" s="10" t="str">
        <f>IF('Base de données'!Q707="","",'Base de données'!Q707)</f>
        <v/>
      </c>
      <c r="BQ764"/>
      <c r="BR764"/>
      <c r="BS764"/>
      <c r="BT764"/>
      <c r="BU764"/>
      <c r="BV764"/>
      <c r="BW764"/>
      <c r="BX764"/>
      <c r="BY764"/>
      <c r="BZ764"/>
      <c r="CA764"/>
      <c r="CB764"/>
      <c r="CC764"/>
      <c r="CD764"/>
      <c r="CE764"/>
      <c r="CF764"/>
    </row>
    <row r="765" spans="1:84" hidden="1" x14ac:dyDescent="0.3">
      <c r="A765" s="12"/>
      <c r="B765" s="10" t="str">
        <f>IF('Base de données'!B708="","",'Base de données'!B708)</f>
        <v/>
      </c>
      <c r="C765" s="10" t="str">
        <f>IF('Base de données'!C708="","",'Base de données'!C708)</f>
        <v/>
      </c>
      <c r="D765" s="10" t="str">
        <f>IF('Base de données'!D708="","",'Base de données'!D708)</f>
        <v/>
      </c>
      <c r="E765" s="10" t="str">
        <f>IF('Base de données'!E708="","",'Base de données'!E708)</f>
        <v/>
      </c>
      <c r="F765" s="10" t="str">
        <f>IF('Base de données'!F708="","",'Base de données'!F708)</f>
        <v/>
      </c>
      <c r="G765" s="10" t="str">
        <f>IF('Base de données'!G708="","",'Base de données'!G708)</f>
        <v/>
      </c>
      <c r="H765" s="10" t="str">
        <f>IF('Base de données'!H708="","",'Base de données'!H708)</f>
        <v/>
      </c>
      <c r="I765" s="10" t="str">
        <f>IF('Base de données'!I708="","",'Base de données'!I708)</f>
        <v/>
      </c>
      <c r="J765" s="10" t="str">
        <f>IF('Base de données'!J708="","",'Base de données'!J708)</f>
        <v/>
      </c>
      <c r="K765" s="10" t="str">
        <f>IF('Base de données'!K708="","",'Base de données'!K708)</f>
        <v/>
      </c>
      <c r="L765" s="64" t="str">
        <f>IF('Base de données'!L708="","",'Base de données'!L708)</f>
        <v/>
      </c>
      <c r="M765" s="64" t="str">
        <f>IF('Base de données'!M708="","",'Base de données'!M708)</f>
        <v/>
      </c>
      <c r="N765" s="64" t="str">
        <f>IF('Base de données'!N708="","",'Base de données'!N708)</f>
        <v/>
      </c>
      <c r="O765" s="10" t="str">
        <f>IF('Base de données'!O708="","",'Base de données'!O708)</f>
        <v/>
      </c>
      <c r="P765" s="10" t="str">
        <f>IF('Base de données'!P708="","",'Base de données'!P708)</f>
        <v/>
      </c>
      <c r="Q765" s="10" t="str">
        <f>IF('Base de données'!Q708="","",'Base de données'!Q708)</f>
        <v/>
      </c>
      <c r="BQ765"/>
      <c r="BR765"/>
      <c r="BS765"/>
      <c r="BT765"/>
      <c r="BU765"/>
      <c r="BV765"/>
      <c r="BW765"/>
      <c r="BX765"/>
      <c r="BY765"/>
      <c r="BZ765"/>
      <c r="CA765"/>
      <c r="CB765"/>
      <c r="CC765"/>
      <c r="CD765"/>
      <c r="CE765"/>
      <c r="CF765"/>
    </row>
    <row r="766" spans="1:84" hidden="1" x14ac:dyDescent="0.3">
      <c r="A766" s="12"/>
      <c r="B766" s="10" t="str">
        <f>IF('Base de données'!B709="","",'Base de données'!B709)</f>
        <v/>
      </c>
      <c r="C766" s="10" t="str">
        <f>IF('Base de données'!C709="","",'Base de données'!C709)</f>
        <v/>
      </c>
      <c r="D766" s="10" t="str">
        <f>IF('Base de données'!D709="","",'Base de données'!D709)</f>
        <v/>
      </c>
      <c r="E766" s="10" t="str">
        <f>IF('Base de données'!E709="","",'Base de données'!E709)</f>
        <v/>
      </c>
      <c r="F766" s="10" t="str">
        <f>IF('Base de données'!F709="","",'Base de données'!F709)</f>
        <v/>
      </c>
      <c r="G766" s="10" t="str">
        <f>IF('Base de données'!G709="","",'Base de données'!G709)</f>
        <v/>
      </c>
      <c r="H766" s="10" t="str">
        <f>IF('Base de données'!H709="","",'Base de données'!H709)</f>
        <v/>
      </c>
      <c r="I766" s="10" t="str">
        <f>IF('Base de données'!I709="","",'Base de données'!I709)</f>
        <v/>
      </c>
      <c r="J766" s="10" t="str">
        <f>IF('Base de données'!J709="","",'Base de données'!J709)</f>
        <v/>
      </c>
      <c r="K766" s="10" t="str">
        <f>IF('Base de données'!K709="","",'Base de données'!K709)</f>
        <v/>
      </c>
      <c r="L766" s="64" t="str">
        <f>IF('Base de données'!L709="","",'Base de données'!L709)</f>
        <v/>
      </c>
      <c r="M766" s="64" t="str">
        <f>IF('Base de données'!M709="","",'Base de données'!M709)</f>
        <v/>
      </c>
      <c r="N766" s="64" t="str">
        <f>IF('Base de données'!N709="","",'Base de données'!N709)</f>
        <v/>
      </c>
      <c r="O766" s="10" t="str">
        <f>IF('Base de données'!O709="","",'Base de données'!O709)</f>
        <v/>
      </c>
      <c r="P766" s="10" t="str">
        <f>IF('Base de données'!P709="","",'Base de données'!P709)</f>
        <v/>
      </c>
      <c r="Q766" s="10" t="str">
        <f>IF('Base de données'!Q709="","",'Base de données'!Q709)</f>
        <v/>
      </c>
      <c r="BQ766"/>
      <c r="BR766"/>
      <c r="BS766"/>
      <c r="BT766"/>
      <c r="BU766"/>
      <c r="BV766"/>
      <c r="BW766"/>
      <c r="BX766"/>
      <c r="BY766"/>
      <c r="BZ766"/>
      <c r="CA766"/>
      <c r="CB766"/>
      <c r="CC766"/>
      <c r="CD766"/>
      <c r="CE766"/>
      <c r="CF766"/>
    </row>
    <row r="767" spans="1:84" hidden="1" x14ac:dyDescent="0.3">
      <c r="A767" s="12"/>
      <c r="B767" s="10" t="str">
        <f>IF('Base de données'!B710="","",'Base de données'!B710)</f>
        <v/>
      </c>
      <c r="C767" s="10" t="str">
        <f>IF('Base de données'!C710="","",'Base de données'!C710)</f>
        <v/>
      </c>
      <c r="D767" s="10" t="str">
        <f>IF('Base de données'!D710="","",'Base de données'!D710)</f>
        <v/>
      </c>
      <c r="E767" s="10" t="str">
        <f>IF('Base de données'!E710="","",'Base de données'!E710)</f>
        <v/>
      </c>
      <c r="F767" s="10" t="str">
        <f>IF('Base de données'!F710="","",'Base de données'!F710)</f>
        <v/>
      </c>
      <c r="G767" s="10" t="str">
        <f>IF('Base de données'!G710="","",'Base de données'!G710)</f>
        <v/>
      </c>
      <c r="H767" s="10" t="str">
        <f>IF('Base de données'!H710="","",'Base de données'!H710)</f>
        <v/>
      </c>
      <c r="I767" s="10" t="str">
        <f>IF('Base de données'!I710="","",'Base de données'!I710)</f>
        <v/>
      </c>
      <c r="J767" s="10" t="str">
        <f>IF('Base de données'!J710="","",'Base de données'!J710)</f>
        <v/>
      </c>
      <c r="K767" s="10" t="str">
        <f>IF('Base de données'!K710="","",'Base de données'!K710)</f>
        <v/>
      </c>
      <c r="L767" s="64" t="str">
        <f>IF('Base de données'!L710="","",'Base de données'!L710)</f>
        <v/>
      </c>
      <c r="M767" s="64" t="str">
        <f>IF('Base de données'!M710="","",'Base de données'!M710)</f>
        <v/>
      </c>
      <c r="N767" s="64" t="str">
        <f>IF('Base de données'!N710="","",'Base de données'!N710)</f>
        <v/>
      </c>
      <c r="O767" s="10" t="str">
        <f>IF('Base de données'!O710="","",'Base de données'!O710)</f>
        <v/>
      </c>
      <c r="P767" s="10" t="str">
        <f>IF('Base de données'!P710="","",'Base de données'!P710)</f>
        <v/>
      </c>
      <c r="Q767" s="10" t="str">
        <f>IF('Base de données'!Q710="","",'Base de données'!Q710)</f>
        <v/>
      </c>
      <c r="BQ767"/>
      <c r="BR767"/>
      <c r="BS767"/>
      <c r="BT767"/>
      <c r="BU767"/>
      <c r="BV767"/>
      <c r="BW767"/>
      <c r="BX767"/>
      <c r="BY767"/>
      <c r="BZ767"/>
      <c r="CA767"/>
      <c r="CB767"/>
      <c r="CC767"/>
      <c r="CD767"/>
      <c r="CE767"/>
      <c r="CF767"/>
    </row>
    <row r="768" spans="1:84" hidden="1" x14ac:dyDescent="0.3">
      <c r="A768" s="12"/>
      <c r="B768" s="10" t="str">
        <f>IF('Base de données'!B711="","",'Base de données'!B711)</f>
        <v/>
      </c>
      <c r="C768" s="10" t="str">
        <f>IF('Base de données'!C711="","",'Base de données'!C711)</f>
        <v/>
      </c>
      <c r="D768" s="10" t="str">
        <f>IF('Base de données'!D711="","",'Base de données'!D711)</f>
        <v/>
      </c>
      <c r="E768" s="10" t="str">
        <f>IF('Base de données'!E711="","",'Base de données'!E711)</f>
        <v/>
      </c>
      <c r="F768" s="10" t="str">
        <f>IF('Base de données'!F711="","",'Base de données'!F711)</f>
        <v/>
      </c>
      <c r="G768" s="10" t="str">
        <f>IF('Base de données'!G711="","",'Base de données'!G711)</f>
        <v/>
      </c>
      <c r="H768" s="10" t="str">
        <f>IF('Base de données'!H711="","",'Base de données'!H711)</f>
        <v/>
      </c>
      <c r="I768" s="10" t="str">
        <f>IF('Base de données'!I711="","",'Base de données'!I711)</f>
        <v/>
      </c>
      <c r="J768" s="10" t="str">
        <f>IF('Base de données'!J711="","",'Base de données'!J711)</f>
        <v/>
      </c>
      <c r="K768" s="10" t="str">
        <f>IF('Base de données'!K711="","",'Base de données'!K711)</f>
        <v/>
      </c>
      <c r="L768" s="64" t="str">
        <f>IF('Base de données'!L711="","",'Base de données'!L711)</f>
        <v/>
      </c>
      <c r="M768" s="64" t="str">
        <f>IF('Base de données'!M711="","",'Base de données'!M711)</f>
        <v/>
      </c>
      <c r="N768" s="64" t="str">
        <f>IF('Base de données'!N711="","",'Base de données'!N711)</f>
        <v/>
      </c>
      <c r="O768" s="10" t="str">
        <f>IF('Base de données'!O711="","",'Base de données'!O711)</f>
        <v/>
      </c>
      <c r="P768" s="10" t="str">
        <f>IF('Base de données'!P711="","",'Base de données'!P711)</f>
        <v/>
      </c>
      <c r="Q768" s="10" t="str">
        <f>IF('Base de données'!Q711="","",'Base de données'!Q711)</f>
        <v/>
      </c>
      <c r="BQ768"/>
      <c r="BR768"/>
      <c r="BS768"/>
      <c r="BT768"/>
      <c r="BU768"/>
      <c r="BV768"/>
      <c r="BW768"/>
      <c r="BX768"/>
      <c r="BY768"/>
      <c r="BZ768"/>
      <c r="CA768"/>
      <c r="CB768"/>
      <c r="CC768"/>
      <c r="CD768"/>
      <c r="CE768"/>
      <c r="CF768"/>
    </row>
    <row r="769" spans="1:84" hidden="1" x14ac:dyDescent="0.3">
      <c r="A769" s="12"/>
      <c r="B769" s="10" t="str">
        <f>IF('Base de données'!B712="","",'Base de données'!B712)</f>
        <v/>
      </c>
      <c r="C769" s="10" t="str">
        <f>IF('Base de données'!C712="","",'Base de données'!C712)</f>
        <v/>
      </c>
      <c r="D769" s="10" t="str">
        <f>IF('Base de données'!D712="","",'Base de données'!D712)</f>
        <v/>
      </c>
      <c r="E769" s="10" t="str">
        <f>IF('Base de données'!E712="","",'Base de données'!E712)</f>
        <v/>
      </c>
      <c r="F769" s="10" t="str">
        <f>IF('Base de données'!F712="","",'Base de données'!F712)</f>
        <v/>
      </c>
      <c r="G769" s="10" t="str">
        <f>IF('Base de données'!G712="","",'Base de données'!G712)</f>
        <v/>
      </c>
      <c r="H769" s="10" t="str">
        <f>IF('Base de données'!H712="","",'Base de données'!H712)</f>
        <v/>
      </c>
      <c r="I769" s="10" t="str">
        <f>IF('Base de données'!I712="","",'Base de données'!I712)</f>
        <v/>
      </c>
      <c r="J769" s="10" t="str">
        <f>IF('Base de données'!J712="","",'Base de données'!J712)</f>
        <v/>
      </c>
      <c r="K769" s="10" t="str">
        <f>IF('Base de données'!K712="","",'Base de données'!K712)</f>
        <v/>
      </c>
      <c r="L769" s="64" t="str">
        <f>IF('Base de données'!L712="","",'Base de données'!L712)</f>
        <v/>
      </c>
      <c r="M769" s="64" t="str">
        <f>IF('Base de données'!M712="","",'Base de données'!M712)</f>
        <v/>
      </c>
      <c r="N769" s="64" t="str">
        <f>IF('Base de données'!N712="","",'Base de données'!N712)</f>
        <v/>
      </c>
      <c r="O769" s="10" t="str">
        <f>IF('Base de données'!O712="","",'Base de données'!O712)</f>
        <v/>
      </c>
      <c r="P769" s="10" t="str">
        <f>IF('Base de données'!P712="","",'Base de données'!P712)</f>
        <v/>
      </c>
      <c r="Q769" s="10" t="str">
        <f>IF('Base de données'!Q712="","",'Base de données'!Q712)</f>
        <v/>
      </c>
      <c r="BQ769"/>
      <c r="BR769"/>
      <c r="BS769"/>
      <c r="BT769"/>
      <c r="BU769"/>
      <c r="BV769"/>
      <c r="BW769"/>
      <c r="BX769"/>
      <c r="BY769"/>
      <c r="BZ769"/>
      <c r="CA769"/>
      <c r="CB769"/>
      <c r="CC769"/>
      <c r="CD769"/>
      <c r="CE769"/>
      <c r="CF769"/>
    </row>
    <row r="770" spans="1:84" hidden="1" x14ac:dyDescent="0.3">
      <c r="A770" s="12"/>
      <c r="B770" s="10" t="str">
        <f>IF('Base de données'!B713="","",'Base de données'!B713)</f>
        <v/>
      </c>
      <c r="C770" s="10" t="str">
        <f>IF('Base de données'!C713="","",'Base de données'!C713)</f>
        <v/>
      </c>
      <c r="D770" s="10" t="str">
        <f>IF('Base de données'!D713="","",'Base de données'!D713)</f>
        <v/>
      </c>
      <c r="E770" s="10" t="str">
        <f>IF('Base de données'!E713="","",'Base de données'!E713)</f>
        <v/>
      </c>
      <c r="F770" s="10" t="str">
        <f>IF('Base de données'!F713="","",'Base de données'!F713)</f>
        <v/>
      </c>
      <c r="G770" s="10" t="str">
        <f>IF('Base de données'!G713="","",'Base de données'!G713)</f>
        <v/>
      </c>
      <c r="H770" s="10" t="str">
        <f>IF('Base de données'!H713="","",'Base de données'!H713)</f>
        <v/>
      </c>
      <c r="I770" s="10" t="str">
        <f>IF('Base de données'!I713="","",'Base de données'!I713)</f>
        <v/>
      </c>
      <c r="J770" s="10" t="str">
        <f>IF('Base de données'!J713="","",'Base de données'!J713)</f>
        <v/>
      </c>
      <c r="K770" s="10" t="str">
        <f>IF('Base de données'!K713="","",'Base de données'!K713)</f>
        <v/>
      </c>
      <c r="L770" s="64" t="str">
        <f>IF('Base de données'!L713="","",'Base de données'!L713)</f>
        <v/>
      </c>
      <c r="M770" s="64" t="str">
        <f>IF('Base de données'!M713="","",'Base de données'!M713)</f>
        <v/>
      </c>
      <c r="N770" s="64" t="str">
        <f>IF('Base de données'!N713="","",'Base de données'!N713)</f>
        <v/>
      </c>
      <c r="O770" s="10" t="str">
        <f>IF('Base de données'!O713="","",'Base de données'!O713)</f>
        <v/>
      </c>
      <c r="P770" s="10" t="str">
        <f>IF('Base de données'!P713="","",'Base de données'!P713)</f>
        <v/>
      </c>
      <c r="Q770" s="10" t="str">
        <f>IF('Base de données'!Q713="","",'Base de données'!Q713)</f>
        <v/>
      </c>
      <c r="BQ770"/>
      <c r="BR770"/>
      <c r="BS770"/>
      <c r="BT770"/>
      <c r="BU770"/>
      <c r="BV770"/>
      <c r="BW770"/>
      <c r="BX770"/>
      <c r="BY770"/>
      <c r="BZ770"/>
      <c r="CA770"/>
      <c r="CB770"/>
      <c r="CC770"/>
      <c r="CD770"/>
      <c r="CE770"/>
      <c r="CF770"/>
    </row>
    <row r="771" spans="1:84" hidden="1" x14ac:dyDescent="0.3">
      <c r="A771" s="12"/>
      <c r="B771" s="10" t="str">
        <f>IF('Base de données'!B714="","",'Base de données'!B714)</f>
        <v/>
      </c>
      <c r="C771" s="10" t="str">
        <f>IF('Base de données'!C714="","",'Base de données'!C714)</f>
        <v/>
      </c>
      <c r="D771" s="10" t="str">
        <f>IF('Base de données'!D714="","",'Base de données'!D714)</f>
        <v/>
      </c>
      <c r="E771" s="10" t="str">
        <f>IF('Base de données'!E714="","",'Base de données'!E714)</f>
        <v/>
      </c>
      <c r="F771" s="10" t="str">
        <f>IF('Base de données'!F714="","",'Base de données'!F714)</f>
        <v/>
      </c>
      <c r="G771" s="10" t="str">
        <f>IF('Base de données'!G714="","",'Base de données'!G714)</f>
        <v/>
      </c>
      <c r="H771" s="10" t="str">
        <f>IF('Base de données'!H714="","",'Base de données'!H714)</f>
        <v/>
      </c>
      <c r="I771" s="10" t="str">
        <f>IF('Base de données'!I714="","",'Base de données'!I714)</f>
        <v/>
      </c>
      <c r="J771" s="10" t="str">
        <f>IF('Base de données'!J714="","",'Base de données'!J714)</f>
        <v/>
      </c>
      <c r="K771" s="10" t="str">
        <f>IF('Base de données'!K714="","",'Base de données'!K714)</f>
        <v/>
      </c>
      <c r="L771" s="64" t="str">
        <f>IF('Base de données'!L714="","",'Base de données'!L714)</f>
        <v/>
      </c>
      <c r="M771" s="64" t="str">
        <f>IF('Base de données'!M714="","",'Base de données'!M714)</f>
        <v/>
      </c>
      <c r="N771" s="64" t="str">
        <f>IF('Base de données'!N714="","",'Base de données'!N714)</f>
        <v/>
      </c>
      <c r="O771" s="10" t="str">
        <f>IF('Base de données'!O714="","",'Base de données'!O714)</f>
        <v/>
      </c>
      <c r="P771" s="10" t="str">
        <f>IF('Base de données'!P714="","",'Base de données'!P714)</f>
        <v/>
      </c>
      <c r="Q771" s="10" t="str">
        <f>IF('Base de données'!Q714="","",'Base de données'!Q714)</f>
        <v/>
      </c>
      <c r="BQ771"/>
      <c r="BR771"/>
      <c r="BS771"/>
      <c r="BT771"/>
      <c r="BU771"/>
      <c r="BV771"/>
      <c r="BW771"/>
      <c r="BX771"/>
      <c r="BY771"/>
      <c r="BZ771"/>
      <c r="CA771"/>
      <c r="CB771"/>
      <c r="CC771"/>
      <c r="CD771"/>
      <c r="CE771"/>
      <c r="CF771"/>
    </row>
    <row r="772" spans="1:84" hidden="1" x14ac:dyDescent="0.3">
      <c r="A772" s="12"/>
      <c r="B772" s="10" t="str">
        <f>IF('Base de données'!B715="","",'Base de données'!B715)</f>
        <v/>
      </c>
      <c r="C772" s="10" t="str">
        <f>IF('Base de données'!C715="","",'Base de données'!C715)</f>
        <v/>
      </c>
      <c r="D772" s="10" t="str">
        <f>IF('Base de données'!D715="","",'Base de données'!D715)</f>
        <v/>
      </c>
      <c r="E772" s="10" t="str">
        <f>IF('Base de données'!E715="","",'Base de données'!E715)</f>
        <v/>
      </c>
      <c r="F772" s="10" t="str">
        <f>IF('Base de données'!F715="","",'Base de données'!F715)</f>
        <v/>
      </c>
      <c r="G772" s="10" t="str">
        <f>IF('Base de données'!G715="","",'Base de données'!G715)</f>
        <v/>
      </c>
      <c r="H772" s="10" t="str">
        <f>IF('Base de données'!H715="","",'Base de données'!H715)</f>
        <v/>
      </c>
      <c r="I772" s="10" t="str">
        <f>IF('Base de données'!I715="","",'Base de données'!I715)</f>
        <v/>
      </c>
      <c r="J772" s="10" t="str">
        <f>IF('Base de données'!J715="","",'Base de données'!J715)</f>
        <v/>
      </c>
      <c r="K772" s="10" t="str">
        <f>IF('Base de données'!K715="","",'Base de données'!K715)</f>
        <v/>
      </c>
      <c r="L772" s="64" t="str">
        <f>IF('Base de données'!L715="","",'Base de données'!L715)</f>
        <v/>
      </c>
      <c r="M772" s="64" t="str">
        <f>IF('Base de données'!M715="","",'Base de données'!M715)</f>
        <v/>
      </c>
      <c r="N772" s="64" t="str">
        <f>IF('Base de données'!N715="","",'Base de données'!N715)</f>
        <v/>
      </c>
      <c r="O772" s="10" t="str">
        <f>IF('Base de données'!O715="","",'Base de données'!O715)</f>
        <v/>
      </c>
      <c r="P772" s="10" t="str">
        <f>IF('Base de données'!P715="","",'Base de données'!P715)</f>
        <v/>
      </c>
      <c r="Q772" s="10" t="str">
        <f>IF('Base de données'!Q715="","",'Base de données'!Q715)</f>
        <v/>
      </c>
      <c r="BQ772"/>
      <c r="BR772"/>
      <c r="BS772"/>
      <c r="BT772"/>
      <c r="BU772"/>
      <c r="BV772"/>
      <c r="BW772"/>
      <c r="BX772"/>
      <c r="BY772"/>
      <c r="BZ772"/>
      <c r="CA772"/>
      <c r="CB772"/>
      <c r="CC772"/>
      <c r="CD772"/>
      <c r="CE772"/>
      <c r="CF772"/>
    </row>
    <row r="773" spans="1:84" hidden="1" x14ac:dyDescent="0.3">
      <c r="A773" s="12"/>
      <c r="B773" s="10" t="str">
        <f>IF('Base de données'!B716="","",'Base de données'!B716)</f>
        <v/>
      </c>
      <c r="C773" s="10" t="str">
        <f>IF('Base de données'!C716="","",'Base de données'!C716)</f>
        <v/>
      </c>
      <c r="D773" s="10" t="str">
        <f>IF('Base de données'!D716="","",'Base de données'!D716)</f>
        <v/>
      </c>
      <c r="E773" s="10" t="str">
        <f>IF('Base de données'!E716="","",'Base de données'!E716)</f>
        <v/>
      </c>
      <c r="F773" s="10" t="str">
        <f>IF('Base de données'!F716="","",'Base de données'!F716)</f>
        <v/>
      </c>
      <c r="G773" s="10" t="str">
        <f>IF('Base de données'!G716="","",'Base de données'!G716)</f>
        <v/>
      </c>
      <c r="H773" s="10" t="str">
        <f>IF('Base de données'!H716="","",'Base de données'!H716)</f>
        <v/>
      </c>
      <c r="I773" s="10" t="str">
        <f>IF('Base de données'!I716="","",'Base de données'!I716)</f>
        <v/>
      </c>
      <c r="J773" s="10" t="str">
        <f>IF('Base de données'!J716="","",'Base de données'!J716)</f>
        <v/>
      </c>
      <c r="K773" s="10" t="str">
        <f>IF('Base de données'!K716="","",'Base de données'!K716)</f>
        <v/>
      </c>
      <c r="L773" s="64" t="str">
        <f>IF('Base de données'!L716="","",'Base de données'!L716)</f>
        <v/>
      </c>
      <c r="M773" s="64" t="str">
        <f>IF('Base de données'!M716="","",'Base de données'!M716)</f>
        <v/>
      </c>
      <c r="N773" s="64" t="str">
        <f>IF('Base de données'!N716="","",'Base de données'!N716)</f>
        <v/>
      </c>
      <c r="O773" s="10" t="str">
        <f>IF('Base de données'!O716="","",'Base de données'!O716)</f>
        <v/>
      </c>
      <c r="P773" s="10" t="str">
        <f>IF('Base de données'!P716="","",'Base de données'!P716)</f>
        <v/>
      </c>
      <c r="Q773" s="10" t="str">
        <f>IF('Base de données'!Q716="","",'Base de données'!Q716)</f>
        <v/>
      </c>
      <c r="BQ773"/>
      <c r="BR773"/>
      <c r="BS773"/>
      <c r="BT773"/>
      <c r="BU773"/>
      <c r="BV773"/>
      <c r="BW773"/>
      <c r="BX773"/>
      <c r="BY773"/>
      <c r="BZ773"/>
      <c r="CA773"/>
      <c r="CB773"/>
      <c r="CC773"/>
      <c r="CD773"/>
      <c r="CE773"/>
      <c r="CF773"/>
    </row>
    <row r="774" spans="1:84" hidden="1" x14ac:dyDescent="0.3">
      <c r="A774" s="12"/>
      <c r="B774" s="10" t="str">
        <f>IF('Base de données'!B717="","",'Base de données'!B717)</f>
        <v/>
      </c>
      <c r="C774" s="10" t="str">
        <f>IF('Base de données'!C717="","",'Base de données'!C717)</f>
        <v/>
      </c>
      <c r="D774" s="10" t="str">
        <f>IF('Base de données'!D717="","",'Base de données'!D717)</f>
        <v/>
      </c>
      <c r="E774" s="10" t="str">
        <f>IF('Base de données'!E717="","",'Base de données'!E717)</f>
        <v/>
      </c>
      <c r="F774" s="10" t="str">
        <f>IF('Base de données'!F717="","",'Base de données'!F717)</f>
        <v/>
      </c>
      <c r="G774" s="10" t="str">
        <f>IF('Base de données'!G717="","",'Base de données'!G717)</f>
        <v/>
      </c>
      <c r="H774" s="10" t="str">
        <f>IF('Base de données'!H717="","",'Base de données'!H717)</f>
        <v/>
      </c>
      <c r="I774" s="10" t="str">
        <f>IF('Base de données'!I717="","",'Base de données'!I717)</f>
        <v/>
      </c>
      <c r="J774" s="10" t="str">
        <f>IF('Base de données'!J717="","",'Base de données'!J717)</f>
        <v/>
      </c>
      <c r="K774" s="10" t="str">
        <f>IF('Base de données'!K717="","",'Base de données'!K717)</f>
        <v/>
      </c>
      <c r="L774" s="64" t="str">
        <f>IF('Base de données'!L717="","",'Base de données'!L717)</f>
        <v/>
      </c>
      <c r="M774" s="64" t="str">
        <f>IF('Base de données'!M717="","",'Base de données'!M717)</f>
        <v/>
      </c>
      <c r="N774" s="64" t="str">
        <f>IF('Base de données'!N717="","",'Base de données'!N717)</f>
        <v/>
      </c>
      <c r="O774" s="10" t="str">
        <f>IF('Base de données'!O717="","",'Base de données'!O717)</f>
        <v/>
      </c>
      <c r="P774" s="10" t="str">
        <f>IF('Base de données'!P717="","",'Base de données'!P717)</f>
        <v/>
      </c>
      <c r="Q774" s="10" t="str">
        <f>IF('Base de données'!Q717="","",'Base de données'!Q717)</f>
        <v/>
      </c>
      <c r="BQ774"/>
      <c r="BR774"/>
      <c r="BS774"/>
      <c r="BT774"/>
      <c r="BU774"/>
      <c r="BV774"/>
      <c r="BW774"/>
      <c r="BX774"/>
      <c r="BY774"/>
      <c r="BZ774"/>
      <c r="CA774"/>
      <c r="CB774"/>
      <c r="CC774"/>
      <c r="CD774"/>
      <c r="CE774"/>
      <c r="CF774"/>
    </row>
    <row r="775" spans="1:84" hidden="1" x14ac:dyDescent="0.3">
      <c r="A775" s="12"/>
      <c r="B775" s="10" t="str">
        <f>IF('Base de données'!B718="","",'Base de données'!B718)</f>
        <v/>
      </c>
      <c r="C775" s="10" t="str">
        <f>IF('Base de données'!C718="","",'Base de données'!C718)</f>
        <v/>
      </c>
      <c r="D775" s="10" t="str">
        <f>IF('Base de données'!D718="","",'Base de données'!D718)</f>
        <v/>
      </c>
      <c r="E775" s="10" t="str">
        <f>IF('Base de données'!E718="","",'Base de données'!E718)</f>
        <v/>
      </c>
      <c r="F775" s="10" t="str">
        <f>IF('Base de données'!F718="","",'Base de données'!F718)</f>
        <v/>
      </c>
      <c r="G775" s="10" t="str">
        <f>IF('Base de données'!G718="","",'Base de données'!G718)</f>
        <v/>
      </c>
      <c r="H775" s="10" t="str">
        <f>IF('Base de données'!H718="","",'Base de données'!H718)</f>
        <v/>
      </c>
      <c r="I775" s="10" t="str">
        <f>IF('Base de données'!I718="","",'Base de données'!I718)</f>
        <v/>
      </c>
      <c r="J775" s="10" t="str">
        <f>IF('Base de données'!J718="","",'Base de données'!J718)</f>
        <v/>
      </c>
      <c r="K775" s="10" t="str">
        <f>IF('Base de données'!K718="","",'Base de données'!K718)</f>
        <v/>
      </c>
      <c r="L775" s="64" t="str">
        <f>IF('Base de données'!L718="","",'Base de données'!L718)</f>
        <v/>
      </c>
      <c r="M775" s="64" t="str">
        <f>IF('Base de données'!M718="","",'Base de données'!M718)</f>
        <v/>
      </c>
      <c r="N775" s="64" t="str">
        <f>IF('Base de données'!N718="","",'Base de données'!N718)</f>
        <v/>
      </c>
      <c r="O775" s="10" t="str">
        <f>IF('Base de données'!O718="","",'Base de données'!O718)</f>
        <v/>
      </c>
      <c r="P775" s="10" t="str">
        <f>IF('Base de données'!P718="","",'Base de données'!P718)</f>
        <v/>
      </c>
      <c r="Q775" s="10" t="str">
        <f>IF('Base de données'!Q718="","",'Base de données'!Q718)</f>
        <v/>
      </c>
      <c r="BQ775"/>
      <c r="BR775"/>
      <c r="BS775"/>
      <c r="BT775"/>
      <c r="BU775"/>
      <c r="BV775"/>
      <c r="BW775"/>
      <c r="BX775"/>
      <c r="BY775"/>
      <c r="BZ775"/>
      <c r="CA775"/>
      <c r="CB775"/>
      <c r="CC775"/>
      <c r="CD775"/>
      <c r="CE775"/>
      <c r="CF775"/>
    </row>
    <row r="776" spans="1:84" hidden="1" x14ac:dyDescent="0.3">
      <c r="A776" s="12"/>
      <c r="B776" s="10" t="str">
        <f>IF('Base de données'!B719="","",'Base de données'!B719)</f>
        <v/>
      </c>
      <c r="C776" s="10" t="str">
        <f>IF('Base de données'!C719="","",'Base de données'!C719)</f>
        <v/>
      </c>
      <c r="D776" s="10" t="str">
        <f>IF('Base de données'!D719="","",'Base de données'!D719)</f>
        <v/>
      </c>
      <c r="E776" s="10" t="str">
        <f>IF('Base de données'!E719="","",'Base de données'!E719)</f>
        <v/>
      </c>
      <c r="F776" s="10" t="str">
        <f>IF('Base de données'!F719="","",'Base de données'!F719)</f>
        <v/>
      </c>
      <c r="G776" s="10" t="str">
        <f>IF('Base de données'!G719="","",'Base de données'!G719)</f>
        <v/>
      </c>
      <c r="H776" s="10" t="str">
        <f>IF('Base de données'!H719="","",'Base de données'!H719)</f>
        <v/>
      </c>
      <c r="I776" s="10" t="str">
        <f>IF('Base de données'!I719="","",'Base de données'!I719)</f>
        <v/>
      </c>
      <c r="J776" s="10" t="str">
        <f>IF('Base de données'!J719="","",'Base de données'!J719)</f>
        <v/>
      </c>
      <c r="K776" s="10" t="str">
        <f>IF('Base de données'!K719="","",'Base de données'!K719)</f>
        <v/>
      </c>
      <c r="L776" s="64" t="str">
        <f>IF('Base de données'!L719="","",'Base de données'!L719)</f>
        <v/>
      </c>
      <c r="M776" s="64" t="str">
        <f>IF('Base de données'!M719="","",'Base de données'!M719)</f>
        <v/>
      </c>
      <c r="N776" s="64" t="str">
        <f>IF('Base de données'!N719="","",'Base de données'!N719)</f>
        <v/>
      </c>
      <c r="O776" s="10" t="str">
        <f>IF('Base de données'!O719="","",'Base de données'!O719)</f>
        <v/>
      </c>
      <c r="P776" s="10" t="str">
        <f>IF('Base de données'!P719="","",'Base de données'!P719)</f>
        <v/>
      </c>
      <c r="Q776" s="10" t="str">
        <f>IF('Base de données'!Q719="","",'Base de données'!Q719)</f>
        <v/>
      </c>
      <c r="BQ776"/>
      <c r="BR776"/>
      <c r="BS776"/>
      <c r="BT776"/>
      <c r="BU776"/>
      <c r="BV776"/>
      <c r="BW776"/>
      <c r="BX776"/>
      <c r="BY776"/>
      <c r="BZ776"/>
      <c r="CA776"/>
      <c r="CB776"/>
      <c r="CC776"/>
      <c r="CD776"/>
      <c r="CE776"/>
      <c r="CF776"/>
    </row>
    <row r="777" spans="1:84" hidden="1" x14ac:dyDescent="0.3">
      <c r="A777" s="12"/>
      <c r="B777" s="10" t="str">
        <f>IF('Base de données'!B720="","",'Base de données'!B720)</f>
        <v/>
      </c>
      <c r="C777" s="10" t="str">
        <f>IF('Base de données'!C720="","",'Base de données'!C720)</f>
        <v/>
      </c>
      <c r="D777" s="10" t="str">
        <f>IF('Base de données'!D720="","",'Base de données'!D720)</f>
        <v/>
      </c>
      <c r="E777" s="10" t="str">
        <f>IF('Base de données'!E720="","",'Base de données'!E720)</f>
        <v/>
      </c>
      <c r="F777" s="10" t="str">
        <f>IF('Base de données'!F720="","",'Base de données'!F720)</f>
        <v/>
      </c>
      <c r="G777" s="10" t="str">
        <f>IF('Base de données'!G720="","",'Base de données'!G720)</f>
        <v/>
      </c>
      <c r="H777" s="10" t="str">
        <f>IF('Base de données'!H720="","",'Base de données'!H720)</f>
        <v/>
      </c>
      <c r="I777" s="10" t="str">
        <f>IF('Base de données'!I720="","",'Base de données'!I720)</f>
        <v/>
      </c>
      <c r="J777" s="10" t="str">
        <f>IF('Base de données'!J720="","",'Base de données'!J720)</f>
        <v/>
      </c>
      <c r="K777" s="10" t="str">
        <f>IF('Base de données'!K720="","",'Base de données'!K720)</f>
        <v/>
      </c>
      <c r="L777" s="64" t="str">
        <f>IF('Base de données'!L720="","",'Base de données'!L720)</f>
        <v/>
      </c>
      <c r="M777" s="64" t="str">
        <f>IF('Base de données'!M720="","",'Base de données'!M720)</f>
        <v/>
      </c>
      <c r="N777" s="64" t="str">
        <f>IF('Base de données'!N720="","",'Base de données'!N720)</f>
        <v/>
      </c>
      <c r="O777" s="10" t="str">
        <f>IF('Base de données'!O720="","",'Base de données'!O720)</f>
        <v/>
      </c>
      <c r="P777" s="10" t="str">
        <f>IF('Base de données'!P720="","",'Base de données'!P720)</f>
        <v/>
      </c>
      <c r="Q777" s="10" t="str">
        <f>IF('Base de données'!Q720="","",'Base de données'!Q720)</f>
        <v/>
      </c>
      <c r="BQ777"/>
      <c r="BR777"/>
      <c r="BS777"/>
      <c r="BT777"/>
      <c r="BU777"/>
      <c r="BV777"/>
      <c r="BW777"/>
      <c r="BX777"/>
      <c r="BY777"/>
      <c r="BZ777"/>
      <c r="CA777"/>
      <c r="CB777"/>
      <c r="CC777"/>
      <c r="CD777"/>
      <c r="CE777"/>
      <c r="CF777"/>
    </row>
    <row r="778" spans="1:84" hidden="1" x14ac:dyDescent="0.3">
      <c r="A778" s="12"/>
      <c r="B778" s="10" t="str">
        <f>IF('Base de données'!B721="","",'Base de données'!B721)</f>
        <v/>
      </c>
      <c r="C778" s="10" t="str">
        <f>IF('Base de données'!C721="","",'Base de données'!C721)</f>
        <v/>
      </c>
      <c r="D778" s="10" t="str">
        <f>IF('Base de données'!D721="","",'Base de données'!D721)</f>
        <v/>
      </c>
      <c r="E778" s="10" t="str">
        <f>IF('Base de données'!E721="","",'Base de données'!E721)</f>
        <v/>
      </c>
      <c r="F778" s="10" t="str">
        <f>IF('Base de données'!F721="","",'Base de données'!F721)</f>
        <v/>
      </c>
      <c r="G778" s="10" t="str">
        <f>IF('Base de données'!G721="","",'Base de données'!G721)</f>
        <v/>
      </c>
      <c r="H778" s="10" t="str">
        <f>IF('Base de données'!H721="","",'Base de données'!H721)</f>
        <v/>
      </c>
      <c r="I778" s="10" t="str">
        <f>IF('Base de données'!I721="","",'Base de données'!I721)</f>
        <v/>
      </c>
      <c r="J778" s="10" t="str">
        <f>IF('Base de données'!J721="","",'Base de données'!J721)</f>
        <v/>
      </c>
      <c r="K778" s="10" t="str">
        <f>IF('Base de données'!K721="","",'Base de données'!K721)</f>
        <v/>
      </c>
      <c r="L778" s="64" t="str">
        <f>IF('Base de données'!L721="","",'Base de données'!L721)</f>
        <v/>
      </c>
      <c r="M778" s="64" t="str">
        <f>IF('Base de données'!M721="","",'Base de données'!M721)</f>
        <v/>
      </c>
      <c r="N778" s="64" t="str">
        <f>IF('Base de données'!N721="","",'Base de données'!N721)</f>
        <v/>
      </c>
      <c r="O778" s="10" t="str">
        <f>IF('Base de données'!O721="","",'Base de données'!O721)</f>
        <v/>
      </c>
      <c r="P778" s="10" t="str">
        <f>IF('Base de données'!P721="","",'Base de données'!P721)</f>
        <v/>
      </c>
      <c r="Q778" s="10" t="str">
        <f>IF('Base de données'!Q721="","",'Base de données'!Q721)</f>
        <v/>
      </c>
      <c r="BQ778"/>
      <c r="BR778"/>
      <c r="BS778"/>
      <c r="BT778"/>
      <c r="BU778"/>
      <c r="BV778"/>
      <c r="BW778"/>
      <c r="BX778"/>
      <c r="BY778"/>
      <c r="BZ778"/>
      <c r="CA778"/>
      <c r="CB778"/>
      <c r="CC778"/>
      <c r="CD778"/>
      <c r="CE778"/>
      <c r="CF778"/>
    </row>
    <row r="779" spans="1:84" hidden="1" x14ac:dyDescent="0.3">
      <c r="A779" s="12"/>
      <c r="B779" s="10" t="str">
        <f>IF('Base de données'!B722="","",'Base de données'!B722)</f>
        <v/>
      </c>
      <c r="C779" s="10" t="str">
        <f>IF('Base de données'!C722="","",'Base de données'!C722)</f>
        <v/>
      </c>
      <c r="D779" s="10" t="str">
        <f>IF('Base de données'!D722="","",'Base de données'!D722)</f>
        <v/>
      </c>
      <c r="E779" s="10" t="str">
        <f>IF('Base de données'!E722="","",'Base de données'!E722)</f>
        <v/>
      </c>
      <c r="F779" s="10" t="str">
        <f>IF('Base de données'!F722="","",'Base de données'!F722)</f>
        <v/>
      </c>
      <c r="G779" s="10" t="str">
        <f>IF('Base de données'!G722="","",'Base de données'!G722)</f>
        <v/>
      </c>
      <c r="H779" s="10" t="str">
        <f>IF('Base de données'!H722="","",'Base de données'!H722)</f>
        <v/>
      </c>
      <c r="I779" s="10" t="str">
        <f>IF('Base de données'!I722="","",'Base de données'!I722)</f>
        <v/>
      </c>
      <c r="J779" s="10" t="str">
        <f>IF('Base de données'!J722="","",'Base de données'!J722)</f>
        <v/>
      </c>
      <c r="K779" s="10" t="str">
        <f>IF('Base de données'!K722="","",'Base de données'!K722)</f>
        <v/>
      </c>
      <c r="L779" s="64" t="str">
        <f>IF('Base de données'!L722="","",'Base de données'!L722)</f>
        <v/>
      </c>
      <c r="M779" s="64" t="str">
        <f>IF('Base de données'!M722="","",'Base de données'!M722)</f>
        <v/>
      </c>
      <c r="N779" s="64" t="str">
        <f>IF('Base de données'!N722="","",'Base de données'!N722)</f>
        <v/>
      </c>
      <c r="O779" s="10" t="str">
        <f>IF('Base de données'!O722="","",'Base de données'!O722)</f>
        <v/>
      </c>
      <c r="P779" s="10" t="str">
        <f>IF('Base de données'!P722="","",'Base de données'!P722)</f>
        <v/>
      </c>
      <c r="Q779" s="10" t="str">
        <f>IF('Base de données'!Q722="","",'Base de données'!Q722)</f>
        <v/>
      </c>
      <c r="BQ779"/>
      <c r="BR779"/>
      <c r="BS779"/>
      <c r="BT779"/>
      <c r="BU779"/>
      <c r="BV779"/>
      <c r="BW779"/>
      <c r="BX779"/>
      <c r="BY779"/>
      <c r="BZ779"/>
      <c r="CA779"/>
      <c r="CB779"/>
      <c r="CC779"/>
      <c r="CD779"/>
      <c r="CE779"/>
      <c r="CF779"/>
    </row>
    <row r="780" spans="1:84" hidden="1" x14ac:dyDescent="0.3">
      <c r="A780" s="12"/>
      <c r="B780" s="10" t="str">
        <f>IF('Base de données'!B723="","",'Base de données'!B723)</f>
        <v/>
      </c>
      <c r="C780" s="10" t="str">
        <f>IF('Base de données'!C723="","",'Base de données'!C723)</f>
        <v/>
      </c>
      <c r="D780" s="10" t="str">
        <f>IF('Base de données'!D723="","",'Base de données'!D723)</f>
        <v/>
      </c>
      <c r="E780" s="10" t="str">
        <f>IF('Base de données'!E723="","",'Base de données'!E723)</f>
        <v/>
      </c>
      <c r="F780" s="10" t="str">
        <f>IF('Base de données'!F723="","",'Base de données'!F723)</f>
        <v/>
      </c>
      <c r="G780" s="10" t="str">
        <f>IF('Base de données'!G723="","",'Base de données'!G723)</f>
        <v/>
      </c>
      <c r="H780" s="10" t="str">
        <f>IF('Base de données'!H723="","",'Base de données'!H723)</f>
        <v/>
      </c>
      <c r="I780" s="10" t="str">
        <f>IF('Base de données'!I723="","",'Base de données'!I723)</f>
        <v/>
      </c>
      <c r="J780" s="10" t="str">
        <f>IF('Base de données'!J723="","",'Base de données'!J723)</f>
        <v/>
      </c>
      <c r="K780" s="10" t="str">
        <f>IF('Base de données'!K723="","",'Base de données'!K723)</f>
        <v/>
      </c>
      <c r="L780" s="64" t="str">
        <f>IF('Base de données'!L723="","",'Base de données'!L723)</f>
        <v/>
      </c>
      <c r="M780" s="64" t="str">
        <f>IF('Base de données'!M723="","",'Base de données'!M723)</f>
        <v/>
      </c>
      <c r="N780" s="64" t="str">
        <f>IF('Base de données'!N723="","",'Base de données'!N723)</f>
        <v/>
      </c>
      <c r="O780" s="10" t="str">
        <f>IF('Base de données'!O723="","",'Base de données'!O723)</f>
        <v/>
      </c>
      <c r="P780" s="10" t="str">
        <f>IF('Base de données'!P723="","",'Base de données'!P723)</f>
        <v/>
      </c>
      <c r="Q780" s="10" t="str">
        <f>IF('Base de données'!Q723="","",'Base de données'!Q723)</f>
        <v/>
      </c>
      <c r="BQ780"/>
      <c r="BR780"/>
      <c r="BS780"/>
      <c r="BT780"/>
      <c r="BU780"/>
      <c r="BV780"/>
      <c r="BW780"/>
      <c r="BX780"/>
      <c r="BY780"/>
      <c r="BZ780"/>
      <c r="CA780"/>
      <c r="CB780"/>
      <c r="CC780"/>
      <c r="CD780"/>
      <c r="CE780"/>
      <c r="CF780"/>
    </row>
    <row r="781" spans="1:84" hidden="1" x14ac:dyDescent="0.3">
      <c r="A781" s="12"/>
      <c r="B781" s="10" t="str">
        <f>IF('Base de données'!B724="","",'Base de données'!B724)</f>
        <v/>
      </c>
      <c r="C781" s="10" t="str">
        <f>IF('Base de données'!C724="","",'Base de données'!C724)</f>
        <v/>
      </c>
      <c r="D781" s="10" t="str">
        <f>IF('Base de données'!D724="","",'Base de données'!D724)</f>
        <v/>
      </c>
      <c r="E781" s="10" t="str">
        <f>IF('Base de données'!E724="","",'Base de données'!E724)</f>
        <v/>
      </c>
      <c r="F781" s="10" t="str">
        <f>IF('Base de données'!F724="","",'Base de données'!F724)</f>
        <v/>
      </c>
      <c r="G781" s="10" t="str">
        <f>IF('Base de données'!G724="","",'Base de données'!G724)</f>
        <v/>
      </c>
      <c r="H781" s="10" t="str">
        <f>IF('Base de données'!H724="","",'Base de données'!H724)</f>
        <v/>
      </c>
      <c r="I781" s="10" t="str">
        <f>IF('Base de données'!I724="","",'Base de données'!I724)</f>
        <v/>
      </c>
      <c r="J781" s="10" t="str">
        <f>IF('Base de données'!J724="","",'Base de données'!J724)</f>
        <v/>
      </c>
      <c r="K781" s="10" t="str">
        <f>IF('Base de données'!K724="","",'Base de données'!K724)</f>
        <v/>
      </c>
      <c r="L781" s="64" t="str">
        <f>IF('Base de données'!L724="","",'Base de données'!L724)</f>
        <v/>
      </c>
      <c r="M781" s="64" t="str">
        <f>IF('Base de données'!M724="","",'Base de données'!M724)</f>
        <v/>
      </c>
      <c r="N781" s="64" t="str">
        <f>IF('Base de données'!N724="","",'Base de données'!N724)</f>
        <v/>
      </c>
      <c r="O781" s="10" t="str">
        <f>IF('Base de données'!O724="","",'Base de données'!O724)</f>
        <v/>
      </c>
      <c r="P781" s="10" t="str">
        <f>IF('Base de données'!P724="","",'Base de données'!P724)</f>
        <v/>
      </c>
      <c r="Q781" s="10" t="str">
        <f>IF('Base de données'!Q724="","",'Base de données'!Q724)</f>
        <v/>
      </c>
      <c r="BQ781"/>
      <c r="BR781"/>
      <c r="BS781"/>
      <c r="BT781"/>
      <c r="BU781"/>
      <c r="BV781"/>
      <c r="BW781"/>
      <c r="BX781"/>
      <c r="BY781"/>
      <c r="BZ781"/>
      <c r="CA781"/>
      <c r="CB781"/>
      <c r="CC781"/>
      <c r="CD781"/>
      <c r="CE781"/>
      <c r="CF781"/>
    </row>
    <row r="782" spans="1:84" hidden="1" x14ac:dyDescent="0.3">
      <c r="A782" s="12"/>
      <c r="B782" s="10" t="str">
        <f>IF('Base de données'!B725="","",'Base de données'!B725)</f>
        <v/>
      </c>
      <c r="C782" s="10" t="str">
        <f>IF('Base de données'!C725="","",'Base de données'!C725)</f>
        <v/>
      </c>
      <c r="D782" s="10" t="str">
        <f>IF('Base de données'!D725="","",'Base de données'!D725)</f>
        <v/>
      </c>
      <c r="E782" s="10" t="str">
        <f>IF('Base de données'!E725="","",'Base de données'!E725)</f>
        <v/>
      </c>
      <c r="F782" s="10" t="str">
        <f>IF('Base de données'!F725="","",'Base de données'!F725)</f>
        <v/>
      </c>
      <c r="G782" s="10" t="str">
        <f>IF('Base de données'!G725="","",'Base de données'!G725)</f>
        <v/>
      </c>
      <c r="H782" s="10" t="str">
        <f>IF('Base de données'!H725="","",'Base de données'!H725)</f>
        <v/>
      </c>
      <c r="I782" s="10" t="str">
        <f>IF('Base de données'!I725="","",'Base de données'!I725)</f>
        <v/>
      </c>
      <c r="J782" s="10" t="str">
        <f>IF('Base de données'!J725="","",'Base de données'!J725)</f>
        <v/>
      </c>
      <c r="K782" s="10" t="str">
        <f>IF('Base de données'!K725="","",'Base de données'!K725)</f>
        <v/>
      </c>
      <c r="L782" s="64" t="str">
        <f>IF('Base de données'!L725="","",'Base de données'!L725)</f>
        <v/>
      </c>
      <c r="M782" s="64" t="str">
        <f>IF('Base de données'!M725="","",'Base de données'!M725)</f>
        <v/>
      </c>
      <c r="N782" s="64" t="str">
        <f>IF('Base de données'!N725="","",'Base de données'!N725)</f>
        <v/>
      </c>
      <c r="O782" s="10" t="str">
        <f>IF('Base de données'!O725="","",'Base de données'!O725)</f>
        <v/>
      </c>
      <c r="P782" s="10" t="str">
        <f>IF('Base de données'!P725="","",'Base de données'!P725)</f>
        <v/>
      </c>
      <c r="Q782" s="10" t="str">
        <f>IF('Base de données'!Q725="","",'Base de données'!Q725)</f>
        <v/>
      </c>
      <c r="BQ782"/>
      <c r="BR782"/>
      <c r="BS782"/>
      <c r="BT782"/>
      <c r="BU782"/>
      <c r="BV782"/>
      <c r="BW782"/>
      <c r="BX782"/>
      <c r="BY782"/>
      <c r="BZ782"/>
      <c r="CA782"/>
      <c r="CB782"/>
      <c r="CC782"/>
      <c r="CD782"/>
      <c r="CE782"/>
      <c r="CF782"/>
    </row>
    <row r="783" spans="1:84" hidden="1" x14ac:dyDescent="0.3">
      <c r="A783" s="12"/>
      <c r="B783" s="10" t="str">
        <f>IF('Base de données'!B726="","",'Base de données'!B726)</f>
        <v/>
      </c>
      <c r="C783" s="10" t="str">
        <f>IF('Base de données'!C726="","",'Base de données'!C726)</f>
        <v/>
      </c>
      <c r="D783" s="10" t="str">
        <f>IF('Base de données'!D726="","",'Base de données'!D726)</f>
        <v/>
      </c>
      <c r="E783" s="10" t="str">
        <f>IF('Base de données'!E726="","",'Base de données'!E726)</f>
        <v/>
      </c>
      <c r="F783" s="10" t="str">
        <f>IF('Base de données'!F726="","",'Base de données'!F726)</f>
        <v/>
      </c>
      <c r="G783" s="10" t="str">
        <f>IF('Base de données'!G726="","",'Base de données'!G726)</f>
        <v/>
      </c>
      <c r="H783" s="10" t="str">
        <f>IF('Base de données'!H726="","",'Base de données'!H726)</f>
        <v/>
      </c>
      <c r="I783" s="10" t="str">
        <f>IF('Base de données'!I726="","",'Base de données'!I726)</f>
        <v/>
      </c>
      <c r="J783" s="10" t="str">
        <f>IF('Base de données'!J726="","",'Base de données'!J726)</f>
        <v/>
      </c>
      <c r="K783" s="10" t="str">
        <f>IF('Base de données'!K726="","",'Base de données'!K726)</f>
        <v/>
      </c>
      <c r="L783" s="64" t="str">
        <f>IF('Base de données'!L726="","",'Base de données'!L726)</f>
        <v/>
      </c>
      <c r="M783" s="64" t="str">
        <f>IF('Base de données'!M726="","",'Base de données'!M726)</f>
        <v/>
      </c>
      <c r="N783" s="64" t="str">
        <f>IF('Base de données'!N726="","",'Base de données'!N726)</f>
        <v/>
      </c>
      <c r="O783" s="10" t="str">
        <f>IF('Base de données'!O726="","",'Base de données'!O726)</f>
        <v/>
      </c>
      <c r="P783" s="10" t="str">
        <f>IF('Base de données'!P726="","",'Base de données'!P726)</f>
        <v/>
      </c>
      <c r="Q783" s="10" t="str">
        <f>IF('Base de données'!Q726="","",'Base de données'!Q726)</f>
        <v/>
      </c>
      <c r="BQ783"/>
      <c r="BR783"/>
      <c r="BS783"/>
      <c r="BT783"/>
      <c r="BU783"/>
      <c r="BV783"/>
      <c r="BW783"/>
      <c r="BX783"/>
      <c r="BY783"/>
      <c r="BZ783"/>
      <c r="CA783"/>
      <c r="CB783"/>
      <c r="CC783"/>
      <c r="CD783"/>
      <c r="CE783"/>
      <c r="CF783"/>
    </row>
    <row r="784" spans="1:84" hidden="1" x14ac:dyDescent="0.3">
      <c r="A784" s="12"/>
      <c r="B784" s="10" t="str">
        <f>IF('Base de données'!B727="","",'Base de données'!B727)</f>
        <v/>
      </c>
      <c r="C784" s="10" t="str">
        <f>IF('Base de données'!C727="","",'Base de données'!C727)</f>
        <v/>
      </c>
      <c r="D784" s="10" t="str">
        <f>IF('Base de données'!D727="","",'Base de données'!D727)</f>
        <v/>
      </c>
      <c r="E784" s="10" t="str">
        <f>IF('Base de données'!E727="","",'Base de données'!E727)</f>
        <v/>
      </c>
      <c r="F784" s="10" t="str">
        <f>IF('Base de données'!F727="","",'Base de données'!F727)</f>
        <v/>
      </c>
      <c r="G784" s="10" t="str">
        <f>IF('Base de données'!G727="","",'Base de données'!G727)</f>
        <v/>
      </c>
      <c r="H784" s="10" t="str">
        <f>IF('Base de données'!H727="","",'Base de données'!H727)</f>
        <v/>
      </c>
      <c r="I784" s="10" t="str">
        <f>IF('Base de données'!I727="","",'Base de données'!I727)</f>
        <v/>
      </c>
      <c r="J784" s="10" t="str">
        <f>IF('Base de données'!J727="","",'Base de données'!J727)</f>
        <v/>
      </c>
      <c r="K784" s="10" t="str">
        <f>IF('Base de données'!K727="","",'Base de données'!K727)</f>
        <v/>
      </c>
      <c r="L784" s="64" t="str">
        <f>IF('Base de données'!L727="","",'Base de données'!L727)</f>
        <v/>
      </c>
      <c r="M784" s="64" t="str">
        <f>IF('Base de données'!M727="","",'Base de données'!M727)</f>
        <v/>
      </c>
      <c r="N784" s="64" t="str">
        <f>IF('Base de données'!N727="","",'Base de données'!N727)</f>
        <v/>
      </c>
      <c r="O784" s="10" t="str">
        <f>IF('Base de données'!O727="","",'Base de données'!O727)</f>
        <v/>
      </c>
      <c r="P784" s="10" t="str">
        <f>IF('Base de données'!P727="","",'Base de données'!P727)</f>
        <v/>
      </c>
      <c r="Q784" s="10" t="str">
        <f>IF('Base de données'!Q727="","",'Base de données'!Q727)</f>
        <v/>
      </c>
      <c r="BQ784"/>
      <c r="BR784"/>
      <c r="BS784"/>
      <c r="BT784"/>
      <c r="BU784"/>
      <c r="BV784"/>
      <c r="BW784"/>
      <c r="BX784"/>
      <c r="BY784"/>
      <c r="BZ784"/>
      <c r="CA784"/>
      <c r="CB784"/>
      <c r="CC784"/>
      <c r="CD784"/>
      <c r="CE784"/>
      <c r="CF784"/>
    </row>
    <row r="785" spans="1:84" hidden="1" x14ac:dyDescent="0.3">
      <c r="A785" s="12"/>
      <c r="B785" s="10" t="str">
        <f>IF('Base de données'!B728="","",'Base de données'!B728)</f>
        <v/>
      </c>
      <c r="C785" s="10" t="str">
        <f>IF('Base de données'!C728="","",'Base de données'!C728)</f>
        <v/>
      </c>
      <c r="D785" s="10" t="str">
        <f>IF('Base de données'!D728="","",'Base de données'!D728)</f>
        <v/>
      </c>
      <c r="E785" s="10" t="str">
        <f>IF('Base de données'!E728="","",'Base de données'!E728)</f>
        <v/>
      </c>
      <c r="F785" s="10" t="str">
        <f>IF('Base de données'!F728="","",'Base de données'!F728)</f>
        <v/>
      </c>
      <c r="G785" s="10" t="str">
        <f>IF('Base de données'!G728="","",'Base de données'!G728)</f>
        <v/>
      </c>
      <c r="H785" s="10" t="str">
        <f>IF('Base de données'!H728="","",'Base de données'!H728)</f>
        <v/>
      </c>
      <c r="I785" s="10" t="str">
        <f>IF('Base de données'!I728="","",'Base de données'!I728)</f>
        <v/>
      </c>
      <c r="J785" s="10" t="str">
        <f>IF('Base de données'!J728="","",'Base de données'!J728)</f>
        <v/>
      </c>
      <c r="K785" s="10" t="str">
        <f>IF('Base de données'!K728="","",'Base de données'!K728)</f>
        <v/>
      </c>
      <c r="L785" s="64" t="str">
        <f>IF('Base de données'!L728="","",'Base de données'!L728)</f>
        <v/>
      </c>
      <c r="M785" s="64" t="str">
        <f>IF('Base de données'!M728="","",'Base de données'!M728)</f>
        <v/>
      </c>
      <c r="N785" s="64" t="str">
        <f>IF('Base de données'!N728="","",'Base de données'!N728)</f>
        <v/>
      </c>
      <c r="O785" s="10" t="str">
        <f>IF('Base de données'!O728="","",'Base de données'!O728)</f>
        <v/>
      </c>
      <c r="P785" s="10" t="str">
        <f>IF('Base de données'!P728="","",'Base de données'!P728)</f>
        <v/>
      </c>
      <c r="Q785" s="10" t="str">
        <f>IF('Base de données'!Q728="","",'Base de données'!Q728)</f>
        <v/>
      </c>
      <c r="BQ785"/>
      <c r="BR785"/>
      <c r="BS785"/>
      <c r="BT785"/>
      <c r="BU785"/>
      <c r="BV785"/>
      <c r="BW785"/>
      <c r="BX785"/>
      <c r="BY785"/>
      <c r="BZ785"/>
      <c r="CA785"/>
      <c r="CB785"/>
      <c r="CC785"/>
      <c r="CD785"/>
      <c r="CE785"/>
      <c r="CF785"/>
    </row>
    <row r="786" spans="1:84" hidden="1" x14ac:dyDescent="0.3">
      <c r="A786" s="12"/>
      <c r="B786" s="10" t="str">
        <f>IF('Base de données'!B729="","",'Base de données'!B729)</f>
        <v/>
      </c>
      <c r="C786" s="10" t="str">
        <f>IF('Base de données'!C729="","",'Base de données'!C729)</f>
        <v/>
      </c>
      <c r="D786" s="10" t="str">
        <f>IF('Base de données'!D729="","",'Base de données'!D729)</f>
        <v/>
      </c>
      <c r="E786" s="10" t="str">
        <f>IF('Base de données'!E729="","",'Base de données'!E729)</f>
        <v/>
      </c>
      <c r="F786" s="10" t="str">
        <f>IF('Base de données'!F729="","",'Base de données'!F729)</f>
        <v/>
      </c>
      <c r="G786" s="10" t="str">
        <f>IF('Base de données'!G729="","",'Base de données'!G729)</f>
        <v/>
      </c>
      <c r="H786" s="10" t="str">
        <f>IF('Base de données'!H729="","",'Base de données'!H729)</f>
        <v/>
      </c>
      <c r="I786" s="10" t="str">
        <f>IF('Base de données'!I729="","",'Base de données'!I729)</f>
        <v/>
      </c>
      <c r="J786" s="10" t="str">
        <f>IF('Base de données'!J729="","",'Base de données'!J729)</f>
        <v/>
      </c>
      <c r="K786" s="10" t="str">
        <f>IF('Base de données'!K729="","",'Base de données'!K729)</f>
        <v/>
      </c>
      <c r="L786" s="64" t="str">
        <f>IF('Base de données'!L729="","",'Base de données'!L729)</f>
        <v/>
      </c>
      <c r="M786" s="64" t="str">
        <f>IF('Base de données'!M729="","",'Base de données'!M729)</f>
        <v/>
      </c>
      <c r="N786" s="64" t="str">
        <f>IF('Base de données'!N729="","",'Base de données'!N729)</f>
        <v/>
      </c>
      <c r="O786" s="10" t="str">
        <f>IF('Base de données'!O729="","",'Base de données'!O729)</f>
        <v/>
      </c>
      <c r="P786" s="10" t="str">
        <f>IF('Base de données'!P729="","",'Base de données'!P729)</f>
        <v/>
      </c>
      <c r="Q786" s="10" t="str">
        <f>IF('Base de données'!Q729="","",'Base de données'!Q729)</f>
        <v/>
      </c>
      <c r="BQ786"/>
      <c r="BR786"/>
      <c r="BS786"/>
      <c r="BT786"/>
      <c r="BU786"/>
      <c r="BV786"/>
      <c r="BW786"/>
      <c r="BX786"/>
      <c r="BY786"/>
      <c r="BZ786"/>
      <c r="CA786"/>
      <c r="CB786"/>
      <c r="CC786"/>
      <c r="CD786"/>
      <c r="CE786"/>
      <c r="CF786"/>
    </row>
    <row r="787" spans="1:84" hidden="1" x14ac:dyDescent="0.3">
      <c r="A787" s="12"/>
      <c r="B787" s="10" t="str">
        <f>IF('Base de données'!B730="","",'Base de données'!B730)</f>
        <v/>
      </c>
      <c r="C787" s="10" t="str">
        <f>IF('Base de données'!C730="","",'Base de données'!C730)</f>
        <v/>
      </c>
      <c r="D787" s="10" t="str">
        <f>IF('Base de données'!D730="","",'Base de données'!D730)</f>
        <v/>
      </c>
      <c r="E787" s="10" t="str">
        <f>IF('Base de données'!E730="","",'Base de données'!E730)</f>
        <v/>
      </c>
      <c r="F787" s="10" t="str">
        <f>IF('Base de données'!F730="","",'Base de données'!F730)</f>
        <v/>
      </c>
      <c r="G787" s="10" t="str">
        <f>IF('Base de données'!G730="","",'Base de données'!G730)</f>
        <v/>
      </c>
      <c r="H787" s="10" t="str">
        <f>IF('Base de données'!H730="","",'Base de données'!H730)</f>
        <v/>
      </c>
      <c r="I787" s="10" t="str">
        <f>IF('Base de données'!I730="","",'Base de données'!I730)</f>
        <v/>
      </c>
      <c r="J787" s="10" t="str">
        <f>IF('Base de données'!J730="","",'Base de données'!J730)</f>
        <v/>
      </c>
      <c r="K787" s="10" t="str">
        <f>IF('Base de données'!K730="","",'Base de données'!K730)</f>
        <v/>
      </c>
      <c r="L787" s="64" t="str">
        <f>IF('Base de données'!L730="","",'Base de données'!L730)</f>
        <v/>
      </c>
      <c r="M787" s="64" t="str">
        <f>IF('Base de données'!M730="","",'Base de données'!M730)</f>
        <v/>
      </c>
      <c r="N787" s="64" t="str">
        <f>IF('Base de données'!N730="","",'Base de données'!N730)</f>
        <v/>
      </c>
      <c r="O787" s="10" t="str">
        <f>IF('Base de données'!O730="","",'Base de données'!O730)</f>
        <v/>
      </c>
      <c r="P787" s="10" t="str">
        <f>IF('Base de données'!P730="","",'Base de données'!P730)</f>
        <v/>
      </c>
      <c r="Q787" s="10" t="str">
        <f>IF('Base de données'!Q730="","",'Base de données'!Q730)</f>
        <v/>
      </c>
      <c r="BQ787"/>
      <c r="BR787"/>
      <c r="BS787"/>
      <c r="BT787"/>
      <c r="BU787"/>
      <c r="BV787"/>
      <c r="BW787"/>
      <c r="BX787"/>
      <c r="BY787"/>
      <c r="BZ787"/>
      <c r="CA787"/>
      <c r="CB787"/>
      <c r="CC787"/>
      <c r="CD787"/>
      <c r="CE787"/>
      <c r="CF787"/>
    </row>
    <row r="788" spans="1:84" hidden="1" x14ac:dyDescent="0.3">
      <c r="A788" s="12"/>
      <c r="B788" s="10" t="str">
        <f>IF('Base de données'!B731="","",'Base de données'!B731)</f>
        <v/>
      </c>
      <c r="C788" s="10" t="str">
        <f>IF('Base de données'!C731="","",'Base de données'!C731)</f>
        <v/>
      </c>
      <c r="D788" s="10" t="str">
        <f>IF('Base de données'!D731="","",'Base de données'!D731)</f>
        <v/>
      </c>
      <c r="E788" s="10" t="str">
        <f>IF('Base de données'!E731="","",'Base de données'!E731)</f>
        <v/>
      </c>
      <c r="F788" s="10" t="str">
        <f>IF('Base de données'!F731="","",'Base de données'!F731)</f>
        <v/>
      </c>
      <c r="G788" s="10" t="str">
        <f>IF('Base de données'!G731="","",'Base de données'!G731)</f>
        <v/>
      </c>
      <c r="H788" s="10" t="str">
        <f>IF('Base de données'!H731="","",'Base de données'!H731)</f>
        <v/>
      </c>
      <c r="I788" s="10" t="str">
        <f>IF('Base de données'!I731="","",'Base de données'!I731)</f>
        <v/>
      </c>
      <c r="J788" s="10" t="str">
        <f>IF('Base de données'!J731="","",'Base de données'!J731)</f>
        <v/>
      </c>
      <c r="K788" s="10" t="str">
        <f>IF('Base de données'!K731="","",'Base de données'!K731)</f>
        <v/>
      </c>
      <c r="L788" s="64" t="str">
        <f>IF('Base de données'!L731="","",'Base de données'!L731)</f>
        <v/>
      </c>
      <c r="M788" s="64" t="str">
        <f>IF('Base de données'!M731="","",'Base de données'!M731)</f>
        <v/>
      </c>
      <c r="N788" s="64" t="str">
        <f>IF('Base de données'!N731="","",'Base de données'!N731)</f>
        <v/>
      </c>
      <c r="O788" s="10" t="str">
        <f>IF('Base de données'!O731="","",'Base de données'!O731)</f>
        <v/>
      </c>
      <c r="P788" s="10" t="str">
        <f>IF('Base de données'!P731="","",'Base de données'!P731)</f>
        <v/>
      </c>
      <c r="Q788" s="10" t="str">
        <f>IF('Base de données'!Q731="","",'Base de données'!Q731)</f>
        <v/>
      </c>
      <c r="BQ788"/>
      <c r="BR788"/>
      <c r="BS788"/>
      <c r="BT788"/>
      <c r="BU788"/>
      <c r="BV788"/>
      <c r="BW788"/>
      <c r="BX788"/>
      <c r="BY788"/>
      <c r="BZ788"/>
      <c r="CA788"/>
      <c r="CB788"/>
      <c r="CC788"/>
      <c r="CD788"/>
      <c r="CE788"/>
      <c r="CF788"/>
    </row>
    <row r="789" spans="1:84" hidden="1" x14ac:dyDescent="0.3">
      <c r="A789" s="12"/>
      <c r="B789" s="10" t="str">
        <f>IF('Base de données'!B732="","",'Base de données'!B732)</f>
        <v/>
      </c>
      <c r="C789" s="10" t="str">
        <f>IF('Base de données'!C732="","",'Base de données'!C732)</f>
        <v/>
      </c>
      <c r="D789" s="10" t="str">
        <f>IF('Base de données'!D732="","",'Base de données'!D732)</f>
        <v/>
      </c>
      <c r="E789" s="10" t="str">
        <f>IF('Base de données'!E732="","",'Base de données'!E732)</f>
        <v/>
      </c>
      <c r="F789" s="10" t="str">
        <f>IF('Base de données'!F732="","",'Base de données'!F732)</f>
        <v/>
      </c>
      <c r="G789" s="10" t="str">
        <f>IF('Base de données'!G732="","",'Base de données'!G732)</f>
        <v/>
      </c>
      <c r="H789" s="10" t="str">
        <f>IF('Base de données'!H732="","",'Base de données'!H732)</f>
        <v/>
      </c>
      <c r="I789" s="10" t="str">
        <f>IF('Base de données'!I732="","",'Base de données'!I732)</f>
        <v/>
      </c>
      <c r="J789" s="10" t="str">
        <f>IF('Base de données'!J732="","",'Base de données'!J732)</f>
        <v/>
      </c>
      <c r="K789" s="10" t="str">
        <f>IF('Base de données'!K732="","",'Base de données'!K732)</f>
        <v/>
      </c>
      <c r="L789" s="64" t="str">
        <f>IF('Base de données'!L732="","",'Base de données'!L732)</f>
        <v/>
      </c>
      <c r="M789" s="64" t="str">
        <f>IF('Base de données'!M732="","",'Base de données'!M732)</f>
        <v/>
      </c>
      <c r="N789" s="64" t="str">
        <f>IF('Base de données'!N732="","",'Base de données'!N732)</f>
        <v/>
      </c>
      <c r="O789" s="10" t="str">
        <f>IF('Base de données'!O732="","",'Base de données'!O732)</f>
        <v/>
      </c>
      <c r="P789" s="10" t="str">
        <f>IF('Base de données'!P732="","",'Base de données'!P732)</f>
        <v/>
      </c>
      <c r="Q789" s="10" t="str">
        <f>IF('Base de données'!Q732="","",'Base de données'!Q732)</f>
        <v/>
      </c>
      <c r="BQ789"/>
      <c r="BR789"/>
      <c r="BS789"/>
      <c r="BT789"/>
      <c r="BU789"/>
      <c r="BV789"/>
      <c r="BW789"/>
      <c r="BX789"/>
      <c r="BY789"/>
      <c r="BZ789"/>
      <c r="CA789"/>
      <c r="CB789"/>
      <c r="CC789"/>
      <c r="CD789"/>
      <c r="CE789"/>
      <c r="CF789"/>
    </row>
    <row r="790" spans="1:84" hidden="1" x14ac:dyDescent="0.3">
      <c r="A790" s="12"/>
      <c r="B790" s="10" t="str">
        <f>IF('Base de données'!B733="","",'Base de données'!B733)</f>
        <v/>
      </c>
      <c r="C790" s="10" t="str">
        <f>IF('Base de données'!C733="","",'Base de données'!C733)</f>
        <v/>
      </c>
      <c r="D790" s="10" t="str">
        <f>IF('Base de données'!D733="","",'Base de données'!D733)</f>
        <v/>
      </c>
      <c r="E790" s="10" t="str">
        <f>IF('Base de données'!E733="","",'Base de données'!E733)</f>
        <v/>
      </c>
      <c r="F790" s="10" t="str">
        <f>IF('Base de données'!F733="","",'Base de données'!F733)</f>
        <v/>
      </c>
      <c r="G790" s="10" t="str">
        <f>IF('Base de données'!G733="","",'Base de données'!G733)</f>
        <v/>
      </c>
      <c r="H790" s="10" t="str">
        <f>IF('Base de données'!H733="","",'Base de données'!H733)</f>
        <v/>
      </c>
      <c r="I790" s="10" t="str">
        <f>IF('Base de données'!I733="","",'Base de données'!I733)</f>
        <v/>
      </c>
      <c r="J790" s="10" t="str">
        <f>IF('Base de données'!J733="","",'Base de données'!J733)</f>
        <v/>
      </c>
      <c r="K790" s="10" t="str">
        <f>IF('Base de données'!K733="","",'Base de données'!K733)</f>
        <v/>
      </c>
      <c r="L790" s="64" t="str">
        <f>IF('Base de données'!L733="","",'Base de données'!L733)</f>
        <v/>
      </c>
      <c r="M790" s="64" t="str">
        <f>IF('Base de données'!M733="","",'Base de données'!M733)</f>
        <v/>
      </c>
      <c r="N790" s="64" t="str">
        <f>IF('Base de données'!N733="","",'Base de données'!N733)</f>
        <v/>
      </c>
      <c r="O790" s="10" t="str">
        <f>IF('Base de données'!O733="","",'Base de données'!O733)</f>
        <v/>
      </c>
      <c r="P790" s="10" t="str">
        <f>IF('Base de données'!P733="","",'Base de données'!P733)</f>
        <v/>
      </c>
      <c r="Q790" s="10" t="str">
        <f>IF('Base de données'!Q733="","",'Base de données'!Q733)</f>
        <v/>
      </c>
      <c r="BQ790"/>
      <c r="BR790"/>
      <c r="BS790"/>
      <c r="BT790"/>
      <c r="BU790"/>
      <c r="BV790"/>
      <c r="BW790"/>
      <c r="BX790"/>
      <c r="BY790"/>
      <c r="BZ790"/>
      <c r="CA790"/>
      <c r="CB790"/>
      <c r="CC790"/>
      <c r="CD790"/>
      <c r="CE790"/>
      <c r="CF790"/>
    </row>
    <row r="791" spans="1:84" hidden="1" x14ac:dyDescent="0.3">
      <c r="A791" s="12"/>
      <c r="B791" s="10" t="str">
        <f>IF('Base de données'!B734="","",'Base de données'!B734)</f>
        <v/>
      </c>
      <c r="C791" s="10" t="str">
        <f>IF('Base de données'!C734="","",'Base de données'!C734)</f>
        <v/>
      </c>
      <c r="D791" s="10" t="str">
        <f>IF('Base de données'!D734="","",'Base de données'!D734)</f>
        <v/>
      </c>
      <c r="E791" s="10" t="str">
        <f>IF('Base de données'!E734="","",'Base de données'!E734)</f>
        <v/>
      </c>
      <c r="F791" s="10" t="str">
        <f>IF('Base de données'!F734="","",'Base de données'!F734)</f>
        <v/>
      </c>
      <c r="G791" s="10" t="str">
        <f>IF('Base de données'!G734="","",'Base de données'!G734)</f>
        <v/>
      </c>
      <c r="H791" s="10" t="str">
        <f>IF('Base de données'!H734="","",'Base de données'!H734)</f>
        <v/>
      </c>
      <c r="I791" s="10" t="str">
        <f>IF('Base de données'!I734="","",'Base de données'!I734)</f>
        <v/>
      </c>
      <c r="J791" s="10" t="str">
        <f>IF('Base de données'!J734="","",'Base de données'!J734)</f>
        <v/>
      </c>
      <c r="K791" s="10" t="str">
        <f>IF('Base de données'!K734="","",'Base de données'!K734)</f>
        <v/>
      </c>
      <c r="L791" s="64" t="str">
        <f>IF('Base de données'!L734="","",'Base de données'!L734)</f>
        <v/>
      </c>
      <c r="M791" s="64" t="str">
        <f>IF('Base de données'!M734="","",'Base de données'!M734)</f>
        <v/>
      </c>
      <c r="N791" s="64" t="str">
        <f>IF('Base de données'!N734="","",'Base de données'!N734)</f>
        <v/>
      </c>
      <c r="O791" s="10" t="str">
        <f>IF('Base de données'!O734="","",'Base de données'!O734)</f>
        <v/>
      </c>
      <c r="P791" s="10" t="str">
        <f>IF('Base de données'!P734="","",'Base de données'!P734)</f>
        <v/>
      </c>
      <c r="Q791" s="10" t="str">
        <f>IF('Base de données'!Q734="","",'Base de données'!Q734)</f>
        <v/>
      </c>
      <c r="BQ791"/>
      <c r="BR791"/>
      <c r="BS791"/>
      <c r="BT791"/>
      <c r="BU791"/>
      <c r="BV791"/>
      <c r="BW791"/>
      <c r="BX791"/>
      <c r="BY791"/>
      <c r="BZ791"/>
      <c r="CA791"/>
      <c r="CB791"/>
      <c r="CC791"/>
      <c r="CD791"/>
      <c r="CE791"/>
      <c r="CF791"/>
    </row>
    <row r="792" spans="1:84" hidden="1" x14ac:dyDescent="0.3">
      <c r="A792" s="12"/>
      <c r="B792" s="10" t="str">
        <f>IF('Base de données'!B735="","",'Base de données'!B735)</f>
        <v/>
      </c>
      <c r="C792" s="10" t="str">
        <f>IF('Base de données'!C735="","",'Base de données'!C735)</f>
        <v/>
      </c>
      <c r="D792" s="10" t="str">
        <f>IF('Base de données'!D735="","",'Base de données'!D735)</f>
        <v/>
      </c>
      <c r="E792" s="10" t="str">
        <f>IF('Base de données'!E735="","",'Base de données'!E735)</f>
        <v/>
      </c>
      <c r="F792" s="10" t="str">
        <f>IF('Base de données'!F735="","",'Base de données'!F735)</f>
        <v/>
      </c>
      <c r="G792" s="10" t="str">
        <f>IF('Base de données'!G735="","",'Base de données'!G735)</f>
        <v/>
      </c>
      <c r="H792" s="10" t="str">
        <f>IF('Base de données'!H735="","",'Base de données'!H735)</f>
        <v/>
      </c>
      <c r="I792" s="10" t="str">
        <f>IF('Base de données'!I735="","",'Base de données'!I735)</f>
        <v/>
      </c>
      <c r="J792" s="10" t="str">
        <f>IF('Base de données'!J735="","",'Base de données'!J735)</f>
        <v/>
      </c>
      <c r="K792" s="10" t="str">
        <f>IF('Base de données'!K735="","",'Base de données'!K735)</f>
        <v/>
      </c>
      <c r="L792" s="64" t="str">
        <f>IF('Base de données'!L735="","",'Base de données'!L735)</f>
        <v/>
      </c>
      <c r="M792" s="64" t="str">
        <f>IF('Base de données'!M735="","",'Base de données'!M735)</f>
        <v/>
      </c>
      <c r="N792" s="64" t="str">
        <f>IF('Base de données'!N735="","",'Base de données'!N735)</f>
        <v/>
      </c>
      <c r="O792" s="10" t="str">
        <f>IF('Base de données'!O735="","",'Base de données'!O735)</f>
        <v/>
      </c>
      <c r="P792" s="10" t="str">
        <f>IF('Base de données'!P735="","",'Base de données'!P735)</f>
        <v/>
      </c>
      <c r="Q792" s="10" t="str">
        <f>IF('Base de données'!Q735="","",'Base de données'!Q735)</f>
        <v/>
      </c>
      <c r="BQ792"/>
      <c r="BR792"/>
      <c r="BS792"/>
      <c r="BT792"/>
      <c r="BU792"/>
      <c r="BV792"/>
      <c r="BW792"/>
      <c r="BX792"/>
      <c r="BY792"/>
      <c r="BZ792"/>
      <c r="CA792"/>
      <c r="CB792"/>
      <c r="CC792"/>
      <c r="CD792"/>
      <c r="CE792"/>
      <c r="CF792"/>
    </row>
    <row r="793" spans="1:84" hidden="1" x14ac:dyDescent="0.3">
      <c r="A793" s="12"/>
      <c r="B793" s="10" t="str">
        <f>IF('Base de données'!B736="","",'Base de données'!B736)</f>
        <v/>
      </c>
      <c r="C793" s="10" t="str">
        <f>IF('Base de données'!C736="","",'Base de données'!C736)</f>
        <v/>
      </c>
      <c r="D793" s="10" t="str">
        <f>IF('Base de données'!D736="","",'Base de données'!D736)</f>
        <v/>
      </c>
      <c r="E793" s="10" t="str">
        <f>IF('Base de données'!E736="","",'Base de données'!E736)</f>
        <v/>
      </c>
      <c r="F793" s="10" t="str">
        <f>IF('Base de données'!F736="","",'Base de données'!F736)</f>
        <v/>
      </c>
      <c r="G793" s="10" t="str">
        <f>IF('Base de données'!G736="","",'Base de données'!G736)</f>
        <v/>
      </c>
      <c r="H793" s="10" t="str">
        <f>IF('Base de données'!H736="","",'Base de données'!H736)</f>
        <v/>
      </c>
      <c r="I793" s="10" t="str">
        <f>IF('Base de données'!I736="","",'Base de données'!I736)</f>
        <v/>
      </c>
      <c r="J793" s="10" t="str">
        <f>IF('Base de données'!J736="","",'Base de données'!J736)</f>
        <v/>
      </c>
      <c r="K793" s="10" t="str">
        <f>IF('Base de données'!K736="","",'Base de données'!K736)</f>
        <v/>
      </c>
      <c r="L793" s="64" t="str">
        <f>IF('Base de données'!L736="","",'Base de données'!L736)</f>
        <v/>
      </c>
      <c r="M793" s="64" t="str">
        <f>IF('Base de données'!M736="","",'Base de données'!M736)</f>
        <v/>
      </c>
      <c r="N793" s="64" t="str">
        <f>IF('Base de données'!N736="","",'Base de données'!N736)</f>
        <v/>
      </c>
      <c r="O793" s="10" t="str">
        <f>IF('Base de données'!O736="","",'Base de données'!O736)</f>
        <v/>
      </c>
      <c r="P793" s="10" t="str">
        <f>IF('Base de données'!P736="","",'Base de données'!P736)</f>
        <v/>
      </c>
      <c r="Q793" s="10" t="str">
        <f>IF('Base de données'!Q736="","",'Base de données'!Q736)</f>
        <v/>
      </c>
      <c r="BQ793"/>
      <c r="BR793"/>
      <c r="BS793"/>
      <c r="BT793"/>
      <c r="BU793"/>
      <c r="BV793"/>
      <c r="BW793"/>
      <c r="BX793"/>
      <c r="BY793"/>
      <c r="BZ793"/>
      <c r="CA793"/>
      <c r="CB793"/>
      <c r="CC793"/>
      <c r="CD793"/>
      <c r="CE793"/>
      <c r="CF793"/>
    </row>
    <row r="794" spans="1:84" hidden="1" x14ac:dyDescent="0.3">
      <c r="A794" s="12"/>
      <c r="B794" s="10" t="str">
        <f>IF('Base de données'!B737="","",'Base de données'!B737)</f>
        <v/>
      </c>
      <c r="C794" s="10" t="str">
        <f>IF('Base de données'!C737="","",'Base de données'!C737)</f>
        <v/>
      </c>
      <c r="D794" s="10" t="str">
        <f>IF('Base de données'!D737="","",'Base de données'!D737)</f>
        <v/>
      </c>
      <c r="E794" s="10" t="str">
        <f>IF('Base de données'!E737="","",'Base de données'!E737)</f>
        <v/>
      </c>
      <c r="F794" s="10" t="str">
        <f>IF('Base de données'!F737="","",'Base de données'!F737)</f>
        <v/>
      </c>
      <c r="G794" s="10" t="str">
        <f>IF('Base de données'!G737="","",'Base de données'!G737)</f>
        <v/>
      </c>
      <c r="H794" s="10" t="str">
        <f>IF('Base de données'!H737="","",'Base de données'!H737)</f>
        <v/>
      </c>
      <c r="I794" s="10" t="str">
        <f>IF('Base de données'!I737="","",'Base de données'!I737)</f>
        <v/>
      </c>
      <c r="J794" s="10" t="str">
        <f>IF('Base de données'!J737="","",'Base de données'!J737)</f>
        <v/>
      </c>
      <c r="K794" s="10" t="str">
        <f>IF('Base de données'!K737="","",'Base de données'!K737)</f>
        <v/>
      </c>
      <c r="L794" s="64" t="str">
        <f>IF('Base de données'!L737="","",'Base de données'!L737)</f>
        <v/>
      </c>
      <c r="M794" s="64" t="str">
        <f>IF('Base de données'!M737="","",'Base de données'!M737)</f>
        <v/>
      </c>
      <c r="N794" s="64" t="str">
        <f>IF('Base de données'!N737="","",'Base de données'!N737)</f>
        <v/>
      </c>
      <c r="O794" s="10" t="str">
        <f>IF('Base de données'!O737="","",'Base de données'!O737)</f>
        <v/>
      </c>
      <c r="P794" s="10" t="str">
        <f>IF('Base de données'!P737="","",'Base de données'!P737)</f>
        <v/>
      </c>
      <c r="Q794" s="10" t="str">
        <f>IF('Base de données'!Q737="","",'Base de données'!Q737)</f>
        <v/>
      </c>
      <c r="BQ794"/>
      <c r="BR794"/>
      <c r="BS794"/>
      <c r="BT794"/>
      <c r="BU794"/>
      <c r="BV794"/>
      <c r="BW794"/>
      <c r="BX794"/>
      <c r="BY794"/>
      <c r="BZ794"/>
      <c r="CA794"/>
      <c r="CB794"/>
      <c r="CC794"/>
      <c r="CD794"/>
      <c r="CE794"/>
      <c r="CF794"/>
    </row>
    <row r="795" spans="1:84" hidden="1" x14ac:dyDescent="0.3">
      <c r="A795" s="12"/>
      <c r="B795" s="10" t="str">
        <f>IF('Base de données'!B738="","",'Base de données'!B738)</f>
        <v/>
      </c>
      <c r="C795" s="10" t="str">
        <f>IF('Base de données'!C738="","",'Base de données'!C738)</f>
        <v/>
      </c>
      <c r="D795" s="10" t="str">
        <f>IF('Base de données'!D738="","",'Base de données'!D738)</f>
        <v/>
      </c>
      <c r="E795" s="10" t="str">
        <f>IF('Base de données'!E738="","",'Base de données'!E738)</f>
        <v/>
      </c>
      <c r="F795" s="10" t="str">
        <f>IF('Base de données'!F738="","",'Base de données'!F738)</f>
        <v/>
      </c>
      <c r="G795" s="10" t="str">
        <f>IF('Base de données'!G738="","",'Base de données'!G738)</f>
        <v/>
      </c>
      <c r="H795" s="10" t="str">
        <f>IF('Base de données'!H738="","",'Base de données'!H738)</f>
        <v/>
      </c>
      <c r="I795" s="10" t="str">
        <f>IF('Base de données'!I738="","",'Base de données'!I738)</f>
        <v/>
      </c>
      <c r="J795" s="10" t="str">
        <f>IF('Base de données'!J738="","",'Base de données'!J738)</f>
        <v/>
      </c>
      <c r="K795" s="10" t="str">
        <f>IF('Base de données'!K738="","",'Base de données'!K738)</f>
        <v/>
      </c>
      <c r="L795" s="64" t="str">
        <f>IF('Base de données'!L738="","",'Base de données'!L738)</f>
        <v/>
      </c>
      <c r="M795" s="64" t="str">
        <f>IF('Base de données'!M738="","",'Base de données'!M738)</f>
        <v/>
      </c>
      <c r="N795" s="64" t="str">
        <f>IF('Base de données'!N738="","",'Base de données'!N738)</f>
        <v/>
      </c>
      <c r="O795" s="10" t="str">
        <f>IF('Base de données'!O738="","",'Base de données'!O738)</f>
        <v/>
      </c>
      <c r="P795" s="10" t="str">
        <f>IF('Base de données'!P738="","",'Base de données'!P738)</f>
        <v/>
      </c>
      <c r="Q795" s="10" t="str">
        <f>IF('Base de données'!Q738="","",'Base de données'!Q738)</f>
        <v/>
      </c>
      <c r="BQ795"/>
      <c r="BR795"/>
      <c r="BS795"/>
      <c r="BT795"/>
      <c r="BU795"/>
      <c r="BV795"/>
      <c r="BW795"/>
      <c r="BX795"/>
      <c r="BY795"/>
      <c r="BZ795"/>
      <c r="CA795"/>
      <c r="CB795"/>
      <c r="CC795"/>
      <c r="CD795"/>
      <c r="CE795"/>
      <c r="CF795"/>
    </row>
    <row r="796" spans="1:84" hidden="1" x14ac:dyDescent="0.3">
      <c r="A796" s="12"/>
      <c r="B796" s="10" t="str">
        <f>IF('Base de données'!B739="","",'Base de données'!B739)</f>
        <v/>
      </c>
      <c r="C796" s="10" t="str">
        <f>IF('Base de données'!C739="","",'Base de données'!C739)</f>
        <v/>
      </c>
      <c r="D796" s="10" t="str">
        <f>IF('Base de données'!D739="","",'Base de données'!D739)</f>
        <v/>
      </c>
      <c r="E796" s="10" t="str">
        <f>IF('Base de données'!E739="","",'Base de données'!E739)</f>
        <v/>
      </c>
      <c r="F796" s="10" t="str">
        <f>IF('Base de données'!F739="","",'Base de données'!F739)</f>
        <v/>
      </c>
      <c r="G796" s="10" t="str">
        <f>IF('Base de données'!G739="","",'Base de données'!G739)</f>
        <v/>
      </c>
      <c r="H796" s="10" t="str">
        <f>IF('Base de données'!H739="","",'Base de données'!H739)</f>
        <v/>
      </c>
      <c r="I796" s="10" t="str">
        <f>IF('Base de données'!I739="","",'Base de données'!I739)</f>
        <v/>
      </c>
      <c r="J796" s="10" t="str">
        <f>IF('Base de données'!J739="","",'Base de données'!J739)</f>
        <v/>
      </c>
      <c r="K796" s="10" t="str">
        <f>IF('Base de données'!K739="","",'Base de données'!K739)</f>
        <v/>
      </c>
      <c r="L796" s="64" t="str">
        <f>IF('Base de données'!L739="","",'Base de données'!L739)</f>
        <v/>
      </c>
      <c r="M796" s="64" t="str">
        <f>IF('Base de données'!M739="","",'Base de données'!M739)</f>
        <v/>
      </c>
      <c r="N796" s="64" t="str">
        <f>IF('Base de données'!N739="","",'Base de données'!N739)</f>
        <v/>
      </c>
      <c r="O796" s="10" t="str">
        <f>IF('Base de données'!O739="","",'Base de données'!O739)</f>
        <v/>
      </c>
      <c r="P796" s="10" t="str">
        <f>IF('Base de données'!P739="","",'Base de données'!P739)</f>
        <v/>
      </c>
      <c r="Q796" s="10" t="str">
        <f>IF('Base de données'!Q739="","",'Base de données'!Q739)</f>
        <v/>
      </c>
      <c r="BQ796"/>
      <c r="BR796"/>
      <c r="BS796"/>
      <c r="BT796"/>
      <c r="BU796"/>
      <c r="BV796"/>
      <c r="BW796"/>
      <c r="BX796"/>
      <c r="BY796"/>
      <c r="BZ796"/>
      <c r="CA796"/>
      <c r="CB796"/>
      <c r="CC796"/>
      <c r="CD796"/>
      <c r="CE796"/>
      <c r="CF796"/>
    </row>
    <row r="797" spans="1:84" hidden="1" x14ac:dyDescent="0.3">
      <c r="A797" s="12"/>
      <c r="B797" s="10" t="str">
        <f>IF('Base de données'!B740="","",'Base de données'!B740)</f>
        <v/>
      </c>
      <c r="C797" s="10" t="str">
        <f>IF('Base de données'!C740="","",'Base de données'!C740)</f>
        <v/>
      </c>
      <c r="D797" s="10" t="str">
        <f>IF('Base de données'!D740="","",'Base de données'!D740)</f>
        <v/>
      </c>
      <c r="E797" s="10" t="str">
        <f>IF('Base de données'!E740="","",'Base de données'!E740)</f>
        <v/>
      </c>
      <c r="F797" s="10" t="str">
        <f>IF('Base de données'!F740="","",'Base de données'!F740)</f>
        <v/>
      </c>
      <c r="G797" s="10" t="str">
        <f>IF('Base de données'!G740="","",'Base de données'!G740)</f>
        <v/>
      </c>
      <c r="H797" s="10" t="str">
        <f>IF('Base de données'!H740="","",'Base de données'!H740)</f>
        <v/>
      </c>
      <c r="I797" s="10" t="str">
        <f>IF('Base de données'!I740="","",'Base de données'!I740)</f>
        <v/>
      </c>
      <c r="J797" s="10" t="str">
        <f>IF('Base de données'!J740="","",'Base de données'!J740)</f>
        <v/>
      </c>
      <c r="K797" s="10" t="str">
        <f>IF('Base de données'!K740="","",'Base de données'!K740)</f>
        <v/>
      </c>
      <c r="L797" s="64" t="str">
        <f>IF('Base de données'!L740="","",'Base de données'!L740)</f>
        <v/>
      </c>
      <c r="M797" s="64" t="str">
        <f>IF('Base de données'!M740="","",'Base de données'!M740)</f>
        <v/>
      </c>
      <c r="N797" s="64" t="str">
        <f>IF('Base de données'!N740="","",'Base de données'!N740)</f>
        <v/>
      </c>
      <c r="O797" s="10" t="str">
        <f>IF('Base de données'!O740="","",'Base de données'!O740)</f>
        <v/>
      </c>
      <c r="P797" s="10" t="str">
        <f>IF('Base de données'!P740="","",'Base de données'!P740)</f>
        <v/>
      </c>
      <c r="Q797" s="10" t="str">
        <f>IF('Base de données'!Q740="","",'Base de données'!Q740)</f>
        <v/>
      </c>
      <c r="BQ797"/>
      <c r="BR797"/>
      <c r="BS797"/>
      <c r="BT797"/>
      <c r="BU797"/>
      <c r="BV797"/>
      <c r="BW797"/>
      <c r="BX797"/>
      <c r="BY797"/>
      <c r="BZ797"/>
      <c r="CA797"/>
      <c r="CB797"/>
      <c r="CC797"/>
      <c r="CD797"/>
      <c r="CE797"/>
      <c r="CF797"/>
    </row>
    <row r="798" spans="1:84" hidden="1" x14ac:dyDescent="0.3">
      <c r="A798" s="12"/>
      <c r="B798" s="10" t="str">
        <f>IF('Base de données'!B741="","",'Base de données'!B741)</f>
        <v/>
      </c>
      <c r="C798" s="10" t="str">
        <f>IF('Base de données'!C741="","",'Base de données'!C741)</f>
        <v/>
      </c>
      <c r="D798" s="10" t="str">
        <f>IF('Base de données'!D741="","",'Base de données'!D741)</f>
        <v/>
      </c>
      <c r="E798" s="10" t="str">
        <f>IF('Base de données'!E741="","",'Base de données'!E741)</f>
        <v/>
      </c>
      <c r="F798" s="10" t="str">
        <f>IF('Base de données'!F741="","",'Base de données'!F741)</f>
        <v/>
      </c>
      <c r="G798" s="10" t="str">
        <f>IF('Base de données'!G741="","",'Base de données'!G741)</f>
        <v/>
      </c>
      <c r="H798" s="10" t="str">
        <f>IF('Base de données'!H741="","",'Base de données'!H741)</f>
        <v/>
      </c>
      <c r="I798" s="10" t="str">
        <f>IF('Base de données'!I741="","",'Base de données'!I741)</f>
        <v/>
      </c>
      <c r="J798" s="10" t="str">
        <f>IF('Base de données'!J741="","",'Base de données'!J741)</f>
        <v/>
      </c>
      <c r="K798" s="10" t="str">
        <f>IF('Base de données'!K741="","",'Base de données'!K741)</f>
        <v/>
      </c>
      <c r="L798" s="64" t="str">
        <f>IF('Base de données'!L741="","",'Base de données'!L741)</f>
        <v/>
      </c>
      <c r="M798" s="64" t="str">
        <f>IF('Base de données'!M741="","",'Base de données'!M741)</f>
        <v/>
      </c>
      <c r="N798" s="64" t="str">
        <f>IF('Base de données'!N741="","",'Base de données'!N741)</f>
        <v/>
      </c>
      <c r="O798" s="10" t="str">
        <f>IF('Base de données'!O741="","",'Base de données'!O741)</f>
        <v/>
      </c>
      <c r="P798" s="10" t="str">
        <f>IF('Base de données'!P741="","",'Base de données'!P741)</f>
        <v/>
      </c>
      <c r="Q798" s="10" t="str">
        <f>IF('Base de données'!Q741="","",'Base de données'!Q741)</f>
        <v/>
      </c>
      <c r="BQ798"/>
      <c r="BR798"/>
      <c r="BS798"/>
      <c r="BT798"/>
      <c r="BU798"/>
      <c r="BV798"/>
      <c r="BW798"/>
      <c r="BX798"/>
      <c r="BY798"/>
      <c r="BZ798"/>
      <c r="CA798"/>
      <c r="CB798"/>
      <c r="CC798"/>
      <c r="CD798"/>
      <c r="CE798"/>
      <c r="CF798"/>
    </row>
    <row r="799" spans="1:84" hidden="1" x14ac:dyDescent="0.3">
      <c r="A799" s="12"/>
      <c r="B799" s="10" t="str">
        <f>IF('Base de données'!B742="","",'Base de données'!B742)</f>
        <v/>
      </c>
      <c r="C799" s="10" t="str">
        <f>IF('Base de données'!C742="","",'Base de données'!C742)</f>
        <v/>
      </c>
      <c r="D799" s="10" t="str">
        <f>IF('Base de données'!D742="","",'Base de données'!D742)</f>
        <v/>
      </c>
      <c r="E799" s="10" t="str">
        <f>IF('Base de données'!E742="","",'Base de données'!E742)</f>
        <v/>
      </c>
      <c r="F799" s="10" t="str">
        <f>IF('Base de données'!F742="","",'Base de données'!F742)</f>
        <v/>
      </c>
      <c r="G799" s="10" t="str">
        <f>IF('Base de données'!G742="","",'Base de données'!G742)</f>
        <v/>
      </c>
      <c r="H799" s="10" t="str">
        <f>IF('Base de données'!H742="","",'Base de données'!H742)</f>
        <v/>
      </c>
      <c r="I799" s="10" t="str">
        <f>IF('Base de données'!I742="","",'Base de données'!I742)</f>
        <v/>
      </c>
      <c r="J799" s="10" t="str">
        <f>IF('Base de données'!J742="","",'Base de données'!J742)</f>
        <v/>
      </c>
      <c r="K799" s="10" t="str">
        <f>IF('Base de données'!K742="","",'Base de données'!K742)</f>
        <v/>
      </c>
      <c r="L799" s="64" t="str">
        <f>IF('Base de données'!L742="","",'Base de données'!L742)</f>
        <v/>
      </c>
      <c r="M799" s="64" t="str">
        <f>IF('Base de données'!M742="","",'Base de données'!M742)</f>
        <v/>
      </c>
      <c r="N799" s="64" t="str">
        <f>IF('Base de données'!N742="","",'Base de données'!N742)</f>
        <v/>
      </c>
      <c r="O799" s="10" t="str">
        <f>IF('Base de données'!O742="","",'Base de données'!O742)</f>
        <v/>
      </c>
      <c r="P799" s="10" t="str">
        <f>IF('Base de données'!P742="","",'Base de données'!P742)</f>
        <v/>
      </c>
      <c r="Q799" s="10" t="str">
        <f>IF('Base de données'!Q742="","",'Base de données'!Q742)</f>
        <v/>
      </c>
      <c r="BQ799"/>
      <c r="BR799"/>
      <c r="BS799"/>
      <c r="BT799"/>
      <c r="BU799"/>
      <c r="BV799"/>
      <c r="BW799"/>
      <c r="BX799"/>
      <c r="BY799"/>
      <c r="BZ799"/>
      <c r="CA799"/>
      <c r="CB799"/>
      <c r="CC799"/>
      <c r="CD799"/>
      <c r="CE799"/>
      <c r="CF799"/>
    </row>
    <row r="800" spans="1:84" hidden="1" x14ac:dyDescent="0.3">
      <c r="A800" s="12"/>
      <c r="B800" s="10" t="str">
        <f>IF('Base de données'!B743="","",'Base de données'!B743)</f>
        <v/>
      </c>
      <c r="C800" s="10" t="str">
        <f>IF('Base de données'!C743="","",'Base de données'!C743)</f>
        <v/>
      </c>
      <c r="D800" s="10" t="str">
        <f>IF('Base de données'!D743="","",'Base de données'!D743)</f>
        <v/>
      </c>
      <c r="E800" s="10" t="str">
        <f>IF('Base de données'!E743="","",'Base de données'!E743)</f>
        <v/>
      </c>
      <c r="F800" s="10" t="str">
        <f>IF('Base de données'!F743="","",'Base de données'!F743)</f>
        <v/>
      </c>
      <c r="G800" s="10" t="str">
        <f>IF('Base de données'!G743="","",'Base de données'!G743)</f>
        <v/>
      </c>
      <c r="H800" s="10" t="str">
        <f>IF('Base de données'!H743="","",'Base de données'!H743)</f>
        <v/>
      </c>
      <c r="I800" s="10" t="str">
        <f>IF('Base de données'!I743="","",'Base de données'!I743)</f>
        <v/>
      </c>
      <c r="J800" s="10" t="str">
        <f>IF('Base de données'!J743="","",'Base de données'!J743)</f>
        <v/>
      </c>
      <c r="K800" s="10" t="str">
        <f>IF('Base de données'!K743="","",'Base de données'!K743)</f>
        <v/>
      </c>
      <c r="L800" s="64" t="str">
        <f>IF('Base de données'!L743="","",'Base de données'!L743)</f>
        <v/>
      </c>
      <c r="M800" s="64" t="str">
        <f>IF('Base de données'!M743="","",'Base de données'!M743)</f>
        <v/>
      </c>
      <c r="N800" s="64" t="str">
        <f>IF('Base de données'!N743="","",'Base de données'!N743)</f>
        <v/>
      </c>
      <c r="O800" s="10" t="str">
        <f>IF('Base de données'!O743="","",'Base de données'!O743)</f>
        <v/>
      </c>
      <c r="P800" s="10" t="str">
        <f>IF('Base de données'!P743="","",'Base de données'!P743)</f>
        <v/>
      </c>
      <c r="Q800" s="10" t="str">
        <f>IF('Base de données'!Q743="","",'Base de données'!Q743)</f>
        <v/>
      </c>
      <c r="BQ800"/>
      <c r="BR800"/>
      <c r="BS800"/>
      <c r="BT800"/>
      <c r="BU800"/>
      <c r="BV800"/>
      <c r="BW800"/>
      <c r="BX800"/>
      <c r="BY800"/>
      <c r="BZ800"/>
      <c r="CA800"/>
      <c r="CB800"/>
      <c r="CC800"/>
      <c r="CD800"/>
      <c r="CE800"/>
      <c r="CF800"/>
    </row>
    <row r="801" spans="1:84" hidden="1" x14ac:dyDescent="0.3">
      <c r="A801" s="12"/>
      <c r="B801" s="10" t="str">
        <f>IF('Base de données'!B744="","",'Base de données'!B744)</f>
        <v/>
      </c>
      <c r="C801" s="10" t="str">
        <f>IF('Base de données'!C744="","",'Base de données'!C744)</f>
        <v/>
      </c>
      <c r="D801" s="10" t="str">
        <f>IF('Base de données'!D744="","",'Base de données'!D744)</f>
        <v/>
      </c>
      <c r="E801" s="10" t="str">
        <f>IF('Base de données'!E744="","",'Base de données'!E744)</f>
        <v/>
      </c>
      <c r="F801" s="10" t="str">
        <f>IF('Base de données'!F744="","",'Base de données'!F744)</f>
        <v/>
      </c>
      <c r="G801" s="10" t="str">
        <f>IF('Base de données'!G744="","",'Base de données'!G744)</f>
        <v/>
      </c>
      <c r="H801" s="10" t="str">
        <f>IF('Base de données'!H744="","",'Base de données'!H744)</f>
        <v/>
      </c>
      <c r="I801" s="10" t="str">
        <f>IF('Base de données'!I744="","",'Base de données'!I744)</f>
        <v/>
      </c>
      <c r="J801" s="10" t="str">
        <f>IF('Base de données'!J744="","",'Base de données'!J744)</f>
        <v/>
      </c>
      <c r="K801" s="10" t="str">
        <f>IF('Base de données'!K744="","",'Base de données'!K744)</f>
        <v/>
      </c>
      <c r="L801" s="64" t="str">
        <f>IF('Base de données'!L744="","",'Base de données'!L744)</f>
        <v/>
      </c>
      <c r="M801" s="64" t="str">
        <f>IF('Base de données'!M744="","",'Base de données'!M744)</f>
        <v/>
      </c>
      <c r="N801" s="64" t="str">
        <f>IF('Base de données'!N744="","",'Base de données'!N744)</f>
        <v/>
      </c>
      <c r="O801" s="10" t="str">
        <f>IF('Base de données'!O744="","",'Base de données'!O744)</f>
        <v/>
      </c>
      <c r="P801" s="10" t="str">
        <f>IF('Base de données'!P744="","",'Base de données'!P744)</f>
        <v/>
      </c>
      <c r="Q801" s="10" t="str">
        <f>IF('Base de données'!Q744="","",'Base de données'!Q744)</f>
        <v/>
      </c>
      <c r="BQ801"/>
      <c r="BR801"/>
      <c r="BS801"/>
      <c r="BT801"/>
      <c r="BU801"/>
      <c r="BV801"/>
      <c r="BW801"/>
      <c r="BX801"/>
      <c r="BY801"/>
      <c r="BZ801"/>
      <c r="CA801"/>
      <c r="CB801"/>
      <c r="CC801"/>
      <c r="CD801"/>
      <c r="CE801"/>
      <c r="CF801"/>
    </row>
    <row r="802" spans="1:84" hidden="1" x14ac:dyDescent="0.3">
      <c r="A802" s="12"/>
      <c r="B802" s="10" t="str">
        <f>IF('Base de données'!B745="","",'Base de données'!B745)</f>
        <v/>
      </c>
      <c r="C802" s="10" t="str">
        <f>IF('Base de données'!C745="","",'Base de données'!C745)</f>
        <v/>
      </c>
      <c r="D802" s="10" t="str">
        <f>IF('Base de données'!D745="","",'Base de données'!D745)</f>
        <v/>
      </c>
      <c r="E802" s="10" t="str">
        <f>IF('Base de données'!E745="","",'Base de données'!E745)</f>
        <v/>
      </c>
      <c r="F802" s="10" t="str">
        <f>IF('Base de données'!F745="","",'Base de données'!F745)</f>
        <v/>
      </c>
      <c r="G802" s="10" t="str">
        <f>IF('Base de données'!G745="","",'Base de données'!G745)</f>
        <v/>
      </c>
      <c r="H802" s="10" t="str">
        <f>IF('Base de données'!H745="","",'Base de données'!H745)</f>
        <v/>
      </c>
      <c r="I802" s="10" t="str">
        <f>IF('Base de données'!I745="","",'Base de données'!I745)</f>
        <v/>
      </c>
      <c r="J802" s="10" t="str">
        <f>IF('Base de données'!J745="","",'Base de données'!J745)</f>
        <v/>
      </c>
      <c r="K802" s="10" t="str">
        <f>IF('Base de données'!K745="","",'Base de données'!K745)</f>
        <v/>
      </c>
      <c r="L802" s="64" t="str">
        <f>IF('Base de données'!L745="","",'Base de données'!L745)</f>
        <v/>
      </c>
      <c r="M802" s="64" t="str">
        <f>IF('Base de données'!M745="","",'Base de données'!M745)</f>
        <v/>
      </c>
      <c r="N802" s="64" t="str">
        <f>IF('Base de données'!N745="","",'Base de données'!N745)</f>
        <v/>
      </c>
      <c r="O802" s="10" t="str">
        <f>IF('Base de données'!O745="","",'Base de données'!O745)</f>
        <v/>
      </c>
      <c r="P802" s="10" t="str">
        <f>IF('Base de données'!P745="","",'Base de données'!P745)</f>
        <v/>
      </c>
      <c r="Q802" s="10" t="str">
        <f>IF('Base de données'!Q745="","",'Base de données'!Q745)</f>
        <v/>
      </c>
      <c r="BQ802"/>
      <c r="BR802"/>
      <c r="BS802"/>
      <c r="BT802"/>
      <c r="BU802"/>
      <c r="BV802"/>
      <c r="BW802"/>
      <c r="BX802"/>
      <c r="BY802"/>
      <c r="BZ802"/>
      <c r="CA802"/>
      <c r="CB802"/>
      <c r="CC802"/>
      <c r="CD802"/>
      <c r="CE802"/>
      <c r="CF802"/>
    </row>
    <row r="803" spans="1:84" hidden="1" x14ac:dyDescent="0.3">
      <c r="A803" s="12"/>
      <c r="B803" s="10" t="str">
        <f>IF('Base de données'!B746="","",'Base de données'!B746)</f>
        <v/>
      </c>
      <c r="C803" s="10" t="str">
        <f>IF('Base de données'!C746="","",'Base de données'!C746)</f>
        <v/>
      </c>
      <c r="D803" s="10" t="str">
        <f>IF('Base de données'!D746="","",'Base de données'!D746)</f>
        <v/>
      </c>
      <c r="E803" s="10" t="str">
        <f>IF('Base de données'!E746="","",'Base de données'!E746)</f>
        <v/>
      </c>
      <c r="F803" s="10" t="str">
        <f>IF('Base de données'!F746="","",'Base de données'!F746)</f>
        <v/>
      </c>
      <c r="G803" s="10" t="str">
        <f>IF('Base de données'!G746="","",'Base de données'!G746)</f>
        <v/>
      </c>
      <c r="H803" s="10" t="str">
        <f>IF('Base de données'!H746="","",'Base de données'!H746)</f>
        <v/>
      </c>
      <c r="I803" s="10" t="str">
        <f>IF('Base de données'!I746="","",'Base de données'!I746)</f>
        <v/>
      </c>
      <c r="J803" s="10" t="str">
        <f>IF('Base de données'!J746="","",'Base de données'!J746)</f>
        <v/>
      </c>
      <c r="K803" s="10" t="str">
        <f>IF('Base de données'!K746="","",'Base de données'!K746)</f>
        <v/>
      </c>
      <c r="L803" s="64" t="str">
        <f>IF('Base de données'!L746="","",'Base de données'!L746)</f>
        <v/>
      </c>
      <c r="M803" s="64" t="str">
        <f>IF('Base de données'!M746="","",'Base de données'!M746)</f>
        <v/>
      </c>
      <c r="N803" s="64" t="str">
        <f>IF('Base de données'!N746="","",'Base de données'!N746)</f>
        <v/>
      </c>
      <c r="O803" s="10" t="str">
        <f>IF('Base de données'!O746="","",'Base de données'!O746)</f>
        <v/>
      </c>
      <c r="P803" s="10" t="str">
        <f>IF('Base de données'!P746="","",'Base de données'!P746)</f>
        <v/>
      </c>
      <c r="Q803" s="10" t="str">
        <f>IF('Base de données'!Q746="","",'Base de données'!Q746)</f>
        <v/>
      </c>
      <c r="BQ803"/>
      <c r="BR803"/>
      <c r="BS803"/>
      <c r="BT803"/>
      <c r="BU803"/>
      <c r="BV803"/>
      <c r="BW803"/>
      <c r="BX803"/>
      <c r="BY803"/>
      <c r="BZ803"/>
      <c r="CA803"/>
      <c r="CB803"/>
      <c r="CC803"/>
      <c r="CD803"/>
      <c r="CE803"/>
      <c r="CF803"/>
    </row>
    <row r="804" spans="1:84" hidden="1" x14ac:dyDescent="0.3">
      <c r="A804" s="12"/>
      <c r="B804" s="10" t="str">
        <f>IF('Base de données'!B747="","",'Base de données'!B747)</f>
        <v/>
      </c>
      <c r="C804" s="10" t="str">
        <f>IF('Base de données'!C747="","",'Base de données'!C747)</f>
        <v/>
      </c>
      <c r="D804" s="10" t="str">
        <f>IF('Base de données'!D747="","",'Base de données'!D747)</f>
        <v/>
      </c>
      <c r="E804" s="10" t="str">
        <f>IF('Base de données'!E747="","",'Base de données'!E747)</f>
        <v/>
      </c>
      <c r="F804" s="10" t="str">
        <f>IF('Base de données'!F747="","",'Base de données'!F747)</f>
        <v/>
      </c>
      <c r="G804" s="10" t="str">
        <f>IF('Base de données'!G747="","",'Base de données'!G747)</f>
        <v/>
      </c>
      <c r="H804" s="10" t="str">
        <f>IF('Base de données'!H747="","",'Base de données'!H747)</f>
        <v/>
      </c>
      <c r="I804" s="10" t="str">
        <f>IF('Base de données'!I747="","",'Base de données'!I747)</f>
        <v/>
      </c>
      <c r="J804" s="10" t="str">
        <f>IF('Base de données'!J747="","",'Base de données'!J747)</f>
        <v/>
      </c>
      <c r="K804" s="10" t="str">
        <f>IF('Base de données'!K747="","",'Base de données'!K747)</f>
        <v/>
      </c>
      <c r="L804" s="64" t="str">
        <f>IF('Base de données'!L747="","",'Base de données'!L747)</f>
        <v/>
      </c>
      <c r="M804" s="64" t="str">
        <f>IF('Base de données'!M747="","",'Base de données'!M747)</f>
        <v/>
      </c>
      <c r="N804" s="64" t="str">
        <f>IF('Base de données'!N747="","",'Base de données'!N747)</f>
        <v/>
      </c>
      <c r="O804" s="10" t="str">
        <f>IF('Base de données'!O747="","",'Base de données'!O747)</f>
        <v/>
      </c>
      <c r="P804" s="10" t="str">
        <f>IF('Base de données'!P747="","",'Base de données'!P747)</f>
        <v/>
      </c>
      <c r="Q804" s="10" t="str">
        <f>IF('Base de données'!Q747="","",'Base de données'!Q747)</f>
        <v/>
      </c>
      <c r="BQ804"/>
      <c r="BR804"/>
      <c r="BS804"/>
      <c r="BT804"/>
      <c r="BU804"/>
      <c r="BV804"/>
      <c r="BW804"/>
      <c r="BX804"/>
      <c r="BY804"/>
      <c r="BZ804"/>
      <c r="CA804"/>
      <c r="CB804"/>
      <c r="CC804"/>
      <c r="CD804"/>
      <c r="CE804"/>
      <c r="CF804"/>
    </row>
    <row r="805" spans="1:84" hidden="1" x14ac:dyDescent="0.3">
      <c r="A805" s="12"/>
      <c r="B805" s="10" t="str">
        <f>IF('Base de données'!B748="","",'Base de données'!B748)</f>
        <v/>
      </c>
      <c r="C805" s="10" t="str">
        <f>IF('Base de données'!C748="","",'Base de données'!C748)</f>
        <v/>
      </c>
      <c r="D805" s="10" t="str">
        <f>IF('Base de données'!D748="","",'Base de données'!D748)</f>
        <v/>
      </c>
      <c r="E805" s="10" t="str">
        <f>IF('Base de données'!E748="","",'Base de données'!E748)</f>
        <v/>
      </c>
      <c r="F805" s="10" t="str">
        <f>IF('Base de données'!F748="","",'Base de données'!F748)</f>
        <v/>
      </c>
      <c r="G805" s="10" t="str">
        <f>IF('Base de données'!G748="","",'Base de données'!G748)</f>
        <v/>
      </c>
      <c r="H805" s="10" t="str">
        <f>IF('Base de données'!H748="","",'Base de données'!H748)</f>
        <v/>
      </c>
      <c r="I805" s="10" t="str">
        <f>IF('Base de données'!I748="","",'Base de données'!I748)</f>
        <v/>
      </c>
      <c r="J805" s="10" t="str">
        <f>IF('Base de données'!J748="","",'Base de données'!J748)</f>
        <v/>
      </c>
      <c r="K805" s="10" t="str">
        <f>IF('Base de données'!K748="","",'Base de données'!K748)</f>
        <v/>
      </c>
      <c r="L805" s="64" t="str">
        <f>IF('Base de données'!L748="","",'Base de données'!L748)</f>
        <v/>
      </c>
      <c r="M805" s="64" t="str">
        <f>IF('Base de données'!M748="","",'Base de données'!M748)</f>
        <v/>
      </c>
      <c r="N805" s="64" t="str">
        <f>IF('Base de données'!N748="","",'Base de données'!N748)</f>
        <v/>
      </c>
      <c r="O805" s="10" t="str">
        <f>IF('Base de données'!O748="","",'Base de données'!O748)</f>
        <v/>
      </c>
      <c r="P805" s="10" t="str">
        <f>IF('Base de données'!P748="","",'Base de données'!P748)</f>
        <v/>
      </c>
      <c r="Q805" s="10" t="str">
        <f>IF('Base de données'!Q748="","",'Base de données'!Q748)</f>
        <v/>
      </c>
      <c r="BQ805"/>
      <c r="BR805"/>
      <c r="BS805"/>
      <c r="BT805"/>
      <c r="BU805"/>
      <c r="BV805"/>
      <c r="BW805"/>
      <c r="BX805"/>
      <c r="BY805"/>
      <c r="BZ805"/>
      <c r="CA805"/>
      <c r="CB805"/>
      <c r="CC805"/>
      <c r="CD805"/>
      <c r="CE805"/>
      <c r="CF805"/>
    </row>
    <row r="806" spans="1:84" hidden="1" x14ac:dyDescent="0.3">
      <c r="A806" s="12"/>
      <c r="B806" s="10" t="str">
        <f>IF('Base de données'!B749="","",'Base de données'!B749)</f>
        <v/>
      </c>
      <c r="C806" s="10" t="str">
        <f>IF('Base de données'!C749="","",'Base de données'!C749)</f>
        <v/>
      </c>
      <c r="D806" s="10" t="str">
        <f>IF('Base de données'!D749="","",'Base de données'!D749)</f>
        <v/>
      </c>
      <c r="E806" s="10" t="str">
        <f>IF('Base de données'!E749="","",'Base de données'!E749)</f>
        <v/>
      </c>
      <c r="F806" s="10" t="str">
        <f>IF('Base de données'!F749="","",'Base de données'!F749)</f>
        <v/>
      </c>
      <c r="G806" s="10" t="str">
        <f>IF('Base de données'!G749="","",'Base de données'!G749)</f>
        <v/>
      </c>
      <c r="H806" s="10" t="str">
        <f>IF('Base de données'!H749="","",'Base de données'!H749)</f>
        <v/>
      </c>
      <c r="I806" s="10" t="str">
        <f>IF('Base de données'!I749="","",'Base de données'!I749)</f>
        <v/>
      </c>
      <c r="J806" s="10" t="str">
        <f>IF('Base de données'!J749="","",'Base de données'!J749)</f>
        <v/>
      </c>
      <c r="K806" s="10" t="str">
        <f>IF('Base de données'!K749="","",'Base de données'!K749)</f>
        <v/>
      </c>
      <c r="L806" s="64" t="str">
        <f>IF('Base de données'!L749="","",'Base de données'!L749)</f>
        <v/>
      </c>
      <c r="M806" s="64" t="str">
        <f>IF('Base de données'!M749="","",'Base de données'!M749)</f>
        <v/>
      </c>
      <c r="N806" s="64" t="str">
        <f>IF('Base de données'!N749="","",'Base de données'!N749)</f>
        <v/>
      </c>
      <c r="O806" s="10" t="str">
        <f>IF('Base de données'!O749="","",'Base de données'!O749)</f>
        <v/>
      </c>
      <c r="P806" s="10" t="str">
        <f>IF('Base de données'!P749="","",'Base de données'!P749)</f>
        <v/>
      </c>
      <c r="Q806" s="10" t="str">
        <f>IF('Base de données'!Q749="","",'Base de données'!Q749)</f>
        <v/>
      </c>
      <c r="BQ806"/>
      <c r="BR806"/>
      <c r="BS806"/>
      <c r="BT806"/>
      <c r="BU806"/>
      <c r="BV806"/>
      <c r="BW806"/>
      <c r="BX806"/>
      <c r="BY806"/>
      <c r="BZ806"/>
      <c r="CA806"/>
      <c r="CB806"/>
      <c r="CC806"/>
      <c r="CD806"/>
      <c r="CE806"/>
      <c r="CF806"/>
    </row>
    <row r="807" spans="1:84" hidden="1" x14ac:dyDescent="0.3">
      <c r="A807" s="12"/>
      <c r="B807" s="10" t="str">
        <f>IF('Base de données'!B750="","",'Base de données'!B750)</f>
        <v/>
      </c>
      <c r="C807" s="10" t="str">
        <f>IF('Base de données'!C750="","",'Base de données'!C750)</f>
        <v/>
      </c>
      <c r="D807" s="10" t="str">
        <f>IF('Base de données'!D750="","",'Base de données'!D750)</f>
        <v/>
      </c>
      <c r="E807" s="10" t="str">
        <f>IF('Base de données'!E750="","",'Base de données'!E750)</f>
        <v/>
      </c>
      <c r="F807" s="10" t="str">
        <f>IF('Base de données'!F750="","",'Base de données'!F750)</f>
        <v/>
      </c>
      <c r="G807" s="10" t="str">
        <f>IF('Base de données'!G750="","",'Base de données'!G750)</f>
        <v/>
      </c>
      <c r="H807" s="10" t="str">
        <f>IF('Base de données'!H750="","",'Base de données'!H750)</f>
        <v/>
      </c>
      <c r="I807" s="10" t="str">
        <f>IF('Base de données'!I750="","",'Base de données'!I750)</f>
        <v/>
      </c>
      <c r="J807" s="10" t="str">
        <f>IF('Base de données'!J750="","",'Base de données'!J750)</f>
        <v/>
      </c>
      <c r="K807" s="10" t="str">
        <f>IF('Base de données'!K750="","",'Base de données'!K750)</f>
        <v/>
      </c>
      <c r="L807" s="64" t="str">
        <f>IF('Base de données'!L750="","",'Base de données'!L750)</f>
        <v/>
      </c>
      <c r="M807" s="64" t="str">
        <f>IF('Base de données'!M750="","",'Base de données'!M750)</f>
        <v/>
      </c>
      <c r="N807" s="64" t="str">
        <f>IF('Base de données'!N750="","",'Base de données'!N750)</f>
        <v/>
      </c>
      <c r="O807" s="10" t="str">
        <f>IF('Base de données'!O750="","",'Base de données'!O750)</f>
        <v/>
      </c>
      <c r="P807" s="10" t="str">
        <f>IF('Base de données'!P750="","",'Base de données'!P750)</f>
        <v/>
      </c>
      <c r="Q807" s="10" t="str">
        <f>IF('Base de données'!Q750="","",'Base de données'!Q750)</f>
        <v/>
      </c>
      <c r="BQ807"/>
      <c r="BR807"/>
      <c r="BS807"/>
      <c r="BT807"/>
      <c r="BU807"/>
      <c r="BV807"/>
      <c r="BW807"/>
      <c r="BX807"/>
      <c r="BY807"/>
      <c r="BZ807"/>
      <c r="CA807"/>
      <c r="CB807"/>
      <c r="CC807"/>
      <c r="CD807"/>
      <c r="CE807"/>
      <c r="CF807"/>
    </row>
    <row r="808" spans="1:84" hidden="1" x14ac:dyDescent="0.3">
      <c r="A808" s="12"/>
      <c r="B808" s="10" t="str">
        <f>IF('Base de données'!B751="","",'Base de données'!B751)</f>
        <v/>
      </c>
      <c r="C808" s="10" t="str">
        <f>IF('Base de données'!C751="","",'Base de données'!C751)</f>
        <v/>
      </c>
      <c r="D808" s="10" t="str">
        <f>IF('Base de données'!D751="","",'Base de données'!D751)</f>
        <v/>
      </c>
      <c r="E808" s="10" t="str">
        <f>IF('Base de données'!E751="","",'Base de données'!E751)</f>
        <v/>
      </c>
      <c r="F808" s="10" t="str">
        <f>IF('Base de données'!F751="","",'Base de données'!F751)</f>
        <v/>
      </c>
      <c r="G808" s="10" t="str">
        <f>IF('Base de données'!G751="","",'Base de données'!G751)</f>
        <v/>
      </c>
      <c r="H808" s="10" t="str">
        <f>IF('Base de données'!H751="","",'Base de données'!H751)</f>
        <v/>
      </c>
      <c r="I808" s="10" t="str">
        <f>IF('Base de données'!I751="","",'Base de données'!I751)</f>
        <v/>
      </c>
      <c r="J808" s="10" t="str">
        <f>IF('Base de données'!J751="","",'Base de données'!J751)</f>
        <v/>
      </c>
      <c r="K808" s="10" t="str">
        <f>IF('Base de données'!K751="","",'Base de données'!K751)</f>
        <v/>
      </c>
      <c r="L808" s="64" t="str">
        <f>IF('Base de données'!L751="","",'Base de données'!L751)</f>
        <v/>
      </c>
      <c r="M808" s="64" t="str">
        <f>IF('Base de données'!M751="","",'Base de données'!M751)</f>
        <v/>
      </c>
      <c r="N808" s="64" t="str">
        <f>IF('Base de données'!N751="","",'Base de données'!N751)</f>
        <v/>
      </c>
      <c r="O808" s="10" t="str">
        <f>IF('Base de données'!O751="","",'Base de données'!O751)</f>
        <v/>
      </c>
      <c r="P808" s="10" t="str">
        <f>IF('Base de données'!P751="","",'Base de données'!P751)</f>
        <v/>
      </c>
      <c r="Q808" s="10" t="str">
        <f>IF('Base de données'!Q751="","",'Base de données'!Q751)</f>
        <v/>
      </c>
      <c r="BQ808"/>
      <c r="BR808"/>
      <c r="BS808"/>
      <c r="BT808"/>
      <c r="BU808"/>
      <c r="BV808"/>
      <c r="BW808"/>
      <c r="BX808"/>
      <c r="BY808"/>
      <c r="BZ808"/>
      <c r="CA808"/>
      <c r="CB808"/>
      <c r="CC808"/>
      <c r="CD808"/>
      <c r="CE808"/>
      <c r="CF808"/>
    </row>
    <row r="809" spans="1:84" hidden="1" x14ac:dyDescent="0.3">
      <c r="A809" s="12"/>
      <c r="B809" s="10" t="str">
        <f>IF('Base de données'!B752="","",'Base de données'!B752)</f>
        <v/>
      </c>
      <c r="C809" s="10" t="str">
        <f>IF('Base de données'!C752="","",'Base de données'!C752)</f>
        <v/>
      </c>
      <c r="D809" s="10" t="str">
        <f>IF('Base de données'!D752="","",'Base de données'!D752)</f>
        <v/>
      </c>
      <c r="E809" s="10" t="str">
        <f>IF('Base de données'!E752="","",'Base de données'!E752)</f>
        <v/>
      </c>
      <c r="F809" s="10" t="str">
        <f>IF('Base de données'!F752="","",'Base de données'!F752)</f>
        <v/>
      </c>
      <c r="G809" s="10" t="str">
        <f>IF('Base de données'!G752="","",'Base de données'!G752)</f>
        <v/>
      </c>
      <c r="H809" s="10" t="str">
        <f>IF('Base de données'!H752="","",'Base de données'!H752)</f>
        <v/>
      </c>
      <c r="I809" s="10" t="str">
        <f>IF('Base de données'!I752="","",'Base de données'!I752)</f>
        <v/>
      </c>
      <c r="J809" s="10" t="str">
        <f>IF('Base de données'!J752="","",'Base de données'!J752)</f>
        <v/>
      </c>
      <c r="K809" s="10" t="str">
        <f>IF('Base de données'!K752="","",'Base de données'!K752)</f>
        <v/>
      </c>
      <c r="L809" s="64" t="str">
        <f>IF('Base de données'!L752="","",'Base de données'!L752)</f>
        <v/>
      </c>
      <c r="M809" s="64" t="str">
        <f>IF('Base de données'!M752="","",'Base de données'!M752)</f>
        <v/>
      </c>
      <c r="N809" s="64" t="str">
        <f>IF('Base de données'!N752="","",'Base de données'!N752)</f>
        <v/>
      </c>
      <c r="O809" s="10" t="str">
        <f>IF('Base de données'!O752="","",'Base de données'!O752)</f>
        <v/>
      </c>
      <c r="P809" s="10" t="str">
        <f>IF('Base de données'!P752="","",'Base de données'!P752)</f>
        <v/>
      </c>
      <c r="Q809" s="10" t="str">
        <f>IF('Base de données'!Q752="","",'Base de données'!Q752)</f>
        <v/>
      </c>
      <c r="BQ809"/>
      <c r="BR809"/>
      <c r="BS809"/>
      <c r="BT809"/>
      <c r="BU809"/>
      <c r="BV809"/>
      <c r="BW809"/>
      <c r="BX809"/>
      <c r="BY809"/>
      <c r="BZ809"/>
      <c r="CA809"/>
      <c r="CB809"/>
      <c r="CC809"/>
      <c r="CD809"/>
      <c r="CE809"/>
      <c r="CF809"/>
    </row>
    <row r="810" spans="1:84" hidden="1" x14ac:dyDescent="0.3">
      <c r="A810" s="12"/>
      <c r="B810" s="10" t="str">
        <f>IF('Base de données'!B753="","",'Base de données'!B753)</f>
        <v/>
      </c>
      <c r="C810" s="10" t="str">
        <f>IF('Base de données'!C753="","",'Base de données'!C753)</f>
        <v/>
      </c>
      <c r="D810" s="10" t="str">
        <f>IF('Base de données'!D753="","",'Base de données'!D753)</f>
        <v/>
      </c>
      <c r="E810" s="10" t="str">
        <f>IF('Base de données'!E753="","",'Base de données'!E753)</f>
        <v/>
      </c>
      <c r="F810" s="10" t="str">
        <f>IF('Base de données'!F753="","",'Base de données'!F753)</f>
        <v/>
      </c>
      <c r="G810" s="10" t="str">
        <f>IF('Base de données'!G753="","",'Base de données'!G753)</f>
        <v/>
      </c>
      <c r="H810" s="10" t="str">
        <f>IF('Base de données'!H753="","",'Base de données'!H753)</f>
        <v/>
      </c>
      <c r="I810" s="10" t="str">
        <f>IF('Base de données'!I753="","",'Base de données'!I753)</f>
        <v/>
      </c>
      <c r="J810" s="10" t="str">
        <f>IF('Base de données'!J753="","",'Base de données'!J753)</f>
        <v/>
      </c>
      <c r="K810" s="10" t="str">
        <f>IF('Base de données'!K753="","",'Base de données'!K753)</f>
        <v/>
      </c>
      <c r="L810" s="64" t="str">
        <f>IF('Base de données'!L753="","",'Base de données'!L753)</f>
        <v/>
      </c>
      <c r="M810" s="64" t="str">
        <f>IF('Base de données'!M753="","",'Base de données'!M753)</f>
        <v/>
      </c>
      <c r="N810" s="64" t="str">
        <f>IF('Base de données'!N753="","",'Base de données'!N753)</f>
        <v/>
      </c>
      <c r="O810" s="10" t="str">
        <f>IF('Base de données'!O753="","",'Base de données'!O753)</f>
        <v/>
      </c>
      <c r="P810" s="10" t="str">
        <f>IF('Base de données'!P753="","",'Base de données'!P753)</f>
        <v/>
      </c>
      <c r="Q810" s="10" t="str">
        <f>IF('Base de données'!Q753="","",'Base de données'!Q753)</f>
        <v/>
      </c>
      <c r="BQ810"/>
      <c r="BR810"/>
      <c r="BS810"/>
      <c r="BT810"/>
      <c r="BU810"/>
      <c r="BV810"/>
      <c r="BW810"/>
      <c r="BX810"/>
      <c r="BY810"/>
      <c r="BZ810"/>
      <c r="CA810"/>
      <c r="CB810"/>
      <c r="CC810"/>
      <c r="CD810"/>
      <c r="CE810"/>
      <c r="CF810"/>
    </row>
    <row r="811" spans="1:84" hidden="1" x14ac:dyDescent="0.3">
      <c r="A811" s="12"/>
      <c r="B811" s="10" t="str">
        <f>IF('Base de données'!B754="","",'Base de données'!B754)</f>
        <v/>
      </c>
      <c r="C811" s="10" t="str">
        <f>IF('Base de données'!C754="","",'Base de données'!C754)</f>
        <v/>
      </c>
      <c r="D811" s="10" t="str">
        <f>IF('Base de données'!D754="","",'Base de données'!D754)</f>
        <v/>
      </c>
      <c r="E811" s="10" t="str">
        <f>IF('Base de données'!E754="","",'Base de données'!E754)</f>
        <v/>
      </c>
      <c r="F811" s="10" t="str">
        <f>IF('Base de données'!F754="","",'Base de données'!F754)</f>
        <v/>
      </c>
      <c r="G811" s="10" t="str">
        <f>IF('Base de données'!G754="","",'Base de données'!G754)</f>
        <v/>
      </c>
      <c r="H811" s="10" t="str">
        <f>IF('Base de données'!H754="","",'Base de données'!H754)</f>
        <v/>
      </c>
      <c r="I811" s="10" t="str">
        <f>IF('Base de données'!I754="","",'Base de données'!I754)</f>
        <v/>
      </c>
      <c r="J811" s="10" t="str">
        <f>IF('Base de données'!J754="","",'Base de données'!J754)</f>
        <v/>
      </c>
      <c r="K811" s="10" t="str">
        <f>IF('Base de données'!K754="","",'Base de données'!K754)</f>
        <v/>
      </c>
      <c r="L811" s="64" t="str">
        <f>IF('Base de données'!L754="","",'Base de données'!L754)</f>
        <v/>
      </c>
      <c r="M811" s="64" t="str">
        <f>IF('Base de données'!M754="","",'Base de données'!M754)</f>
        <v/>
      </c>
      <c r="N811" s="64" t="str">
        <f>IF('Base de données'!N754="","",'Base de données'!N754)</f>
        <v/>
      </c>
      <c r="O811" s="10" t="str">
        <f>IF('Base de données'!O754="","",'Base de données'!O754)</f>
        <v/>
      </c>
      <c r="P811" s="10" t="str">
        <f>IF('Base de données'!P754="","",'Base de données'!P754)</f>
        <v/>
      </c>
      <c r="Q811" s="10" t="str">
        <f>IF('Base de données'!Q754="","",'Base de données'!Q754)</f>
        <v/>
      </c>
      <c r="BQ811"/>
      <c r="BR811"/>
      <c r="BS811"/>
      <c r="BT811"/>
      <c r="BU811"/>
      <c r="BV811"/>
      <c r="BW811"/>
      <c r="BX811"/>
      <c r="BY811"/>
      <c r="BZ811"/>
      <c r="CA811"/>
      <c r="CB811"/>
      <c r="CC811"/>
      <c r="CD811"/>
      <c r="CE811"/>
      <c r="CF811"/>
    </row>
    <row r="812" spans="1:84" hidden="1" x14ac:dyDescent="0.3">
      <c r="A812" s="12"/>
      <c r="B812" s="10" t="str">
        <f>IF('Base de données'!B755="","",'Base de données'!B755)</f>
        <v/>
      </c>
      <c r="C812" s="10" t="str">
        <f>IF('Base de données'!C755="","",'Base de données'!C755)</f>
        <v/>
      </c>
      <c r="D812" s="10" t="str">
        <f>IF('Base de données'!D755="","",'Base de données'!D755)</f>
        <v/>
      </c>
      <c r="E812" s="10" t="str">
        <f>IF('Base de données'!E755="","",'Base de données'!E755)</f>
        <v/>
      </c>
      <c r="F812" s="10" t="str">
        <f>IF('Base de données'!F755="","",'Base de données'!F755)</f>
        <v/>
      </c>
      <c r="G812" s="10" t="str">
        <f>IF('Base de données'!G755="","",'Base de données'!G755)</f>
        <v/>
      </c>
      <c r="H812" s="10" t="str">
        <f>IF('Base de données'!H755="","",'Base de données'!H755)</f>
        <v/>
      </c>
      <c r="I812" s="10" t="str">
        <f>IF('Base de données'!I755="","",'Base de données'!I755)</f>
        <v/>
      </c>
      <c r="J812" s="10" t="str">
        <f>IF('Base de données'!J755="","",'Base de données'!J755)</f>
        <v/>
      </c>
      <c r="K812" s="10" t="str">
        <f>IF('Base de données'!K755="","",'Base de données'!K755)</f>
        <v/>
      </c>
      <c r="L812" s="64" t="str">
        <f>IF('Base de données'!L755="","",'Base de données'!L755)</f>
        <v/>
      </c>
      <c r="M812" s="64" t="str">
        <f>IF('Base de données'!M755="","",'Base de données'!M755)</f>
        <v/>
      </c>
      <c r="N812" s="64" t="str">
        <f>IF('Base de données'!N755="","",'Base de données'!N755)</f>
        <v/>
      </c>
      <c r="O812" s="10" t="str">
        <f>IF('Base de données'!O755="","",'Base de données'!O755)</f>
        <v/>
      </c>
      <c r="P812" s="10" t="str">
        <f>IF('Base de données'!P755="","",'Base de données'!P755)</f>
        <v/>
      </c>
      <c r="Q812" s="10" t="str">
        <f>IF('Base de données'!Q755="","",'Base de données'!Q755)</f>
        <v/>
      </c>
      <c r="BQ812"/>
      <c r="BR812"/>
      <c r="BS812"/>
      <c r="BT812"/>
      <c r="BU812"/>
      <c r="BV812"/>
      <c r="BW812"/>
      <c r="BX812"/>
      <c r="BY812"/>
      <c r="BZ812"/>
      <c r="CA812"/>
      <c r="CB812"/>
      <c r="CC812"/>
      <c r="CD812"/>
      <c r="CE812"/>
      <c r="CF812"/>
    </row>
    <row r="813" spans="1:84" hidden="1" x14ac:dyDescent="0.3">
      <c r="A813" s="12"/>
      <c r="B813" s="10" t="str">
        <f>IF('Base de données'!B756="","",'Base de données'!B756)</f>
        <v/>
      </c>
      <c r="C813" s="10" t="str">
        <f>IF('Base de données'!C756="","",'Base de données'!C756)</f>
        <v/>
      </c>
      <c r="D813" s="10" t="str">
        <f>IF('Base de données'!D756="","",'Base de données'!D756)</f>
        <v/>
      </c>
      <c r="E813" s="10" t="str">
        <f>IF('Base de données'!E756="","",'Base de données'!E756)</f>
        <v/>
      </c>
      <c r="F813" s="10" t="str">
        <f>IF('Base de données'!F756="","",'Base de données'!F756)</f>
        <v/>
      </c>
      <c r="G813" s="10" t="str">
        <f>IF('Base de données'!G756="","",'Base de données'!G756)</f>
        <v/>
      </c>
      <c r="H813" s="10" t="str">
        <f>IF('Base de données'!H756="","",'Base de données'!H756)</f>
        <v/>
      </c>
      <c r="I813" s="10" t="str">
        <f>IF('Base de données'!I756="","",'Base de données'!I756)</f>
        <v/>
      </c>
      <c r="J813" s="10" t="str">
        <f>IF('Base de données'!J756="","",'Base de données'!J756)</f>
        <v/>
      </c>
      <c r="K813" s="10" t="str">
        <f>IF('Base de données'!K756="","",'Base de données'!K756)</f>
        <v/>
      </c>
      <c r="L813" s="64" t="str">
        <f>IF('Base de données'!L756="","",'Base de données'!L756)</f>
        <v/>
      </c>
      <c r="M813" s="64" t="str">
        <f>IF('Base de données'!M756="","",'Base de données'!M756)</f>
        <v/>
      </c>
      <c r="N813" s="64" t="str">
        <f>IF('Base de données'!N756="","",'Base de données'!N756)</f>
        <v/>
      </c>
      <c r="O813" s="10" t="str">
        <f>IF('Base de données'!O756="","",'Base de données'!O756)</f>
        <v/>
      </c>
      <c r="P813" s="10" t="str">
        <f>IF('Base de données'!P756="","",'Base de données'!P756)</f>
        <v/>
      </c>
      <c r="Q813" s="10" t="str">
        <f>IF('Base de données'!Q756="","",'Base de données'!Q756)</f>
        <v/>
      </c>
      <c r="BQ813"/>
      <c r="BR813"/>
      <c r="BS813"/>
      <c r="BT813"/>
      <c r="BU813"/>
      <c r="BV813"/>
      <c r="BW813"/>
      <c r="BX813"/>
      <c r="BY813"/>
      <c r="BZ813"/>
      <c r="CA813"/>
      <c r="CB813"/>
      <c r="CC813"/>
      <c r="CD813"/>
      <c r="CE813"/>
      <c r="CF813"/>
    </row>
    <row r="814" spans="1:84" hidden="1" x14ac:dyDescent="0.3">
      <c r="A814" s="12"/>
      <c r="B814" s="10" t="str">
        <f>IF('Base de données'!B757="","",'Base de données'!B757)</f>
        <v/>
      </c>
      <c r="C814" s="10" t="str">
        <f>IF('Base de données'!C757="","",'Base de données'!C757)</f>
        <v/>
      </c>
      <c r="D814" s="10" t="str">
        <f>IF('Base de données'!D757="","",'Base de données'!D757)</f>
        <v/>
      </c>
      <c r="E814" s="10" t="str">
        <f>IF('Base de données'!E757="","",'Base de données'!E757)</f>
        <v/>
      </c>
      <c r="F814" s="10" t="str">
        <f>IF('Base de données'!F757="","",'Base de données'!F757)</f>
        <v/>
      </c>
      <c r="G814" s="10" t="str">
        <f>IF('Base de données'!G757="","",'Base de données'!G757)</f>
        <v/>
      </c>
      <c r="H814" s="10" t="str">
        <f>IF('Base de données'!H757="","",'Base de données'!H757)</f>
        <v/>
      </c>
      <c r="I814" s="10" t="str">
        <f>IF('Base de données'!I757="","",'Base de données'!I757)</f>
        <v/>
      </c>
      <c r="J814" s="10" t="str">
        <f>IF('Base de données'!J757="","",'Base de données'!J757)</f>
        <v/>
      </c>
      <c r="K814" s="10" t="str">
        <f>IF('Base de données'!K757="","",'Base de données'!K757)</f>
        <v/>
      </c>
      <c r="L814" s="64" t="str">
        <f>IF('Base de données'!L757="","",'Base de données'!L757)</f>
        <v/>
      </c>
      <c r="M814" s="64" t="str">
        <f>IF('Base de données'!M757="","",'Base de données'!M757)</f>
        <v/>
      </c>
      <c r="N814" s="64" t="str">
        <f>IF('Base de données'!N757="","",'Base de données'!N757)</f>
        <v/>
      </c>
      <c r="O814" s="10" t="str">
        <f>IF('Base de données'!O757="","",'Base de données'!O757)</f>
        <v/>
      </c>
      <c r="P814" s="10" t="str">
        <f>IF('Base de données'!P757="","",'Base de données'!P757)</f>
        <v/>
      </c>
      <c r="Q814" s="10" t="str">
        <f>IF('Base de données'!Q757="","",'Base de données'!Q757)</f>
        <v/>
      </c>
      <c r="BQ814"/>
      <c r="BR814"/>
      <c r="BS814"/>
      <c r="BT814"/>
      <c r="BU814"/>
      <c r="BV814"/>
      <c r="BW814"/>
      <c r="BX814"/>
      <c r="BY814"/>
      <c r="BZ814"/>
      <c r="CA814"/>
      <c r="CB814"/>
      <c r="CC814"/>
      <c r="CD814"/>
      <c r="CE814"/>
      <c r="CF814"/>
    </row>
    <row r="815" spans="1:84" hidden="1" x14ac:dyDescent="0.3">
      <c r="A815" s="12"/>
      <c r="B815" s="10" t="str">
        <f>IF('Base de données'!B758="","",'Base de données'!B758)</f>
        <v/>
      </c>
      <c r="C815" s="10" t="str">
        <f>IF('Base de données'!C758="","",'Base de données'!C758)</f>
        <v/>
      </c>
      <c r="D815" s="10" t="str">
        <f>IF('Base de données'!D758="","",'Base de données'!D758)</f>
        <v/>
      </c>
      <c r="E815" s="10" t="str">
        <f>IF('Base de données'!E758="","",'Base de données'!E758)</f>
        <v/>
      </c>
      <c r="F815" s="10" t="str">
        <f>IF('Base de données'!F758="","",'Base de données'!F758)</f>
        <v/>
      </c>
      <c r="G815" s="10" t="str">
        <f>IF('Base de données'!G758="","",'Base de données'!G758)</f>
        <v/>
      </c>
      <c r="H815" s="10" t="str">
        <f>IF('Base de données'!H758="","",'Base de données'!H758)</f>
        <v/>
      </c>
      <c r="I815" s="10" t="str">
        <f>IF('Base de données'!I758="","",'Base de données'!I758)</f>
        <v/>
      </c>
      <c r="J815" s="10" t="str">
        <f>IF('Base de données'!J758="","",'Base de données'!J758)</f>
        <v/>
      </c>
      <c r="K815" s="10" t="str">
        <f>IF('Base de données'!K758="","",'Base de données'!K758)</f>
        <v/>
      </c>
      <c r="L815" s="64" t="str">
        <f>IF('Base de données'!L758="","",'Base de données'!L758)</f>
        <v/>
      </c>
      <c r="M815" s="64" t="str">
        <f>IF('Base de données'!M758="","",'Base de données'!M758)</f>
        <v/>
      </c>
      <c r="N815" s="64" t="str">
        <f>IF('Base de données'!N758="","",'Base de données'!N758)</f>
        <v/>
      </c>
      <c r="O815" s="10" t="str">
        <f>IF('Base de données'!O758="","",'Base de données'!O758)</f>
        <v/>
      </c>
      <c r="P815" s="10" t="str">
        <f>IF('Base de données'!P758="","",'Base de données'!P758)</f>
        <v/>
      </c>
      <c r="Q815" s="10" t="str">
        <f>IF('Base de données'!Q758="","",'Base de données'!Q758)</f>
        <v/>
      </c>
      <c r="BQ815"/>
      <c r="BR815"/>
      <c r="BS815"/>
      <c r="BT815"/>
      <c r="BU815"/>
      <c r="BV815"/>
      <c r="BW815"/>
      <c r="BX815"/>
      <c r="BY815"/>
      <c r="BZ815"/>
      <c r="CA815"/>
      <c r="CB815"/>
      <c r="CC815"/>
      <c r="CD815"/>
      <c r="CE815"/>
      <c r="CF815"/>
    </row>
    <row r="816" spans="1:84" hidden="1" x14ac:dyDescent="0.3">
      <c r="A816" s="12"/>
      <c r="B816" s="10" t="str">
        <f>IF('Base de données'!B759="","",'Base de données'!B759)</f>
        <v/>
      </c>
      <c r="C816" s="10" t="str">
        <f>IF('Base de données'!C759="","",'Base de données'!C759)</f>
        <v/>
      </c>
      <c r="D816" s="10" t="str">
        <f>IF('Base de données'!D759="","",'Base de données'!D759)</f>
        <v/>
      </c>
      <c r="E816" s="10" t="str">
        <f>IF('Base de données'!E759="","",'Base de données'!E759)</f>
        <v/>
      </c>
      <c r="F816" s="10" t="str">
        <f>IF('Base de données'!F759="","",'Base de données'!F759)</f>
        <v/>
      </c>
      <c r="G816" s="10" t="str">
        <f>IF('Base de données'!G759="","",'Base de données'!G759)</f>
        <v/>
      </c>
      <c r="H816" s="10" t="str">
        <f>IF('Base de données'!H759="","",'Base de données'!H759)</f>
        <v/>
      </c>
      <c r="I816" s="10" t="str">
        <f>IF('Base de données'!I759="","",'Base de données'!I759)</f>
        <v/>
      </c>
      <c r="J816" s="10" t="str">
        <f>IF('Base de données'!J759="","",'Base de données'!J759)</f>
        <v/>
      </c>
      <c r="K816" s="10" t="str">
        <f>IF('Base de données'!K759="","",'Base de données'!K759)</f>
        <v/>
      </c>
      <c r="L816" s="64" t="str">
        <f>IF('Base de données'!L759="","",'Base de données'!L759)</f>
        <v/>
      </c>
      <c r="M816" s="64" t="str">
        <f>IF('Base de données'!M759="","",'Base de données'!M759)</f>
        <v/>
      </c>
      <c r="N816" s="64" t="str">
        <f>IF('Base de données'!N759="","",'Base de données'!N759)</f>
        <v/>
      </c>
      <c r="O816" s="10" t="str">
        <f>IF('Base de données'!O759="","",'Base de données'!O759)</f>
        <v/>
      </c>
      <c r="P816" s="10" t="str">
        <f>IF('Base de données'!P759="","",'Base de données'!P759)</f>
        <v/>
      </c>
      <c r="Q816" s="10" t="str">
        <f>IF('Base de données'!Q759="","",'Base de données'!Q759)</f>
        <v/>
      </c>
      <c r="BQ816"/>
      <c r="BR816"/>
      <c r="BS816"/>
      <c r="BT816"/>
      <c r="BU816"/>
      <c r="BV816"/>
      <c r="BW816"/>
      <c r="BX816"/>
      <c r="BY816"/>
      <c r="BZ816"/>
      <c r="CA816"/>
      <c r="CB816"/>
      <c r="CC816"/>
      <c r="CD816"/>
      <c r="CE816"/>
      <c r="CF816"/>
    </row>
    <row r="817" spans="1:84" hidden="1" x14ac:dyDescent="0.3">
      <c r="A817" s="12"/>
      <c r="B817" s="10" t="str">
        <f>IF('Base de données'!B760="","",'Base de données'!B760)</f>
        <v/>
      </c>
      <c r="C817" s="10" t="str">
        <f>IF('Base de données'!C760="","",'Base de données'!C760)</f>
        <v/>
      </c>
      <c r="D817" s="10" t="str">
        <f>IF('Base de données'!D760="","",'Base de données'!D760)</f>
        <v/>
      </c>
      <c r="E817" s="10" t="str">
        <f>IF('Base de données'!E760="","",'Base de données'!E760)</f>
        <v/>
      </c>
      <c r="F817" s="10" t="str">
        <f>IF('Base de données'!F760="","",'Base de données'!F760)</f>
        <v/>
      </c>
      <c r="G817" s="10" t="str">
        <f>IF('Base de données'!G760="","",'Base de données'!G760)</f>
        <v/>
      </c>
      <c r="H817" s="10" t="str">
        <f>IF('Base de données'!H760="","",'Base de données'!H760)</f>
        <v/>
      </c>
      <c r="I817" s="10" t="str">
        <f>IF('Base de données'!I760="","",'Base de données'!I760)</f>
        <v/>
      </c>
      <c r="J817" s="10" t="str">
        <f>IF('Base de données'!J760="","",'Base de données'!J760)</f>
        <v/>
      </c>
      <c r="K817" s="10" t="str">
        <f>IF('Base de données'!K760="","",'Base de données'!K760)</f>
        <v/>
      </c>
      <c r="L817" s="64" t="str">
        <f>IF('Base de données'!L760="","",'Base de données'!L760)</f>
        <v/>
      </c>
      <c r="M817" s="64" t="str">
        <f>IF('Base de données'!M760="","",'Base de données'!M760)</f>
        <v/>
      </c>
      <c r="N817" s="64" t="str">
        <f>IF('Base de données'!N760="","",'Base de données'!N760)</f>
        <v/>
      </c>
      <c r="O817" s="10" t="str">
        <f>IF('Base de données'!O760="","",'Base de données'!O760)</f>
        <v/>
      </c>
      <c r="P817" s="10" t="str">
        <f>IF('Base de données'!P760="","",'Base de données'!P760)</f>
        <v/>
      </c>
      <c r="Q817" s="10" t="str">
        <f>IF('Base de données'!Q760="","",'Base de données'!Q760)</f>
        <v/>
      </c>
      <c r="BQ817"/>
      <c r="BR817"/>
      <c r="BS817"/>
      <c r="BT817"/>
      <c r="BU817"/>
      <c r="BV817"/>
      <c r="BW817"/>
      <c r="BX817"/>
      <c r="BY817"/>
      <c r="BZ817"/>
      <c r="CA817"/>
      <c r="CB817"/>
      <c r="CC817"/>
      <c r="CD817"/>
      <c r="CE817"/>
      <c r="CF817"/>
    </row>
    <row r="818" spans="1:84" hidden="1" x14ac:dyDescent="0.3">
      <c r="A818" s="12"/>
      <c r="B818" s="10" t="str">
        <f>IF('Base de données'!B761="","",'Base de données'!B761)</f>
        <v/>
      </c>
      <c r="C818" s="10" t="str">
        <f>IF('Base de données'!C761="","",'Base de données'!C761)</f>
        <v/>
      </c>
      <c r="D818" s="10" t="str">
        <f>IF('Base de données'!D761="","",'Base de données'!D761)</f>
        <v/>
      </c>
      <c r="E818" s="10" t="str">
        <f>IF('Base de données'!E761="","",'Base de données'!E761)</f>
        <v/>
      </c>
      <c r="F818" s="10" t="str">
        <f>IF('Base de données'!F761="","",'Base de données'!F761)</f>
        <v/>
      </c>
      <c r="G818" s="10" t="str">
        <f>IF('Base de données'!G761="","",'Base de données'!G761)</f>
        <v/>
      </c>
      <c r="H818" s="10" t="str">
        <f>IF('Base de données'!H761="","",'Base de données'!H761)</f>
        <v/>
      </c>
      <c r="I818" s="10" t="str">
        <f>IF('Base de données'!I761="","",'Base de données'!I761)</f>
        <v/>
      </c>
      <c r="J818" s="10" t="str">
        <f>IF('Base de données'!J761="","",'Base de données'!J761)</f>
        <v/>
      </c>
      <c r="K818" s="10" t="str">
        <f>IF('Base de données'!K761="","",'Base de données'!K761)</f>
        <v/>
      </c>
      <c r="L818" s="64" t="str">
        <f>IF('Base de données'!L761="","",'Base de données'!L761)</f>
        <v/>
      </c>
      <c r="M818" s="64" t="str">
        <f>IF('Base de données'!M761="","",'Base de données'!M761)</f>
        <v/>
      </c>
      <c r="N818" s="64" t="str">
        <f>IF('Base de données'!N761="","",'Base de données'!N761)</f>
        <v/>
      </c>
      <c r="O818" s="10" t="str">
        <f>IF('Base de données'!O761="","",'Base de données'!O761)</f>
        <v/>
      </c>
      <c r="P818" s="10" t="str">
        <f>IF('Base de données'!P761="","",'Base de données'!P761)</f>
        <v/>
      </c>
      <c r="Q818" s="10" t="str">
        <f>IF('Base de données'!Q761="","",'Base de données'!Q761)</f>
        <v/>
      </c>
      <c r="BQ818"/>
      <c r="BR818"/>
      <c r="BS818"/>
      <c r="BT818"/>
      <c r="BU818"/>
      <c r="BV818"/>
      <c r="BW818"/>
      <c r="BX818"/>
      <c r="BY818"/>
      <c r="BZ818"/>
      <c r="CA818"/>
      <c r="CB818"/>
      <c r="CC818"/>
      <c r="CD818"/>
      <c r="CE818"/>
      <c r="CF818"/>
    </row>
    <row r="819" spans="1:84" hidden="1" x14ac:dyDescent="0.3">
      <c r="A819" s="12"/>
      <c r="B819" s="10" t="str">
        <f>IF('Base de données'!B762="","",'Base de données'!B762)</f>
        <v/>
      </c>
      <c r="C819" s="10" t="str">
        <f>IF('Base de données'!C762="","",'Base de données'!C762)</f>
        <v/>
      </c>
      <c r="D819" s="10" t="str">
        <f>IF('Base de données'!D762="","",'Base de données'!D762)</f>
        <v/>
      </c>
      <c r="E819" s="10" t="str">
        <f>IF('Base de données'!E762="","",'Base de données'!E762)</f>
        <v/>
      </c>
      <c r="F819" s="10" t="str">
        <f>IF('Base de données'!F762="","",'Base de données'!F762)</f>
        <v/>
      </c>
      <c r="G819" s="10" t="str">
        <f>IF('Base de données'!G762="","",'Base de données'!G762)</f>
        <v/>
      </c>
      <c r="H819" s="10" t="str">
        <f>IF('Base de données'!H762="","",'Base de données'!H762)</f>
        <v/>
      </c>
      <c r="I819" s="10" t="str">
        <f>IF('Base de données'!I762="","",'Base de données'!I762)</f>
        <v/>
      </c>
      <c r="J819" s="10" t="str">
        <f>IF('Base de données'!J762="","",'Base de données'!J762)</f>
        <v/>
      </c>
      <c r="K819" s="10" t="str">
        <f>IF('Base de données'!K762="","",'Base de données'!K762)</f>
        <v/>
      </c>
      <c r="L819" s="64" t="str">
        <f>IF('Base de données'!L762="","",'Base de données'!L762)</f>
        <v/>
      </c>
      <c r="M819" s="64" t="str">
        <f>IF('Base de données'!M762="","",'Base de données'!M762)</f>
        <v/>
      </c>
      <c r="N819" s="64" t="str">
        <f>IF('Base de données'!N762="","",'Base de données'!N762)</f>
        <v/>
      </c>
      <c r="O819" s="10" t="str">
        <f>IF('Base de données'!O762="","",'Base de données'!O762)</f>
        <v/>
      </c>
      <c r="P819" s="10" t="str">
        <f>IF('Base de données'!P762="","",'Base de données'!P762)</f>
        <v/>
      </c>
      <c r="Q819" s="10" t="str">
        <f>IF('Base de données'!Q762="","",'Base de données'!Q762)</f>
        <v/>
      </c>
      <c r="BQ819"/>
      <c r="BR819"/>
      <c r="BS819"/>
      <c r="BT819"/>
      <c r="BU819"/>
      <c r="BV819"/>
      <c r="BW819"/>
      <c r="BX819"/>
      <c r="BY819"/>
      <c r="BZ819"/>
      <c r="CA819"/>
      <c r="CB819"/>
      <c r="CC819"/>
      <c r="CD819"/>
      <c r="CE819"/>
      <c r="CF819"/>
    </row>
    <row r="820" spans="1:84" hidden="1" x14ac:dyDescent="0.3">
      <c r="A820" s="12"/>
      <c r="B820" s="10" t="str">
        <f>IF('Base de données'!B763="","",'Base de données'!B763)</f>
        <v/>
      </c>
      <c r="C820" s="10" t="str">
        <f>IF('Base de données'!C763="","",'Base de données'!C763)</f>
        <v/>
      </c>
      <c r="D820" s="10" t="str">
        <f>IF('Base de données'!D763="","",'Base de données'!D763)</f>
        <v/>
      </c>
      <c r="E820" s="10" t="str">
        <f>IF('Base de données'!E763="","",'Base de données'!E763)</f>
        <v/>
      </c>
      <c r="F820" s="10" t="str">
        <f>IF('Base de données'!F763="","",'Base de données'!F763)</f>
        <v/>
      </c>
      <c r="G820" s="10" t="str">
        <f>IF('Base de données'!G763="","",'Base de données'!G763)</f>
        <v/>
      </c>
      <c r="H820" s="10" t="str">
        <f>IF('Base de données'!H763="","",'Base de données'!H763)</f>
        <v/>
      </c>
      <c r="I820" s="10" t="str">
        <f>IF('Base de données'!I763="","",'Base de données'!I763)</f>
        <v/>
      </c>
      <c r="J820" s="10" t="str">
        <f>IF('Base de données'!J763="","",'Base de données'!J763)</f>
        <v/>
      </c>
      <c r="K820" s="10" t="str">
        <f>IF('Base de données'!K763="","",'Base de données'!K763)</f>
        <v/>
      </c>
      <c r="L820" s="64" t="str">
        <f>IF('Base de données'!L763="","",'Base de données'!L763)</f>
        <v/>
      </c>
      <c r="M820" s="64" t="str">
        <f>IF('Base de données'!M763="","",'Base de données'!M763)</f>
        <v/>
      </c>
      <c r="N820" s="64" t="str">
        <f>IF('Base de données'!N763="","",'Base de données'!N763)</f>
        <v/>
      </c>
      <c r="O820" s="10" t="str">
        <f>IF('Base de données'!O763="","",'Base de données'!O763)</f>
        <v/>
      </c>
      <c r="P820" s="10" t="str">
        <f>IF('Base de données'!P763="","",'Base de données'!P763)</f>
        <v/>
      </c>
      <c r="Q820" s="10" t="str">
        <f>IF('Base de données'!Q763="","",'Base de données'!Q763)</f>
        <v/>
      </c>
      <c r="BQ820"/>
      <c r="BR820"/>
      <c r="BS820"/>
      <c r="BT820"/>
      <c r="BU820"/>
      <c r="BV820"/>
      <c r="BW820"/>
      <c r="BX820"/>
      <c r="BY820"/>
      <c r="BZ820"/>
      <c r="CA820"/>
      <c r="CB820"/>
      <c r="CC820"/>
      <c r="CD820"/>
      <c r="CE820"/>
      <c r="CF820"/>
    </row>
    <row r="821" spans="1:84" hidden="1" x14ac:dyDescent="0.3">
      <c r="A821" s="12"/>
      <c r="B821" s="10" t="str">
        <f>IF('Base de données'!B764="","",'Base de données'!B764)</f>
        <v/>
      </c>
      <c r="C821" s="10" t="str">
        <f>IF('Base de données'!C764="","",'Base de données'!C764)</f>
        <v/>
      </c>
      <c r="D821" s="10" t="str">
        <f>IF('Base de données'!D764="","",'Base de données'!D764)</f>
        <v/>
      </c>
      <c r="E821" s="10" t="str">
        <f>IF('Base de données'!E764="","",'Base de données'!E764)</f>
        <v/>
      </c>
      <c r="F821" s="10" t="str">
        <f>IF('Base de données'!F764="","",'Base de données'!F764)</f>
        <v/>
      </c>
      <c r="G821" s="10" t="str">
        <f>IF('Base de données'!G764="","",'Base de données'!G764)</f>
        <v/>
      </c>
      <c r="H821" s="10" t="str">
        <f>IF('Base de données'!H764="","",'Base de données'!H764)</f>
        <v/>
      </c>
      <c r="I821" s="10" t="str">
        <f>IF('Base de données'!I764="","",'Base de données'!I764)</f>
        <v/>
      </c>
      <c r="J821" s="10" t="str">
        <f>IF('Base de données'!J764="","",'Base de données'!J764)</f>
        <v/>
      </c>
      <c r="K821" s="10" t="str">
        <f>IF('Base de données'!K764="","",'Base de données'!K764)</f>
        <v/>
      </c>
      <c r="L821" s="64" t="str">
        <f>IF('Base de données'!L764="","",'Base de données'!L764)</f>
        <v/>
      </c>
      <c r="M821" s="64" t="str">
        <f>IF('Base de données'!M764="","",'Base de données'!M764)</f>
        <v/>
      </c>
      <c r="N821" s="64" t="str">
        <f>IF('Base de données'!N764="","",'Base de données'!N764)</f>
        <v/>
      </c>
      <c r="O821" s="10" t="str">
        <f>IF('Base de données'!O764="","",'Base de données'!O764)</f>
        <v/>
      </c>
      <c r="P821" s="10" t="str">
        <f>IF('Base de données'!P764="","",'Base de données'!P764)</f>
        <v/>
      </c>
      <c r="Q821" s="10" t="str">
        <f>IF('Base de données'!Q764="","",'Base de données'!Q764)</f>
        <v/>
      </c>
      <c r="BQ821"/>
      <c r="BR821"/>
      <c r="BS821"/>
      <c r="BT821"/>
      <c r="BU821"/>
      <c r="BV821"/>
      <c r="BW821"/>
      <c r="BX821"/>
      <c r="BY821"/>
      <c r="BZ821"/>
      <c r="CA821"/>
      <c r="CB821"/>
      <c r="CC821"/>
      <c r="CD821"/>
      <c r="CE821"/>
      <c r="CF821"/>
    </row>
    <row r="822" spans="1:84" hidden="1" x14ac:dyDescent="0.3">
      <c r="A822" s="12"/>
      <c r="B822" s="10" t="str">
        <f>IF('Base de données'!B765="","",'Base de données'!B765)</f>
        <v/>
      </c>
      <c r="C822" s="10" t="str">
        <f>IF('Base de données'!C765="","",'Base de données'!C765)</f>
        <v/>
      </c>
      <c r="D822" s="10" t="str">
        <f>IF('Base de données'!D765="","",'Base de données'!D765)</f>
        <v/>
      </c>
      <c r="E822" s="10" t="str">
        <f>IF('Base de données'!E765="","",'Base de données'!E765)</f>
        <v/>
      </c>
      <c r="F822" s="10" t="str">
        <f>IF('Base de données'!F765="","",'Base de données'!F765)</f>
        <v/>
      </c>
      <c r="G822" s="10" t="str">
        <f>IF('Base de données'!G765="","",'Base de données'!G765)</f>
        <v/>
      </c>
      <c r="H822" s="10" t="str">
        <f>IF('Base de données'!H765="","",'Base de données'!H765)</f>
        <v/>
      </c>
      <c r="I822" s="10" t="str">
        <f>IF('Base de données'!I765="","",'Base de données'!I765)</f>
        <v/>
      </c>
      <c r="J822" s="10" t="str">
        <f>IF('Base de données'!J765="","",'Base de données'!J765)</f>
        <v/>
      </c>
      <c r="K822" s="10" t="str">
        <f>IF('Base de données'!K765="","",'Base de données'!K765)</f>
        <v/>
      </c>
      <c r="L822" s="64" t="str">
        <f>IF('Base de données'!L765="","",'Base de données'!L765)</f>
        <v/>
      </c>
      <c r="M822" s="64" t="str">
        <f>IF('Base de données'!M765="","",'Base de données'!M765)</f>
        <v/>
      </c>
      <c r="N822" s="64" t="str">
        <f>IF('Base de données'!N765="","",'Base de données'!N765)</f>
        <v/>
      </c>
      <c r="O822" s="10" t="str">
        <f>IF('Base de données'!O765="","",'Base de données'!O765)</f>
        <v/>
      </c>
      <c r="P822" s="10" t="str">
        <f>IF('Base de données'!P765="","",'Base de données'!P765)</f>
        <v/>
      </c>
      <c r="Q822" s="10" t="str">
        <f>IF('Base de données'!Q765="","",'Base de données'!Q765)</f>
        <v/>
      </c>
      <c r="BQ822"/>
      <c r="BR822"/>
      <c r="BS822"/>
      <c r="BT822"/>
      <c r="BU822"/>
      <c r="BV822"/>
      <c r="BW822"/>
      <c r="BX822"/>
      <c r="BY822"/>
      <c r="BZ822"/>
      <c r="CA822"/>
      <c r="CB822"/>
      <c r="CC822"/>
      <c r="CD822"/>
      <c r="CE822"/>
      <c r="CF822"/>
    </row>
    <row r="823" spans="1:84" hidden="1" x14ac:dyDescent="0.3">
      <c r="A823" s="12"/>
      <c r="B823" s="10" t="str">
        <f>IF('Base de données'!B766="","",'Base de données'!B766)</f>
        <v/>
      </c>
      <c r="C823" s="10" t="str">
        <f>IF('Base de données'!C766="","",'Base de données'!C766)</f>
        <v/>
      </c>
      <c r="D823" s="10" t="str">
        <f>IF('Base de données'!D766="","",'Base de données'!D766)</f>
        <v/>
      </c>
      <c r="E823" s="10" t="str">
        <f>IF('Base de données'!E766="","",'Base de données'!E766)</f>
        <v/>
      </c>
      <c r="F823" s="10" t="str">
        <f>IF('Base de données'!F766="","",'Base de données'!F766)</f>
        <v/>
      </c>
      <c r="G823" s="10" t="str">
        <f>IF('Base de données'!G766="","",'Base de données'!G766)</f>
        <v/>
      </c>
      <c r="H823" s="10" t="str">
        <f>IF('Base de données'!H766="","",'Base de données'!H766)</f>
        <v/>
      </c>
      <c r="I823" s="10" t="str">
        <f>IF('Base de données'!I766="","",'Base de données'!I766)</f>
        <v/>
      </c>
      <c r="J823" s="10" t="str">
        <f>IF('Base de données'!J766="","",'Base de données'!J766)</f>
        <v/>
      </c>
      <c r="K823" s="10" t="str">
        <f>IF('Base de données'!K766="","",'Base de données'!K766)</f>
        <v/>
      </c>
      <c r="L823" s="64" t="str">
        <f>IF('Base de données'!L766="","",'Base de données'!L766)</f>
        <v/>
      </c>
      <c r="M823" s="64" t="str">
        <f>IF('Base de données'!M766="","",'Base de données'!M766)</f>
        <v/>
      </c>
      <c r="N823" s="64" t="str">
        <f>IF('Base de données'!N766="","",'Base de données'!N766)</f>
        <v/>
      </c>
      <c r="O823" s="10" t="str">
        <f>IF('Base de données'!O766="","",'Base de données'!O766)</f>
        <v/>
      </c>
      <c r="P823" s="10" t="str">
        <f>IF('Base de données'!P766="","",'Base de données'!P766)</f>
        <v/>
      </c>
      <c r="Q823" s="10" t="str">
        <f>IF('Base de données'!Q766="","",'Base de données'!Q766)</f>
        <v/>
      </c>
      <c r="BQ823"/>
      <c r="BR823"/>
      <c r="BS823"/>
      <c r="BT823"/>
      <c r="BU823"/>
      <c r="BV823"/>
      <c r="BW823"/>
      <c r="BX823"/>
      <c r="BY823"/>
      <c r="BZ823"/>
      <c r="CA823"/>
      <c r="CB823"/>
      <c r="CC823"/>
      <c r="CD823"/>
      <c r="CE823"/>
      <c r="CF823"/>
    </row>
    <row r="824" spans="1:84" hidden="1" x14ac:dyDescent="0.3">
      <c r="A824" s="12"/>
      <c r="B824" s="10" t="str">
        <f>IF('Base de données'!B767="","",'Base de données'!B767)</f>
        <v/>
      </c>
      <c r="C824" s="10" t="str">
        <f>IF('Base de données'!C767="","",'Base de données'!C767)</f>
        <v/>
      </c>
      <c r="D824" s="10" t="str">
        <f>IF('Base de données'!D767="","",'Base de données'!D767)</f>
        <v/>
      </c>
      <c r="E824" s="10" t="str">
        <f>IF('Base de données'!E767="","",'Base de données'!E767)</f>
        <v/>
      </c>
      <c r="F824" s="10" t="str">
        <f>IF('Base de données'!F767="","",'Base de données'!F767)</f>
        <v/>
      </c>
      <c r="G824" s="10" t="str">
        <f>IF('Base de données'!G767="","",'Base de données'!G767)</f>
        <v/>
      </c>
      <c r="H824" s="10" t="str">
        <f>IF('Base de données'!H767="","",'Base de données'!H767)</f>
        <v/>
      </c>
      <c r="I824" s="10" t="str">
        <f>IF('Base de données'!I767="","",'Base de données'!I767)</f>
        <v/>
      </c>
      <c r="J824" s="10" t="str">
        <f>IF('Base de données'!J767="","",'Base de données'!J767)</f>
        <v/>
      </c>
      <c r="K824" s="10" t="str">
        <f>IF('Base de données'!K767="","",'Base de données'!K767)</f>
        <v/>
      </c>
      <c r="L824" s="64" t="str">
        <f>IF('Base de données'!L767="","",'Base de données'!L767)</f>
        <v/>
      </c>
      <c r="M824" s="64" t="str">
        <f>IF('Base de données'!M767="","",'Base de données'!M767)</f>
        <v/>
      </c>
      <c r="N824" s="64" t="str">
        <f>IF('Base de données'!N767="","",'Base de données'!N767)</f>
        <v/>
      </c>
      <c r="O824" s="10" t="str">
        <f>IF('Base de données'!O767="","",'Base de données'!O767)</f>
        <v/>
      </c>
      <c r="P824" s="10" t="str">
        <f>IF('Base de données'!P767="","",'Base de données'!P767)</f>
        <v/>
      </c>
      <c r="Q824" s="10" t="str">
        <f>IF('Base de données'!Q767="","",'Base de données'!Q767)</f>
        <v/>
      </c>
      <c r="BQ824"/>
      <c r="BR824"/>
      <c r="BS824"/>
      <c r="BT824"/>
      <c r="BU824"/>
      <c r="BV824"/>
      <c r="BW824"/>
      <c r="BX824"/>
      <c r="BY824"/>
      <c r="BZ824"/>
      <c r="CA824"/>
      <c r="CB824"/>
      <c r="CC824"/>
      <c r="CD824"/>
      <c r="CE824"/>
      <c r="CF824"/>
    </row>
    <row r="825" spans="1:84" hidden="1" x14ac:dyDescent="0.3">
      <c r="A825" s="12"/>
      <c r="B825" s="10" t="str">
        <f>IF('Base de données'!B768="","",'Base de données'!B768)</f>
        <v/>
      </c>
      <c r="C825" s="10" t="str">
        <f>IF('Base de données'!C768="","",'Base de données'!C768)</f>
        <v/>
      </c>
      <c r="D825" s="10" t="str">
        <f>IF('Base de données'!D768="","",'Base de données'!D768)</f>
        <v/>
      </c>
      <c r="E825" s="10" t="str">
        <f>IF('Base de données'!E768="","",'Base de données'!E768)</f>
        <v/>
      </c>
      <c r="F825" s="10" t="str">
        <f>IF('Base de données'!F768="","",'Base de données'!F768)</f>
        <v/>
      </c>
      <c r="G825" s="10" t="str">
        <f>IF('Base de données'!G768="","",'Base de données'!G768)</f>
        <v/>
      </c>
      <c r="H825" s="10" t="str">
        <f>IF('Base de données'!H768="","",'Base de données'!H768)</f>
        <v/>
      </c>
      <c r="I825" s="10" t="str">
        <f>IF('Base de données'!I768="","",'Base de données'!I768)</f>
        <v/>
      </c>
      <c r="J825" s="10" t="str">
        <f>IF('Base de données'!J768="","",'Base de données'!J768)</f>
        <v/>
      </c>
      <c r="K825" s="10" t="str">
        <f>IF('Base de données'!K768="","",'Base de données'!K768)</f>
        <v/>
      </c>
      <c r="L825" s="64" t="str">
        <f>IF('Base de données'!L768="","",'Base de données'!L768)</f>
        <v/>
      </c>
      <c r="M825" s="64" t="str">
        <f>IF('Base de données'!M768="","",'Base de données'!M768)</f>
        <v/>
      </c>
      <c r="N825" s="64" t="str">
        <f>IF('Base de données'!N768="","",'Base de données'!N768)</f>
        <v/>
      </c>
      <c r="O825" s="10" t="str">
        <f>IF('Base de données'!O768="","",'Base de données'!O768)</f>
        <v/>
      </c>
      <c r="P825" s="10" t="str">
        <f>IF('Base de données'!P768="","",'Base de données'!P768)</f>
        <v/>
      </c>
      <c r="Q825" s="10" t="str">
        <f>IF('Base de données'!Q768="","",'Base de données'!Q768)</f>
        <v/>
      </c>
      <c r="BQ825"/>
      <c r="BR825"/>
      <c r="BS825"/>
      <c r="BT825"/>
      <c r="BU825"/>
      <c r="BV825"/>
      <c r="BW825"/>
      <c r="BX825"/>
      <c r="BY825"/>
      <c r="BZ825"/>
      <c r="CA825"/>
      <c r="CB825"/>
      <c r="CC825"/>
      <c r="CD825"/>
      <c r="CE825"/>
      <c r="CF825"/>
    </row>
    <row r="826" spans="1:84" hidden="1" x14ac:dyDescent="0.3">
      <c r="A826" s="12"/>
      <c r="B826" s="10" t="str">
        <f>IF('Base de données'!B769="","",'Base de données'!B769)</f>
        <v/>
      </c>
      <c r="C826" s="10" t="str">
        <f>IF('Base de données'!C769="","",'Base de données'!C769)</f>
        <v/>
      </c>
      <c r="D826" s="10" t="str">
        <f>IF('Base de données'!D769="","",'Base de données'!D769)</f>
        <v/>
      </c>
      <c r="E826" s="10" t="str">
        <f>IF('Base de données'!E769="","",'Base de données'!E769)</f>
        <v/>
      </c>
      <c r="F826" s="10" t="str">
        <f>IF('Base de données'!F769="","",'Base de données'!F769)</f>
        <v/>
      </c>
      <c r="G826" s="10" t="str">
        <f>IF('Base de données'!G769="","",'Base de données'!G769)</f>
        <v/>
      </c>
      <c r="H826" s="10" t="str">
        <f>IF('Base de données'!H769="","",'Base de données'!H769)</f>
        <v/>
      </c>
      <c r="I826" s="10" t="str">
        <f>IF('Base de données'!I769="","",'Base de données'!I769)</f>
        <v/>
      </c>
      <c r="J826" s="10" t="str">
        <f>IF('Base de données'!J769="","",'Base de données'!J769)</f>
        <v/>
      </c>
      <c r="K826" s="10" t="str">
        <f>IF('Base de données'!K769="","",'Base de données'!K769)</f>
        <v/>
      </c>
      <c r="L826" s="64" t="str">
        <f>IF('Base de données'!L769="","",'Base de données'!L769)</f>
        <v/>
      </c>
      <c r="M826" s="64" t="str">
        <f>IF('Base de données'!M769="","",'Base de données'!M769)</f>
        <v/>
      </c>
      <c r="N826" s="64" t="str">
        <f>IF('Base de données'!N769="","",'Base de données'!N769)</f>
        <v/>
      </c>
      <c r="O826" s="10" t="str">
        <f>IF('Base de données'!O769="","",'Base de données'!O769)</f>
        <v/>
      </c>
      <c r="P826" s="10" t="str">
        <f>IF('Base de données'!P769="","",'Base de données'!P769)</f>
        <v/>
      </c>
      <c r="Q826" s="10" t="str">
        <f>IF('Base de données'!Q769="","",'Base de données'!Q769)</f>
        <v/>
      </c>
      <c r="BQ826"/>
      <c r="BR826"/>
      <c r="BS826"/>
      <c r="BT826"/>
      <c r="BU826"/>
      <c r="BV826"/>
      <c r="BW826"/>
      <c r="BX826"/>
      <c r="BY826"/>
      <c r="BZ826"/>
      <c r="CA826"/>
      <c r="CB826"/>
      <c r="CC826"/>
      <c r="CD826"/>
      <c r="CE826"/>
      <c r="CF826"/>
    </row>
    <row r="827" spans="1:84" hidden="1" x14ac:dyDescent="0.3">
      <c r="A827" s="12"/>
      <c r="B827" s="10" t="str">
        <f>IF('Base de données'!B770="","",'Base de données'!B770)</f>
        <v/>
      </c>
      <c r="C827" s="10" t="str">
        <f>IF('Base de données'!C770="","",'Base de données'!C770)</f>
        <v/>
      </c>
      <c r="D827" s="10" t="str">
        <f>IF('Base de données'!D770="","",'Base de données'!D770)</f>
        <v/>
      </c>
      <c r="E827" s="10" t="str">
        <f>IF('Base de données'!E770="","",'Base de données'!E770)</f>
        <v/>
      </c>
      <c r="F827" s="10" t="str">
        <f>IF('Base de données'!F770="","",'Base de données'!F770)</f>
        <v/>
      </c>
      <c r="G827" s="10" t="str">
        <f>IF('Base de données'!G770="","",'Base de données'!G770)</f>
        <v/>
      </c>
      <c r="H827" s="10" t="str">
        <f>IF('Base de données'!H770="","",'Base de données'!H770)</f>
        <v/>
      </c>
      <c r="I827" s="10" t="str">
        <f>IF('Base de données'!I770="","",'Base de données'!I770)</f>
        <v/>
      </c>
      <c r="J827" s="10" t="str">
        <f>IF('Base de données'!J770="","",'Base de données'!J770)</f>
        <v/>
      </c>
      <c r="K827" s="10" t="str">
        <f>IF('Base de données'!K770="","",'Base de données'!K770)</f>
        <v/>
      </c>
      <c r="L827" s="64" t="str">
        <f>IF('Base de données'!L770="","",'Base de données'!L770)</f>
        <v/>
      </c>
      <c r="M827" s="64" t="str">
        <f>IF('Base de données'!M770="","",'Base de données'!M770)</f>
        <v/>
      </c>
      <c r="N827" s="64" t="str">
        <f>IF('Base de données'!N770="","",'Base de données'!N770)</f>
        <v/>
      </c>
      <c r="O827" s="10" t="str">
        <f>IF('Base de données'!O770="","",'Base de données'!O770)</f>
        <v/>
      </c>
      <c r="P827" s="10" t="str">
        <f>IF('Base de données'!P770="","",'Base de données'!P770)</f>
        <v/>
      </c>
      <c r="Q827" s="10" t="str">
        <f>IF('Base de données'!Q770="","",'Base de données'!Q770)</f>
        <v/>
      </c>
      <c r="BQ827"/>
      <c r="BR827"/>
      <c r="BS827"/>
      <c r="BT827"/>
      <c r="BU827"/>
      <c r="BV827"/>
      <c r="BW827"/>
      <c r="BX827"/>
      <c r="BY827"/>
      <c r="BZ827"/>
      <c r="CA827"/>
      <c r="CB827"/>
      <c r="CC827"/>
      <c r="CD827"/>
      <c r="CE827"/>
      <c r="CF827"/>
    </row>
    <row r="828" spans="1:84" hidden="1" x14ac:dyDescent="0.3">
      <c r="A828" s="12"/>
      <c r="B828" s="10" t="str">
        <f>IF('Base de données'!B771="","",'Base de données'!B771)</f>
        <v/>
      </c>
      <c r="C828" s="10" t="str">
        <f>IF('Base de données'!C771="","",'Base de données'!C771)</f>
        <v/>
      </c>
      <c r="D828" s="10" t="str">
        <f>IF('Base de données'!D771="","",'Base de données'!D771)</f>
        <v/>
      </c>
      <c r="E828" s="10" t="str">
        <f>IF('Base de données'!E771="","",'Base de données'!E771)</f>
        <v/>
      </c>
      <c r="F828" s="10" t="str">
        <f>IF('Base de données'!F771="","",'Base de données'!F771)</f>
        <v/>
      </c>
      <c r="G828" s="10" t="str">
        <f>IF('Base de données'!G771="","",'Base de données'!G771)</f>
        <v/>
      </c>
      <c r="H828" s="10" t="str">
        <f>IF('Base de données'!H771="","",'Base de données'!H771)</f>
        <v/>
      </c>
      <c r="I828" s="10" t="str">
        <f>IF('Base de données'!I771="","",'Base de données'!I771)</f>
        <v/>
      </c>
      <c r="J828" s="10" t="str">
        <f>IF('Base de données'!J771="","",'Base de données'!J771)</f>
        <v/>
      </c>
      <c r="K828" s="10" t="str">
        <f>IF('Base de données'!K771="","",'Base de données'!K771)</f>
        <v/>
      </c>
      <c r="L828" s="64" t="str">
        <f>IF('Base de données'!L771="","",'Base de données'!L771)</f>
        <v/>
      </c>
      <c r="M828" s="64" t="str">
        <f>IF('Base de données'!M771="","",'Base de données'!M771)</f>
        <v/>
      </c>
      <c r="N828" s="64" t="str">
        <f>IF('Base de données'!N771="","",'Base de données'!N771)</f>
        <v/>
      </c>
      <c r="O828" s="10" t="str">
        <f>IF('Base de données'!O771="","",'Base de données'!O771)</f>
        <v/>
      </c>
      <c r="P828" s="10" t="str">
        <f>IF('Base de données'!P771="","",'Base de données'!P771)</f>
        <v/>
      </c>
      <c r="Q828" s="10" t="str">
        <f>IF('Base de données'!Q771="","",'Base de données'!Q771)</f>
        <v/>
      </c>
      <c r="BQ828"/>
      <c r="BR828"/>
      <c r="BS828"/>
      <c r="BT828"/>
      <c r="BU828"/>
      <c r="BV828"/>
      <c r="BW828"/>
      <c r="BX828"/>
      <c r="BY828"/>
      <c r="BZ828"/>
      <c r="CA828"/>
      <c r="CB828"/>
      <c r="CC828"/>
      <c r="CD828"/>
      <c r="CE828"/>
      <c r="CF828"/>
    </row>
    <row r="829" spans="1:84" hidden="1" x14ac:dyDescent="0.3">
      <c r="A829" s="12"/>
      <c r="B829" s="10" t="str">
        <f>IF('Base de données'!B772="","",'Base de données'!B772)</f>
        <v/>
      </c>
      <c r="C829" s="10" t="str">
        <f>IF('Base de données'!C772="","",'Base de données'!C772)</f>
        <v/>
      </c>
      <c r="D829" s="10" t="str">
        <f>IF('Base de données'!D772="","",'Base de données'!D772)</f>
        <v/>
      </c>
      <c r="E829" s="10" t="str">
        <f>IF('Base de données'!E772="","",'Base de données'!E772)</f>
        <v/>
      </c>
      <c r="F829" s="10" t="str">
        <f>IF('Base de données'!F772="","",'Base de données'!F772)</f>
        <v/>
      </c>
      <c r="G829" s="10" t="str">
        <f>IF('Base de données'!G772="","",'Base de données'!G772)</f>
        <v/>
      </c>
      <c r="H829" s="10" t="str">
        <f>IF('Base de données'!H772="","",'Base de données'!H772)</f>
        <v/>
      </c>
      <c r="I829" s="10" t="str">
        <f>IF('Base de données'!I772="","",'Base de données'!I772)</f>
        <v/>
      </c>
      <c r="J829" s="10" t="str">
        <f>IF('Base de données'!J772="","",'Base de données'!J772)</f>
        <v/>
      </c>
      <c r="K829" s="10" t="str">
        <f>IF('Base de données'!K772="","",'Base de données'!K772)</f>
        <v/>
      </c>
      <c r="L829" s="64" t="str">
        <f>IF('Base de données'!L772="","",'Base de données'!L772)</f>
        <v/>
      </c>
      <c r="M829" s="64" t="str">
        <f>IF('Base de données'!M772="","",'Base de données'!M772)</f>
        <v/>
      </c>
      <c r="N829" s="64" t="str">
        <f>IF('Base de données'!N772="","",'Base de données'!N772)</f>
        <v/>
      </c>
      <c r="O829" s="10" t="str">
        <f>IF('Base de données'!O772="","",'Base de données'!O772)</f>
        <v/>
      </c>
      <c r="P829" s="10" t="str">
        <f>IF('Base de données'!P772="","",'Base de données'!P772)</f>
        <v/>
      </c>
      <c r="Q829" s="10" t="str">
        <f>IF('Base de données'!Q772="","",'Base de données'!Q772)</f>
        <v/>
      </c>
      <c r="BQ829"/>
      <c r="BR829"/>
      <c r="BS829"/>
      <c r="BT829"/>
      <c r="BU829"/>
      <c r="BV829"/>
      <c r="BW829"/>
      <c r="BX829"/>
      <c r="BY829"/>
      <c r="BZ829"/>
      <c r="CA829"/>
      <c r="CB829"/>
      <c r="CC829"/>
      <c r="CD829"/>
      <c r="CE829"/>
      <c r="CF829"/>
    </row>
    <row r="830" spans="1:84" hidden="1" x14ac:dyDescent="0.3">
      <c r="A830" s="12"/>
      <c r="B830" s="10" t="str">
        <f>IF('Base de données'!B773="","",'Base de données'!B773)</f>
        <v/>
      </c>
      <c r="C830" s="10" t="str">
        <f>IF('Base de données'!C773="","",'Base de données'!C773)</f>
        <v/>
      </c>
      <c r="D830" s="10" t="str">
        <f>IF('Base de données'!D773="","",'Base de données'!D773)</f>
        <v/>
      </c>
      <c r="E830" s="10" t="str">
        <f>IF('Base de données'!E773="","",'Base de données'!E773)</f>
        <v/>
      </c>
      <c r="F830" s="10" t="str">
        <f>IF('Base de données'!F773="","",'Base de données'!F773)</f>
        <v/>
      </c>
      <c r="G830" s="10" t="str">
        <f>IF('Base de données'!G773="","",'Base de données'!G773)</f>
        <v/>
      </c>
      <c r="H830" s="10" t="str">
        <f>IF('Base de données'!H773="","",'Base de données'!H773)</f>
        <v/>
      </c>
      <c r="I830" s="10" t="str">
        <f>IF('Base de données'!I773="","",'Base de données'!I773)</f>
        <v/>
      </c>
      <c r="J830" s="10" t="str">
        <f>IF('Base de données'!J773="","",'Base de données'!J773)</f>
        <v/>
      </c>
      <c r="K830" s="10" t="str">
        <f>IF('Base de données'!K773="","",'Base de données'!K773)</f>
        <v/>
      </c>
      <c r="L830" s="64" t="str">
        <f>IF('Base de données'!L773="","",'Base de données'!L773)</f>
        <v/>
      </c>
      <c r="M830" s="64" t="str">
        <f>IF('Base de données'!M773="","",'Base de données'!M773)</f>
        <v/>
      </c>
      <c r="N830" s="64" t="str">
        <f>IF('Base de données'!N773="","",'Base de données'!N773)</f>
        <v/>
      </c>
      <c r="O830" s="10" t="str">
        <f>IF('Base de données'!O773="","",'Base de données'!O773)</f>
        <v/>
      </c>
      <c r="P830" s="10" t="str">
        <f>IF('Base de données'!P773="","",'Base de données'!P773)</f>
        <v/>
      </c>
      <c r="Q830" s="10" t="str">
        <f>IF('Base de données'!Q773="","",'Base de données'!Q773)</f>
        <v/>
      </c>
      <c r="BQ830"/>
      <c r="BR830"/>
      <c r="BS830"/>
      <c r="BT830"/>
      <c r="BU830"/>
      <c r="BV830"/>
      <c r="BW830"/>
      <c r="BX830"/>
      <c r="BY830"/>
      <c r="BZ830"/>
      <c r="CA830"/>
      <c r="CB830"/>
      <c r="CC830"/>
      <c r="CD830"/>
      <c r="CE830"/>
      <c r="CF830"/>
    </row>
    <row r="831" spans="1:84" hidden="1" x14ac:dyDescent="0.3">
      <c r="A831" s="12"/>
      <c r="B831" s="10" t="str">
        <f>IF('Base de données'!B774="","",'Base de données'!B774)</f>
        <v/>
      </c>
      <c r="C831" s="10" t="str">
        <f>IF('Base de données'!C774="","",'Base de données'!C774)</f>
        <v/>
      </c>
      <c r="D831" s="10" t="str">
        <f>IF('Base de données'!D774="","",'Base de données'!D774)</f>
        <v/>
      </c>
      <c r="E831" s="10" t="str">
        <f>IF('Base de données'!E774="","",'Base de données'!E774)</f>
        <v/>
      </c>
      <c r="F831" s="10" t="str">
        <f>IF('Base de données'!F774="","",'Base de données'!F774)</f>
        <v/>
      </c>
      <c r="G831" s="10" t="str">
        <f>IF('Base de données'!G774="","",'Base de données'!G774)</f>
        <v/>
      </c>
      <c r="H831" s="10" t="str">
        <f>IF('Base de données'!H774="","",'Base de données'!H774)</f>
        <v/>
      </c>
      <c r="I831" s="10" t="str">
        <f>IF('Base de données'!I774="","",'Base de données'!I774)</f>
        <v/>
      </c>
      <c r="J831" s="10" t="str">
        <f>IF('Base de données'!J774="","",'Base de données'!J774)</f>
        <v/>
      </c>
      <c r="K831" s="10" t="str">
        <f>IF('Base de données'!K774="","",'Base de données'!K774)</f>
        <v/>
      </c>
      <c r="L831" s="64" t="str">
        <f>IF('Base de données'!L774="","",'Base de données'!L774)</f>
        <v/>
      </c>
      <c r="M831" s="64" t="str">
        <f>IF('Base de données'!M774="","",'Base de données'!M774)</f>
        <v/>
      </c>
      <c r="N831" s="64" t="str">
        <f>IF('Base de données'!N774="","",'Base de données'!N774)</f>
        <v/>
      </c>
      <c r="O831" s="10" t="str">
        <f>IF('Base de données'!O774="","",'Base de données'!O774)</f>
        <v/>
      </c>
      <c r="P831" s="10" t="str">
        <f>IF('Base de données'!P774="","",'Base de données'!P774)</f>
        <v/>
      </c>
      <c r="Q831" s="10" t="str">
        <f>IF('Base de données'!Q774="","",'Base de données'!Q774)</f>
        <v/>
      </c>
      <c r="BQ831"/>
      <c r="BR831"/>
      <c r="BS831"/>
      <c r="BT831"/>
      <c r="BU831"/>
      <c r="BV831"/>
      <c r="BW831"/>
      <c r="BX831"/>
      <c r="BY831"/>
      <c r="BZ831"/>
      <c r="CA831"/>
      <c r="CB831"/>
      <c r="CC831"/>
      <c r="CD831"/>
      <c r="CE831"/>
      <c r="CF831"/>
    </row>
    <row r="832" spans="1:84" hidden="1" x14ac:dyDescent="0.3">
      <c r="A832" s="12"/>
      <c r="B832" s="10" t="str">
        <f>IF('Base de données'!B775="","",'Base de données'!B775)</f>
        <v/>
      </c>
      <c r="C832" s="10" t="str">
        <f>IF('Base de données'!C775="","",'Base de données'!C775)</f>
        <v/>
      </c>
      <c r="D832" s="10" t="str">
        <f>IF('Base de données'!D775="","",'Base de données'!D775)</f>
        <v/>
      </c>
      <c r="E832" s="10" t="str">
        <f>IF('Base de données'!E775="","",'Base de données'!E775)</f>
        <v/>
      </c>
      <c r="F832" s="10" t="str">
        <f>IF('Base de données'!F775="","",'Base de données'!F775)</f>
        <v/>
      </c>
      <c r="G832" s="10" t="str">
        <f>IF('Base de données'!G775="","",'Base de données'!G775)</f>
        <v/>
      </c>
      <c r="H832" s="10" t="str">
        <f>IF('Base de données'!H775="","",'Base de données'!H775)</f>
        <v/>
      </c>
      <c r="I832" s="10" t="str">
        <f>IF('Base de données'!I775="","",'Base de données'!I775)</f>
        <v/>
      </c>
      <c r="J832" s="10" t="str">
        <f>IF('Base de données'!J775="","",'Base de données'!J775)</f>
        <v/>
      </c>
      <c r="K832" s="10" t="str">
        <f>IF('Base de données'!K775="","",'Base de données'!K775)</f>
        <v/>
      </c>
      <c r="L832" s="64" t="str">
        <f>IF('Base de données'!L775="","",'Base de données'!L775)</f>
        <v/>
      </c>
      <c r="M832" s="64" t="str">
        <f>IF('Base de données'!M775="","",'Base de données'!M775)</f>
        <v/>
      </c>
      <c r="N832" s="64" t="str">
        <f>IF('Base de données'!N775="","",'Base de données'!N775)</f>
        <v/>
      </c>
      <c r="O832" s="10" t="str">
        <f>IF('Base de données'!O775="","",'Base de données'!O775)</f>
        <v/>
      </c>
      <c r="P832" s="10" t="str">
        <f>IF('Base de données'!P775="","",'Base de données'!P775)</f>
        <v/>
      </c>
      <c r="Q832" s="10" t="str">
        <f>IF('Base de données'!Q775="","",'Base de données'!Q775)</f>
        <v/>
      </c>
      <c r="BQ832"/>
      <c r="BR832"/>
      <c r="BS832"/>
      <c r="BT832"/>
      <c r="BU832"/>
      <c r="BV832"/>
      <c r="BW832"/>
      <c r="BX832"/>
      <c r="BY832"/>
      <c r="BZ832"/>
      <c r="CA832"/>
      <c r="CB832"/>
      <c r="CC832"/>
      <c r="CD832"/>
      <c r="CE832"/>
      <c r="CF832"/>
    </row>
    <row r="833" spans="1:84" hidden="1" x14ac:dyDescent="0.3">
      <c r="A833" s="12"/>
      <c r="B833" s="10" t="str">
        <f>IF('Base de données'!B776="","",'Base de données'!B776)</f>
        <v/>
      </c>
      <c r="C833" s="10" t="str">
        <f>IF('Base de données'!C776="","",'Base de données'!C776)</f>
        <v/>
      </c>
      <c r="D833" s="10" t="str">
        <f>IF('Base de données'!D776="","",'Base de données'!D776)</f>
        <v/>
      </c>
      <c r="E833" s="10" t="str">
        <f>IF('Base de données'!E776="","",'Base de données'!E776)</f>
        <v/>
      </c>
      <c r="F833" s="10" t="str">
        <f>IF('Base de données'!F776="","",'Base de données'!F776)</f>
        <v/>
      </c>
      <c r="G833" s="10" t="str">
        <f>IF('Base de données'!G776="","",'Base de données'!G776)</f>
        <v/>
      </c>
      <c r="H833" s="10" t="str">
        <f>IF('Base de données'!H776="","",'Base de données'!H776)</f>
        <v/>
      </c>
      <c r="I833" s="10" t="str">
        <f>IF('Base de données'!I776="","",'Base de données'!I776)</f>
        <v/>
      </c>
      <c r="J833" s="10" t="str">
        <f>IF('Base de données'!J776="","",'Base de données'!J776)</f>
        <v/>
      </c>
      <c r="K833" s="10" t="str">
        <f>IF('Base de données'!K776="","",'Base de données'!K776)</f>
        <v/>
      </c>
      <c r="L833" s="64" t="str">
        <f>IF('Base de données'!L776="","",'Base de données'!L776)</f>
        <v/>
      </c>
      <c r="M833" s="64" t="str">
        <f>IF('Base de données'!M776="","",'Base de données'!M776)</f>
        <v/>
      </c>
      <c r="N833" s="64" t="str">
        <f>IF('Base de données'!N776="","",'Base de données'!N776)</f>
        <v/>
      </c>
      <c r="O833" s="10" t="str">
        <f>IF('Base de données'!O776="","",'Base de données'!O776)</f>
        <v/>
      </c>
      <c r="P833" s="10" t="str">
        <f>IF('Base de données'!P776="","",'Base de données'!P776)</f>
        <v/>
      </c>
      <c r="Q833" s="10" t="str">
        <f>IF('Base de données'!Q776="","",'Base de données'!Q776)</f>
        <v/>
      </c>
      <c r="BQ833"/>
      <c r="BR833"/>
      <c r="BS833"/>
      <c r="BT833"/>
      <c r="BU833"/>
      <c r="BV833"/>
      <c r="BW833"/>
      <c r="BX833"/>
      <c r="BY833"/>
      <c r="BZ833"/>
      <c r="CA833"/>
      <c r="CB833"/>
      <c r="CC833"/>
      <c r="CD833"/>
      <c r="CE833"/>
      <c r="CF833"/>
    </row>
    <row r="834" spans="1:84" hidden="1" x14ac:dyDescent="0.3">
      <c r="A834" s="12"/>
      <c r="B834" s="10" t="str">
        <f>IF('Base de données'!B777="","",'Base de données'!B777)</f>
        <v/>
      </c>
      <c r="C834" s="10" t="str">
        <f>IF('Base de données'!C777="","",'Base de données'!C777)</f>
        <v/>
      </c>
      <c r="D834" s="10" t="str">
        <f>IF('Base de données'!D777="","",'Base de données'!D777)</f>
        <v/>
      </c>
      <c r="E834" s="10" t="str">
        <f>IF('Base de données'!E777="","",'Base de données'!E777)</f>
        <v/>
      </c>
      <c r="F834" s="10" t="str">
        <f>IF('Base de données'!F777="","",'Base de données'!F777)</f>
        <v/>
      </c>
      <c r="G834" s="10" t="str">
        <f>IF('Base de données'!G777="","",'Base de données'!G777)</f>
        <v/>
      </c>
      <c r="H834" s="10" t="str">
        <f>IF('Base de données'!H777="","",'Base de données'!H777)</f>
        <v/>
      </c>
      <c r="I834" s="10" t="str">
        <f>IF('Base de données'!I777="","",'Base de données'!I777)</f>
        <v/>
      </c>
      <c r="J834" s="10" t="str">
        <f>IF('Base de données'!J777="","",'Base de données'!J777)</f>
        <v/>
      </c>
      <c r="K834" s="10" t="str">
        <f>IF('Base de données'!K777="","",'Base de données'!K777)</f>
        <v/>
      </c>
      <c r="L834" s="64" t="str">
        <f>IF('Base de données'!L777="","",'Base de données'!L777)</f>
        <v/>
      </c>
      <c r="M834" s="64" t="str">
        <f>IF('Base de données'!M777="","",'Base de données'!M777)</f>
        <v/>
      </c>
      <c r="N834" s="64" t="str">
        <f>IF('Base de données'!N777="","",'Base de données'!N777)</f>
        <v/>
      </c>
      <c r="O834" s="10" t="str">
        <f>IF('Base de données'!O777="","",'Base de données'!O777)</f>
        <v/>
      </c>
      <c r="P834" s="10" t="str">
        <f>IF('Base de données'!P777="","",'Base de données'!P777)</f>
        <v/>
      </c>
      <c r="Q834" s="10" t="str">
        <f>IF('Base de données'!Q777="","",'Base de données'!Q777)</f>
        <v/>
      </c>
      <c r="BQ834"/>
      <c r="BR834"/>
      <c r="BS834"/>
      <c r="BT834"/>
      <c r="BU834"/>
      <c r="BV834"/>
      <c r="BW834"/>
      <c r="BX834"/>
      <c r="BY834"/>
      <c r="BZ834"/>
      <c r="CA834"/>
      <c r="CB834"/>
      <c r="CC834"/>
      <c r="CD834"/>
      <c r="CE834"/>
      <c r="CF834"/>
    </row>
    <row r="835" spans="1:84" hidden="1" x14ac:dyDescent="0.3">
      <c r="A835" s="12"/>
      <c r="B835" s="10" t="str">
        <f>IF('Base de données'!B778="","",'Base de données'!B778)</f>
        <v/>
      </c>
      <c r="C835" s="10" t="str">
        <f>IF('Base de données'!C778="","",'Base de données'!C778)</f>
        <v/>
      </c>
      <c r="D835" s="10" t="str">
        <f>IF('Base de données'!D778="","",'Base de données'!D778)</f>
        <v/>
      </c>
      <c r="E835" s="10" t="str">
        <f>IF('Base de données'!E778="","",'Base de données'!E778)</f>
        <v/>
      </c>
      <c r="F835" s="10" t="str">
        <f>IF('Base de données'!F778="","",'Base de données'!F778)</f>
        <v/>
      </c>
      <c r="G835" s="10" t="str">
        <f>IF('Base de données'!G778="","",'Base de données'!G778)</f>
        <v/>
      </c>
      <c r="H835" s="10" t="str">
        <f>IF('Base de données'!H778="","",'Base de données'!H778)</f>
        <v/>
      </c>
      <c r="I835" s="10" t="str">
        <f>IF('Base de données'!I778="","",'Base de données'!I778)</f>
        <v/>
      </c>
      <c r="J835" s="10" t="str">
        <f>IF('Base de données'!J778="","",'Base de données'!J778)</f>
        <v/>
      </c>
      <c r="K835" s="10" t="str">
        <f>IF('Base de données'!K778="","",'Base de données'!K778)</f>
        <v/>
      </c>
      <c r="L835" s="64" t="str">
        <f>IF('Base de données'!L778="","",'Base de données'!L778)</f>
        <v/>
      </c>
      <c r="M835" s="64" t="str">
        <f>IF('Base de données'!M778="","",'Base de données'!M778)</f>
        <v/>
      </c>
      <c r="N835" s="64" t="str">
        <f>IF('Base de données'!N778="","",'Base de données'!N778)</f>
        <v/>
      </c>
      <c r="O835" s="10" t="str">
        <f>IF('Base de données'!O778="","",'Base de données'!O778)</f>
        <v/>
      </c>
      <c r="P835" s="10" t="str">
        <f>IF('Base de données'!P778="","",'Base de données'!P778)</f>
        <v/>
      </c>
      <c r="Q835" s="10" t="str">
        <f>IF('Base de données'!Q778="","",'Base de données'!Q778)</f>
        <v/>
      </c>
      <c r="BQ835"/>
      <c r="BR835"/>
      <c r="BS835"/>
      <c r="BT835"/>
      <c r="BU835"/>
      <c r="BV835"/>
      <c r="BW835"/>
      <c r="BX835"/>
      <c r="BY835"/>
      <c r="BZ835"/>
      <c r="CA835"/>
      <c r="CB835"/>
      <c r="CC835"/>
      <c r="CD835"/>
      <c r="CE835"/>
      <c r="CF835"/>
    </row>
    <row r="836" spans="1:84" hidden="1" x14ac:dyDescent="0.3">
      <c r="A836" s="12"/>
      <c r="B836" s="10" t="str">
        <f>IF('Base de données'!B779="","",'Base de données'!B779)</f>
        <v/>
      </c>
      <c r="C836" s="10" t="str">
        <f>IF('Base de données'!C779="","",'Base de données'!C779)</f>
        <v/>
      </c>
      <c r="D836" s="10" t="str">
        <f>IF('Base de données'!D779="","",'Base de données'!D779)</f>
        <v/>
      </c>
      <c r="E836" s="10" t="str">
        <f>IF('Base de données'!E779="","",'Base de données'!E779)</f>
        <v/>
      </c>
      <c r="F836" s="10" t="str">
        <f>IF('Base de données'!F779="","",'Base de données'!F779)</f>
        <v/>
      </c>
      <c r="G836" s="10" t="str">
        <f>IF('Base de données'!G779="","",'Base de données'!G779)</f>
        <v/>
      </c>
      <c r="H836" s="10" t="str">
        <f>IF('Base de données'!H779="","",'Base de données'!H779)</f>
        <v/>
      </c>
      <c r="I836" s="10" t="str">
        <f>IF('Base de données'!I779="","",'Base de données'!I779)</f>
        <v/>
      </c>
      <c r="J836" s="10" t="str">
        <f>IF('Base de données'!J779="","",'Base de données'!J779)</f>
        <v/>
      </c>
      <c r="K836" s="10" t="str">
        <f>IF('Base de données'!K779="","",'Base de données'!K779)</f>
        <v/>
      </c>
      <c r="L836" s="64" t="str">
        <f>IF('Base de données'!L779="","",'Base de données'!L779)</f>
        <v/>
      </c>
      <c r="M836" s="64" t="str">
        <f>IF('Base de données'!M779="","",'Base de données'!M779)</f>
        <v/>
      </c>
      <c r="N836" s="64" t="str">
        <f>IF('Base de données'!N779="","",'Base de données'!N779)</f>
        <v/>
      </c>
      <c r="O836" s="10" t="str">
        <f>IF('Base de données'!O779="","",'Base de données'!O779)</f>
        <v/>
      </c>
      <c r="P836" s="10" t="str">
        <f>IF('Base de données'!P779="","",'Base de données'!P779)</f>
        <v/>
      </c>
      <c r="Q836" s="10" t="str">
        <f>IF('Base de données'!Q779="","",'Base de données'!Q779)</f>
        <v/>
      </c>
      <c r="BQ836"/>
      <c r="BR836"/>
      <c r="BS836"/>
      <c r="BT836"/>
      <c r="BU836"/>
      <c r="BV836"/>
      <c r="BW836"/>
      <c r="BX836"/>
      <c r="BY836"/>
      <c r="BZ836"/>
      <c r="CA836"/>
      <c r="CB836"/>
      <c r="CC836"/>
      <c r="CD836"/>
      <c r="CE836"/>
      <c r="CF836"/>
    </row>
    <row r="837" spans="1:84" hidden="1" x14ac:dyDescent="0.3">
      <c r="A837" s="12"/>
      <c r="B837" s="10" t="str">
        <f>IF('Base de données'!B780="","",'Base de données'!B780)</f>
        <v/>
      </c>
      <c r="C837" s="10" t="str">
        <f>IF('Base de données'!C780="","",'Base de données'!C780)</f>
        <v/>
      </c>
      <c r="D837" s="10" t="str">
        <f>IF('Base de données'!D780="","",'Base de données'!D780)</f>
        <v/>
      </c>
      <c r="E837" s="10" t="str">
        <f>IF('Base de données'!E780="","",'Base de données'!E780)</f>
        <v/>
      </c>
      <c r="F837" s="10" t="str">
        <f>IF('Base de données'!F780="","",'Base de données'!F780)</f>
        <v/>
      </c>
      <c r="G837" s="10" t="str">
        <f>IF('Base de données'!G780="","",'Base de données'!G780)</f>
        <v/>
      </c>
      <c r="H837" s="10" t="str">
        <f>IF('Base de données'!H780="","",'Base de données'!H780)</f>
        <v/>
      </c>
      <c r="I837" s="10" t="str">
        <f>IF('Base de données'!I780="","",'Base de données'!I780)</f>
        <v/>
      </c>
      <c r="J837" s="10" t="str">
        <f>IF('Base de données'!J780="","",'Base de données'!J780)</f>
        <v/>
      </c>
      <c r="K837" s="10" t="str">
        <f>IF('Base de données'!K780="","",'Base de données'!K780)</f>
        <v/>
      </c>
      <c r="L837" s="64" t="str">
        <f>IF('Base de données'!L780="","",'Base de données'!L780)</f>
        <v/>
      </c>
      <c r="M837" s="64" t="str">
        <f>IF('Base de données'!M780="","",'Base de données'!M780)</f>
        <v/>
      </c>
      <c r="N837" s="64" t="str">
        <f>IF('Base de données'!N780="","",'Base de données'!N780)</f>
        <v/>
      </c>
      <c r="O837" s="10" t="str">
        <f>IF('Base de données'!O780="","",'Base de données'!O780)</f>
        <v/>
      </c>
      <c r="P837" s="10" t="str">
        <f>IF('Base de données'!P780="","",'Base de données'!P780)</f>
        <v/>
      </c>
      <c r="Q837" s="10" t="str">
        <f>IF('Base de données'!Q780="","",'Base de données'!Q780)</f>
        <v/>
      </c>
      <c r="BQ837"/>
      <c r="BR837"/>
      <c r="BS837"/>
      <c r="BT837"/>
      <c r="BU837"/>
      <c r="BV837"/>
      <c r="BW837"/>
      <c r="BX837"/>
      <c r="BY837"/>
      <c r="BZ837"/>
      <c r="CA837"/>
      <c r="CB837"/>
      <c r="CC837"/>
      <c r="CD837"/>
      <c r="CE837"/>
      <c r="CF837"/>
    </row>
    <row r="838" spans="1:84" hidden="1" x14ac:dyDescent="0.3">
      <c r="A838" s="12"/>
      <c r="B838" s="10" t="str">
        <f>IF('Base de données'!B781="","",'Base de données'!B781)</f>
        <v/>
      </c>
      <c r="C838" s="10" t="str">
        <f>IF('Base de données'!C781="","",'Base de données'!C781)</f>
        <v/>
      </c>
      <c r="D838" s="10" t="str">
        <f>IF('Base de données'!D781="","",'Base de données'!D781)</f>
        <v/>
      </c>
      <c r="E838" s="10" t="str">
        <f>IF('Base de données'!E781="","",'Base de données'!E781)</f>
        <v/>
      </c>
      <c r="F838" s="10" t="str">
        <f>IF('Base de données'!F781="","",'Base de données'!F781)</f>
        <v/>
      </c>
      <c r="G838" s="10" t="str">
        <f>IF('Base de données'!G781="","",'Base de données'!G781)</f>
        <v/>
      </c>
      <c r="H838" s="10" t="str">
        <f>IF('Base de données'!H781="","",'Base de données'!H781)</f>
        <v/>
      </c>
      <c r="I838" s="10" t="str">
        <f>IF('Base de données'!I781="","",'Base de données'!I781)</f>
        <v/>
      </c>
      <c r="J838" s="10" t="str">
        <f>IF('Base de données'!J781="","",'Base de données'!J781)</f>
        <v/>
      </c>
      <c r="K838" s="10" t="str">
        <f>IF('Base de données'!K781="","",'Base de données'!K781)</f>
        <v/>
      </c>
      <c r="L838" s="64" t="str">
        <f>IF('Base de données'!L781="","",'Base de données'!L781)</f>
        <v/>
      </c>
      <c r="M838" s="64" t="str">
        <f>IF('Base de données'!M781="","",'Base de données'!M781)</f>
        <v/>
      </c>
      <c r="N838" s="64" t="str">
        <f>IF('Base de données'!N781="","",'Base de données'!N781)</f>
        <v/>
      </c>
      <c r="O838" s="10" t="str">
        <f>IF('Base de données'!O781="","",'Base de données'!O781)</f>
        <v/>
      </c>
      <c r="P838" s="10" t="str">
        <f>IF('Base de données'!P781="","",'Base de données'!P781)</f>
        <v/>
      </c>
      <c r="Q838" s="10" t="str">
        <f>IF('Base de données'!Q781="","",'Base de données'!Q781)</f>
        <v/>
      </c>
      <c r="BQ838"/>
      <c r="BR838"/>
      <c r="BS838"/>
      <c r="BT838"/>
      <c r="BU838"/>
      <c r="BV838"/>
      <c r="BW838"/>
      <c r="BX838"/>
      <c r="BY838"/>
      <c r="BZ838"/>
      <c r="CA838"/>
      <c r="CB838"/>
      <c r="CC838"/>
      <c r="CD838"/>
      <c r="CE838"/>
      <c r="CF838"/>
    </row>
    <row r="839" spans="1:84" hidden="1" x14ac:dyDescent="0.3">
      <c r="A839" s="12"/>
      <c r="B839" s="10" t="str">
        <f>IF('Base de données'!B782="","",'Base de données'!B782)</f>
        <v/>
      </c>
      <c r="C839" s="10" t="str">
        <f>IF('Base de données'!C782="","",'Base de données'!C782)</f>
        <v/>
      </c>
      <c r="D839" s="10" t="str">
        <f>IF('Base de données'!D782="","",'Base de données'!D782)</f>
        <v/>
      </c>
      <c r="E839" s="10" t="str">
        <f>IF('Base de données'!E782="","",'Base de données'!E782)</f>
        <v/>
      </c>
      <c r="F839" s="10" t="str">
        <f>IF('Base de données'!F782="","",'Base de données'!F782)</f>
        <v/>
      </c>
      <c r="G839" s="10" t="str">
        <f>IF('Base de données'!G782="","",'Base de données'!G782)</f>
        <v/>
      </c>
      <c r="H839" s="10" t="str">
        <f>IF('Base de données'!H782="","",'Base de données'!H782)</f>
        <v/>
      </c>
      <c r="I839" s="10" t="str">
        <f>IF('Base de données'!I782="","",'Base de données'!I782)</f>
        <v/>
      </c>
      <c r="J839" s="10" t="str">
        <f>IF('Base de données'!J782="","",'Base de données'!J782)</f>
        <v/>
      </c>
      <c r="K839" s="10" t="str">
        <f>IF('Base de données'!K782="","",'Base de données'!K782)</f>
        <v/>
      </c>
      <c r="L839" s="64" t="str">
        <f>IF('Base de données'!L782="","",'Base de données'!L782)</f>
        <v/>
      </c>
      <c r="M839" s="64" t="str">
        <f>IF('Base de données'!M782="","",'Base de données'!M782)</f>
        <v/>
      </c>
      <c r="N839" s="64" t="str">
        <f>IF('Base de données'!N782="","",'Base de données'!N782)</f>
        <v/>
      </c>
      <c r="O839" s="10" t="str">
        <f>IF('Base de données'!O782="","",'Base de données'!O782)</f>
        <v/>
      </c>
      <c r="P839" s="10" t="str">
        <f>IF('Base de données'!P782="","",'Base de données'!P782)</f>
        <v/>
      </c>
      <c r="Q839" s="10" t="str">
        <f>IF('Base de données'!Q782="","",'Base de données'!Q782)</f>
        <v/>
      </c>
      <c r="BQ839"/>
      <c r="BR839"/>
      <c r="BS839"/>
      <c r="BT839"/>
      <c r="BU839"/>
      <c r="BV839"/>
      <c r="BW839"/>
      <c r="BX839"/>
      <c r="BY839"/>
      <c r="BZ839"/>
      <c r="CA839"/>
      <c r="CB839"/>
      <c r="CC839"/>
      <c r="CD839"/>
      <c r="CE839"/>
      <c r="CF839"/>
    </row>
    <row r="840" spans="1:84" hidden="1" x14ac:dyDescent="0.3">
      <c r="A840" s="12"/>
      <c r="B840" s="10" t="str">
        <f>IF('Base de données'!B783="","",'Base de données'!B783)</f>
        <v/>
      </c>
      <c r="C840" s="10" t="str">
        <f>IF('Base de données'!C783="","",'Base de données'!C783)</f>
        <v/>
      </c>
      <c r="D840" s="10" t="str">
        <f>IF('Base de données'!D783="","",'Base de données'!D783)</f>
        <v/>
      </c>
      <c r="E840" s="10" t="str">
        <f>IF('Base de données'!E783="","",'Base de données'!E783)</f>
        <v/>
      </c>
      <c r="F840" s="10" t="str">
        <f>IF('Base de données'!F783="","",'Base de données'!F783)</f>
        <v/>
      </c>
      <c r="G840" s="10" t="str">
        <f>IF('Base de données'!G783="","",'Base de données'!G783)</f>
        <v/>
      </c>
      <c r="H840" s="10" t="str">
        <f>IF('Base de données'!H783="","",'Base de données'!H783)</f>
        <v/>
      </c>
      <c r="I840" s="10" t="str">
        <f>IF('Base de données'!I783="","",'Base de données'!I783)</f>
        <v/>
      </c>
      <c r="J840" s="10" t="str">
        <f>IF('Base de données'!J783="","",'Base de données'!J783)</f>
        <v/>
      </c>
      <c r="K840" s="10" t="str">
        <f>IF('Base de données'!K783="","",'Base de données'!K783)</f>
        <v/>
      </c>
      <c r="L840" s="64" t="str">
        <f>IF('Base de données'!L783="","",'Base de données'!L783)</f>
        <v/>
      </c>
      <c r="M840" s="64" t="str">
        <f>IF('Base de données'!M783="","",'Base de données'!M783)</f>
        <v/>
      </c>
      <c r="N840" s="64" t="str">
        <f>IF('Base de données'!N783="","",'Base de données'!N783)</f>
        <v/>
      </c>
      <c r="O840" s="10" t="str">
        <f>IF('Base de données'!O783="","",'Base de données'!O783)</f>
        <v/>
      </c>
      <c r="P840" s="10" t="str">
        <f>IF('Base de données'!P783="","",'Base de données'!P783)</f>
        <v/>
      </c>
      <c r="Q840" s="10" t="str">
        <f>IF('Base de données'!Q783="","",'Base de données'!Q783)</f>
        <v/>
      </c>
      <c r="BQ840"/>
      <c r="BR840"/>
      <c r="BS840"/>
      <c r="BT840"/>
      <c r="BU840"/>
      <c r="BV840"/>
      <c r="BW840"/>
      <c r="BX840"/>
      <c r="BY840"/>
      <c r="BZ840"/>
      <c r="CA840"/>
      <c r="CB840"/>
      <c r="CC840"/>
      <c r="CD840"/>
      <c r="CE840"/>
      <c r="CF840"/>
    </row>
    <row r="841" spans="1:84" hidden="1" x14ac:dyDescent="0.3">
      <c r="A841" s="12"/>
      <c r="B841" s="10" t="str">
        <f>IF('Base de données'!B784="","",'Base de données'!B784)</f>
        <v/>
      </c>
      <c r="C841" s="10" t="str">
        <f>IF('Base de données'!C784="","",'Base de données'!C784)</f>
        <v/>
      </c>
      <c r="D841" s="10" t="str">
        <f>IF('Base de données'!D784="","",'Base de données'!D784)</f>
        <v/>
      </c>
      <c r="E841" s="10" t="str">
        <f>IF('Base de données'!E784="","",'Base de données'!E784)</f>
        <v/>
      </c>
      <c r="F841" s="10" t="str">
        <f>IF('Base de données'!F784="","",'Base de données'!F784)</f>
        <v/>
      </c>
      <c r="G841" s="10" t="str">
        <f>IF('Base de données'!G784="","",'Base de données'!G784)</f>
        <v/>
      </c>
      <c r="H841" s="10" t="str">
        <f>IF('Base de données'!H784="","",'Base de données'!H784)</f>
        <v/>
      </c>
      <c r="I841" s="10" t="str">
        <f>IF('Base de données'!I784="","",'Base de données'!I784)</f>
        <v/>
      </c>
      <c r="J841" s="10" t="str">
        <f>IF('Base de données'!J784="","",'Base de données'!J784)</f>
        <v/>
      </c>
      <c r="K841" s="10" t="str">
        <f>IF('Base de données'!K784="","",'Base de données'!K784)</f>
        <v/>
      </c>
      <c r="L841" s="64" t="str">
        <f>IF('Base de données'!L784="","",'Base de données'!L784)</f>
        <v/>
      </c>
      <c r="M841" s="64" t="str">
        <f>IF('Base de données'!M784="","",'Base de données'!M784)</f>
        <v/>
      </c>
      <c r="N841" s="64" t="str">
        <f>IF('Base de données'!N784="","",'Base de données'!N784)</f>
        <v/>
      </c>
      <c r="O841" s="10" t="str">
        <f>IF('Base de données'!O784="","",'Base de données'!O784)</f>
        <v/>
      </c>
      <c r="P841" s="10" t="str">
        <f>IF('Base de données'!P784="","",'Base de données'!P784)</f>
        <v/>
      </c>
      <c r="Q841" s="10" t="str">
        <f>IF('Base de données'!Q784="","",'Base de données'!Q784)</f>
        <v/>
      </c>
      <c r="BQ841"/>
      <c r="BR841"/>
      <c r="BS841"/>
      <c r="BT841"/>
      <c r="BU841"/>
      <c r="BV841"/>
      <c r="BW841"/>
      <c r="BX841"/>
      <c r="BY841"/>
      <c r="BZ841"/>
      <c r="CA841"/>
      <c r="CB841"/>
      <c r="CC841"/>
      <c r="CD841"/>
      <c r="CE841"/>
      <c r="CF841"/>
    </row>
    <row r="842" spans="1:84" hidden="1" x14ac:dyDescent="0.3">
      <c r="A842" s="12"/>
      <c r="B842" s="10" t="str">
        <f>IF('Base de données'!B785="","",'Base de données'!B785)</f>
        <v/>
      </c>
      <c r="C842" s="10" t="str">
        <f>IF('Base de données'!C785="","",'Base de données'!C785)</f>
        <v/>
      </c>
      <c r="D842" s="10" t="str">
        <f>IF('Base de données'!D785="","",'Base de données'!D785)</f>
        <v/>
      </c>
      <c r="E842" s="10" t="str">
        <f>IF('Base de données'!E785="","",'Base de données'!E785)</f>
        <v/>
      </c>
      <c r="F842" s="10" t="str">
        <f>IF('Base de données'!F785="","",'Base de données'!F785)</f>
        <v/>
      </c>
      <c r="G842" s="10" t="str">
        <f>IF('Base de données'!G785="","",'Base de données'!G785)</f>
        <v/>
      </c>
      <c r="H842" s="10" t="str">
        <f>IF('Base de données'!H785="","",'Base de données'!H785)</f>
        <v/>
      </c>
      <c r="I842" s="10" t="str">
        <f>IF('Base de données'!I785="","",'Base de données'!I785)</f>
        <v/>
      </c>
      <c r="J842" s="10" t="str">
        <f>IF('Base de données'!J785="","",'Base de données'!J785)</f>
        <v/>
      </c>
      <c r="K842" s="10" t="str">
        <f>IF('Base de données'!K785="","",'Base de données'!K785)</f>
        <v/>
      </c>
      <c r="L842" s="64" t="str">
        <f>IF('Base de données'!L785="","",'Base de données'!L785)</f>
        <v/>
      </c>
      <c r="M842" s="64" t="str">
        <f>IF('Base de données'!M785="","",'Base de données'!M785)</f>
        <v/>
      </c>
      <c r="N842" s="64" t="str">
        <f>IF('Base de données'!N785="","",'Base de données'!N785)</f>
        <v/>
      </c>
      <c r="O842" s="10" t="str">
        <f>IF('Base de données'!O785="","",'Base de données'!O785)</f>
        <v/>
      </c>
      <c r="P842" s="10" t="str">
        <f>IF('Base de données'!P785="","",'Base de données'!P785)</f>
        <v/>
      </c>
      <c r="Q842" s="10" t="str">
        <f>IF('Base de données'!Q785="","",'Base de données'!Q785)</f>
        <v/>
      </c>
      <c r="BQ842"/>
      <c r="BR842"/>
      <c r="BS842"/>
      <c r="BT842"/>
      <c r="BU842"/>
      <c r="BV842"/>
      <c r="BW842"/>
      <c r="BX842"/>
      <c r="BY842"/>
      <c r="BZ842"/>
      <c r="CA842"/>
      <c r="CB842"/>
      <c r="CC842"/>
      <c r="CD842"/>
      <c r="CE842"/>
      <c r="CF842"/>
    </row>
    <row r="843" spans="1:84" hidden="1" x14ac:dyDescent="0.3">
      <c r="A843" s="12"/>
      <c r="B843" s="10" t="str">
        <f>IF('Base de données'!B786="","",'Base de données'!B786)</f>
        <v/>
      </c>
      <c r="C843" s="10" t="str">
        <f>IF('Base de données'!C786="","",'Base de données'!C786)</f>
        <v/>
      </c>
      <c r="D843" s="10" t="str">
        <f>IF('Base de données'!D786="","",'Base de données'!D786)</f>
        <v/>
      </c>
      <c r="E843" s="10" t="str">
        <f>IF('Base de données'!E786="","",'Base de données'!E786)</f>
        <v/>
      </c>
      <c r="F843" s="10" t="str">
        <f>IF('Base de données'!F786="","",'Base de données'!F786)</f>
        <v/>
      </c>
      <c r="G843" s="10" t="str">
        <f>IF('Base de données'!G786="","",'Base de données'!G786)</f>
        <v/>
      </c>
      <c r="H843" s="10" t="str">
        <f>IF('Base de données'!H786="","",'Base de données'!H786)</f>
        <v/>
      </c>
      <c r="I843" s="10" t="str">
        <f>IF('Base de données'!I786="","",'Base de données'!I786)</f>
        <v/>
      </c>
      <c r="J843" s="10" t="str">
        <f>IF('Base de données'!J786="","",'Base de données'!J786)</f>
        <v/>
      </c>
      <c r="K843" s="10" t="str">
        <f>IF('Base de données'!K786="","",'Base de données'!K786)</f>
        <v/>
      </c>
      <c r="L843" s="64" t="str">
        <f>IF('Base de données'!L786="","",'Base de données'!L786)</f>
        <v/>
      </c>
      <c r="M843" s="64" t="str">
        <f>IF('Base de données'!M786="","",'Base de données'!M786)</f>
        <v/>
      </c>
      <c r="N843" s="64" t="str">
        <f>IF('Base de données'!N786="","",'Base de données'!N786)</f>
        <v/>
      </c>
      <c r="O843" s="10" t="str">
        <f>IF('Base de données'!O786="","",'Base de données'!O786)</f>
        <v/>
      </c>
      <c r="P843" s="10" t="str">
        <f>IF('Base de données'!P786="","",'Base de données'!P786)</f>
        <v/>
      </c>
      <c r="Q843" s="10" t="str">
        <f>IF('Base de données'!Q786="","",'Base de données'!Q786)</f>
        <v/>
      </c>
      <c r="BQ843"/>
      <c r="BR843"/>
      <c r="BS843"/>
      <c r="BT843"/>
      <c r="BU843"/>
      <c r="BV843"/>
      <c r="BW843"/>
      <c r="BX843"/>
      <c r="BY843"/>
      <c r="BZ843"/>
      <c r="CA843"/>
      <c r="CB843"/>
      <c r="CC843"/>
      <c r="CD843"/>
      <c r="CE843"/>
      <c r="CF843"/>
    </row>
    <row r="844" spans="1:84" hidden="1" x14ac:dyDescent="0.3">
      <c r="A844" s="12"/>
      <c r="B844" s="10" t="str">
        <f>IF('Base de données'!B787="","",'Base de données'!B787)</f>
        <v/>
      </c>
      <c r="C844" s="10" t="str">
        <f>IF('Base de données'!C787="","",'Base de données'!C787)</f>
        <v/>
      </c>
      <c r="D844" s="10" t="str">
        <f>IF('Base de données'!D787="","",'Base de données'!D787)</f>
        <v/>
      </c>
      <c r="E844" s="10" t="str">
        <f>IF('Base de données'!E787="","",'Base de données'!E787)</f>
        <v/>
      </c>
      <c r="F844" s="10" t="str">
        <f>IF('Base de données'!F787="","",'Base de données'!F787)</f>
        <v/>
      </c>
      <c r="G844" s="10" t="str">
        <f>IF('Base de données'!G787="","",'Base de données'!G787)</f>
        <v/>
      </c>
      <c r="H844" s="10" t="str">
        <f>IF('Base de données'!H787="","",'Base de données'!H787)</f>
        <v/>
      </c>
      <c r="I844" s="10" t="str">
        <f>IF('Base de données'!I787="","",'Base de données'!I787)</f>
        <v/>
      </c>
      <c r="J844" s="10" t="str">
        <f>IF('Base de données'!J787="","",'Base de données'!J787)</f>
        <v/>
      </c>
      <c r="K844" s="10" t="str">
        <f>IF('Base de données'!K787="","",'Base de données'!K787)</f>
        <v/>
      </c>
      <c r="L844" s="64" t="str">
        <f>IF('Base de données'!L787="","",'Base de données'!L787)</f>
        <v/>
      </c>
      <c r="M844" s="64" t="str">
        <f>IF('Base de données'!M787="","",'Base de données'!M787)</f>
        <v/>
      </c>
      <c r="N844" s="64" t="str">
        <f>IF('Base de données'!N787="","",'Base de données'!N787)</f>
        <v/>
      </c>
      <c r="O844" s="10" t="str">
        <f>IF('Base de données'!O787="","",'Base de données'!O787)</f>
        <v/>
      </c>
      <c r="P844" s="10" t="str">
        <f>IF('Base de données'!P787="","",'Base de données'!P787)</f>
        <v/>
      </c>
      <c r="Q844" s="10" t="str">
        <f>IF('Base de données'!Q787="","",'Base de données'!Q787)</f>
        <v/>
      </c>
      <c r="BQ844"/>
      <c r="BR844"/>
      <c r="BS844"/>
      <c r="BT844"/>
      <c r="BU844"/>
      <c r="BV844"/>
      <c r="BW844"/>
      <c r="BX844"/>
      <c r="BY844"/>
      <c r="BZ844"/>
      <c r="CA844"/>
      <c r="CB844"/>
      <c r="CC844"/>
      <c r="CD844"/>
      <c r="CE844"/>
      <c r="CF844"/>
    </row>
    <row r="845" spans="1:84" hidden="1" x14ac:dyDescent="0.3">
      <c r="A845" s="12"/>
      <c r="B845" s="10" t="str">
        <f>IF('Base de données'!B788="","",'Base de données'!B788)</f>
        <v/>
      </c>
      <c r="C845" s="10" t="str">
        <f>IF('Base de données'!C788="","",'Base de données'!C788)</f>
        <v/>
      </c>
      <c r="D845" s="10" t="str">
        <f>IF('Base de données'!D788="","",'Base de données'!D788)</f>
        <v/>
      </c>
      <c r="E845" s="10" t="str">
        <f>IF('Base de données'!E788="","",'Base de données'!E788)</f>
        <v/>
      </c>
      <c r="F845" s="10" t="str">
        <f>IF('Base de données'!F788="","",'Base de données'!F788)</f>
        <v/>
      </c>
      <c r="G845" s="10" t="str">
        <f>IF('Base de données'!G788="","",'Base de données'!G788)</f>
        <v/>
      </c>
      <c r="H845" s="10" t="str">
        <f>IF('Base de données'!H788="","",'Base de données'!H788)</f>
        <v/>
      </c>
      <c r="I845" s="10" t="str">
        <f>IF('Base de données'!I788="","",'Base de données'!I788)</f>
        <v/>
      </c>
      <c r="J845" s="10" t="str">
        <f>IF('Base de données'!J788="","",'Base de données'!J788)</f>
        <v/>
      </c>
      <c r="K845" s="10" t="str">
        <f>IF('Base de données'!K788="","",'Base de données'!K788)</f>
        <v/>
      </c>
      <c r="L845" s="64" t="str">
        <f>IF('Base de données'!L788="","",'Base de données'!L788)</f>
        <v/>
      </c>
      <c r="M845" s="64" t="str">
        <f>IF('Base de données'!M788="","",'Base de données'!M788)</f>
        <v/>
      </c>
      <c r="N845" s="64" t="str">
        <f>IF('Base de données'!N788="","",'Base de données'!N788)</f>
        <v/>
      </c>
      <c r="O845" s="10" t="str">
        <f>IF('Base de données'!O788="","",'Base de données'!O788)</f>
        <v/>
      </c>
      <c r="P845" s="10" t="str">
        <f>IF('Base de données'!P788="","",'Base de données'!P788)</f>
        <v/>
      </c>
      <c r="Q845" s="10" t="str">
        <f>IF('Base de données'!Q788="","",'Base de données'!Q788)</f>
        <v/>
      </c>
      <c r="BQ845"/>
      <c r="BR845"/>
      <c r="BS845"/>
      <c r="BT845"/>
      <c r="BU845"/>
      <c r="BV845"/>
      <c r="BW845"/>
      <c r="BX845"/>
      <c r="BY845"/>
      <c r="BZ845"/>
      <c r="CA845"/>
      <c r="CB845"/>
      <c r="CC845"/>
      <c r="CD845"/>
      <c r="CE845"/>
      <c r="CF845"/>
    </row>
    <row r="846" spans="1:84" hidden="1" x14ac:dyDescent="0.3">
      <c r="A846" s="12"/>
      <c r="B846" s="10" t="str">
        <f>IF('Base de données'!B789="","",'Base de données'!B789)</f>
        <v/>
      </c>
      <c r="C846" s="10" t="str">
        <f>IF('Base de données'!C789="","",'Base de données'!C789)</f>
        <v/>
      </c>
      <c r="D846" s="10" t="str">
        <f>IF('Base de données'!D789="","",'Base de données'!D789)</f>
        <v/>
      </c>
      <c r="E846" s="10" t="str">
        <f>IF('Base de données'!E789="","",'Base de données'!E789)</f>
        <v/>
      </c>
      <c r="F846" s="10" t="str">
        <f>IF('Base de données'!F789="","",'Base de données'!F789)</f>
        <v/>
      </c>
      <c r="G846" s="10" t="str">
        <f>IF('Base de données'!G789="","",'Base de données'!G789)</f>
        <v/>
      </c>
      <c r="H846" s="10" t="str">
        <f>IF('Base de données'!H789="","",'Base de données'!H789)</f>
        <v/>
      </c>
      <c r="I846" s="10" t="str">
        <f>IF('Base de données'!I789="","",'Base de données'!I789)</f>
        <v/>
      </c>
      <c r="J846" s="10" t="str">
        <f>IF('Base de données'!J789="","",'Base de données'!J789)</f>
        <v/>
      </c>
      <c r="K846" s="10" t="str">
        <f>IF('Base de données'!K789="","",'Base de données'!K789)</f>
        <v/>
      </c>
      <c r="L846" s="64" t="str">
        <f>IF('Base de données'!L789="","",'Base de données'!L789)</f>
        <v/>
      </c>
      <c r="M846" s="64" t="str">
        <f>IF('Base de données'!M789="","",'Base de données'!M789)</f>
        <v/>
      </c>
      <c r="N846" s="64" t="str">
        <f>IF('Base de données'!N789="","",'Base de données'!N789)</f>
        <v/>
      </c>
      <c r="O846" s="10" t="str">
        <f>IF('Base de données'!O789="","",'Base de données'!O789)</f>
        <v/>
      </c>
      <c r="P846" s="10" t="str">
        <f>IF('Base de données'!P789="","",'Base de données'!P789)</f>
        <v/>
      </c>
      <c r="Q846" s="10" t="str">
        <f>IF('Base de données'!Q789="","",'Base de données'!Q789)</f>
        <v/>
      </c>
      <c r="BQ846"/>
      <c r="BR846"/>
      <c r="BS846"/>
      <c r="BT846"/>
      <c r="BU846"/>
      <c r="BV846"/>
      <c r="BW846"/>
      <c r="BX846"/>
      <c r="BY846"/>
      <c r="BZ846"/>
      <c r="CA846"/>
      <c r="CB846"/>
      <c r="CC846"/>
      <c r="CD846"/>
      <c r="CE846"/>
      <c r="CF846"/>
    </row>
    <row r="847" spans="1:84" hidden="1" x14ac:dyDescent="0.3">
      <c r="A847" s="12"/>
      <c r="B847" s="10" t="str">
        <f>IF('Base de données'!B790="","",'Base de données'!B790)</f>
        <v/>
      </c>
      <c r="C847" s="10" t="str">
        <f>IF('Base de données'!C790="","",'Base de données'!C790)</f>
        <v/>
      </c>
      <c r="D847" s="10" t="str">
        <f>IF('Base de données'!D790="","",'Base de données'!D790)</f>
        <v/>
      </c>
      <c r="E847" s="10" t="str">
        <f>IF('Base de données'!E790="","",'Base de données'!E790)</f>
        <v/>
      </c>
      <c r="F847" s="10" t="str">
        <f>IF('Base de données'!F790="","",'Base de données'!F790)</f>
        <v/>
      </c>
      <c r="G847" s="10" t="str">
        <f>IF('Base de données'!G790="","",'Base de données'!G790)</f>
        <v/>
      </c>
      <c r="H847" s="10" t="str">
        <f>IF('Base de données'!H790="","",'Base de données'!H790)</f>
        <v/>
      </c>
      <c r="I847" s="10" t="str">
        <f>IF('Base de données'!I790="","",'Base de données'!I790)</f>
        <v/>
      </c>
      <c r="J847" s="10" t="str">
        <f>IF('Base de données'!J790="","",'Base de données'!J790)</f>
        <v/>
      </c>
      <c r="K847" s="10" t="str">
        <f>IF('Base de données'!K790="","",'Base de données'!K790)</f>
        <v/>
      </c>
      <c r="L847" s="64" t="str">
        <f>IF('Base de données'!L790="","",'Base de données'!L790)</f>
        <v/>
      </c>
      <c r="M847" s="64" t="str">
        <f>IF('Base de données'!M790="","",'Base de données'!M790)</f>
        <v/>
      </c>
      <c r="N847" s="64" t="str">
        <f>IF('Base de données'!N790="","",'Base de données'!N790)</f>
        <v/>
      </c>
      <c r="O847" s="10" t="str">
        <f>IF('Base de données'!O790="","",'Base de données'!O790)</f>
        <v/>
      </c>
      <c r="P847" s="10" t="str">
        <f>IF('Base de données'!P790="","",'Base de données'!P790)</f>
        <v/>
      </c>
      <c r="Q847" s="10" t="str">
        <f>IF('Base de données'!Q790="","",'Base de données'!Q790)</f>
        <v/>
      </c>
      <c r="BQ847"/>
      <c r="BR847"/>
      <c r="BS847"/>
      <c r="BT847"/>
      <c r="BU847"/>
      <c r="BV847"/>
      <c r="BW847"/>
      <c r="BX847"/>
      <c r="BY847"/>
      <c r="BZ847"/>
      <c r="CA847"/>
      <c r="CB847"/>
      <c r="CC847"/>
      <c r="CD847"/>
      <c r="CE847"/>
      <c r="CF847"/>
    </row>
    <row r="848" spans="1:84" hidden="1" x14ac:dyDescent="0.3">
      <c r="A848" s="12"/>
      <c r="B848" s="10" t="str">
        <f>IF('Base de données'!B791="","",'Base de données'!B791)</f>
        <v/>
      </c>
      <c r="C848" s="10" t="str">
        <f>IF('Base de données'!C791="","",'Base de données'!C791)</f>
        <v/>
      </c>
      <c r="D848" s="10" t="str">
        <f>IF('Base de données'!D791="","",'Base de données'!D791)</f>
        <v/>
      </c>
      <c r="E848" s="10" t="str">
        <f>IF('Base de données'!E791="","",'Base de données'!E791)</f>
        <v/>
      </c>
      <c r="F848" s="10" t="str">
        <f>IF('Base de données'!F791="","",'Base de données'!F791)</f>
        <v/>
      </c>
      <c r="G848" s="10" t="str">
        <f>IF('Base de données'!G791="","",'Base de données'!G791)</f>
        <v/>
      </c>
      <c r="H848" s="10" t="str">
        <f>IF('Base de données'!H791="","",'Base de données'!H791)</f>
        <v/>
      </c>
      <c r="I848" s="10" t="str">
        <f>IF('Base de données'!I791="","",'Base de données'!I791)</f>
        <v/>
      </c>
      <c r="J848" s="10" t="str">
        <f>IF('Base de données'!J791="","",'Base de données'!J791)</f>
        <v/>
      </c>
      <c r="K848" s="10" t="str">
        <f>IF('Base de données'!K791="","",'Base de données'!K791)</f>
        <v/>
      </c>
      <c r="L848" s="64" t="str">
        <f>IF('Base de données'!L791="","",'Base de données'!L791)</f>
        <v/>
      </c>
      <c r="M848" s="64" t="str">
        <f>IF('Base de données'!M791="","",'Base de données'!M791)</f>
        <v/>
      </c>
      <c r="N848" s="64" t="str">
        <f>IF('Base de données'!N791="","",'Base de données'!N791)</f>
        <v/>
      </c>
      <c r="O848" s="10" t="str">
        <f>IF('Base de données'!O791="","",'Base de données'!O791)</f>
        <v/>
      </c>
      <c r="P848" s="10" t="str">
        <f>IF('Base de données'!P791="","",'Base de données'!P791)</f>
        <v/>
      </c>
      <c r="Q848" s="10" t="str">
        <f>IF('Base de données'!Q791="","",'Base de données'!Q791)</f>
        <v/>
      </c>
      <c r="BQ848"/>
      <c r="BR848"/>
      <c r="BS848"/>
      <c r="BT848"/>
      <c r="BU848"/>
      <c r="BV848"/>
      <c r="BW848"/>
      <c r="BX848"/>
      <c r="BY848"/>
      <c r="BZ848"/>
      <c r="CA848"/>
      <c r="CB848"/>
      <c r="CC848"/>
      <c r="CD848"/>
      <c r="CE848"/>
      <c r="CF848"/>
    </row>
    <row r="849" spans="1:84" hidden="1" x14ac:dyDescent="0.3">
      <c r="A849" s="12"/>
      <c r="B849" s="10" t="str">
        <f>IF('Base de données'!B792="","",'Base de données'!B792)</f>
        <v/>
      </c>
      <c r="C849" s="10" t="str">
        <f>IF('Base de données'!C792="","",'Base de données'!C792)</f>
        <v/>
      </c>
      <c r="D849" s="10" t="str">
        <f>IF('Base de données'!D792="","",'Base de données'!D792)</f>
        <v/>
      </c>
      <c r="E849" s="10" t="str">
        <f>IF('Base de données'!E792="","",'Base de données'!E792)</f>
        <v/>
      </c>
      <c r="F849" s="10" t="str">
        <f>IF('Base de données'!F792="","",'Base de données'!F792)</f>
        <v/>
      </c>
      <c r="G849" s="10" t="str">
        <f>IF('Base de données'!G792="","",'Base de données'!G792)</f>
        <v/>
      </c>
      <c r="H849" s="10" t="str">
        <f>IF('Base de données'!H792="","",'Base de données'!H792)</f>
        <v/>
      </c>
      <c r="I849" s="10" t="str">
        <f>IF('Base de données'!I792="","",'Base de données'!I792)</f>
        <v/>
      </c>
      <c r="J849" s="10" t="str">
        <f>IF('Base de données'!J792="","",'Base de données'!J792)</f>
        <v/>
      </c>
      <c r="K849" s="10" t="str">
        <f>IF('Base de données'!K792="","",'Base de données'!K792)</f>
        <v/>
      </c>
      <c r="L849" s="64" t="str">
        <f>IF('Base de données'!L792="","",'Base de données'!L792)</f>
        <v/>
      </c>
      <c r="M849" s="64" t="str">
        <f>IF('Base de données'!M792="","",'Base de données'!M792)</f>
        <v/>
      </c>
      <c r="N849" s="64" t="str">
        <f>IF('Base de données'!N792="","",'Base de données'!N792)</f>
        <v/>
      </c>
      <c r="O849" s="10" t="str">
        <f>IF('Base de données'!O792="","",'Base de données'!O792)</f>
        <v/>
      </c>
      <c r="P849" s="10" t="str">
        <f>IF('Base de données'!P792="","",'Base de données'!P792)</f>
        <v/>
      </c>
      <c r="Q849" s="10" t="str">
        <f>IF('Base de données'!Q792="","",'Base de données'!Q792)</f>
        <v/>
      </c>
      <c r="BQ849"/>
      <c r="BR849"/>
      <c r="BS849"/>
      <c r="BT849"/>
      <c r="BU849"/>
      <c r="BV849"/>
      <c r="BW849"/>
      <c r="BX849"/>
      <c r="BY849"/>
      <c r="BZ849"/>
      <c r="CA849"/>
      <c r="CB849"/>
      <c r="CC849"/>
      <c r="CD849"/>
      <c r="CE849"/>
      <c r="CF849"/>
    </row>
    <row r="850" spans="1:84" hidden="1" x14ac:dyDescent="0.3">
      <c r="A850" s="12"/>
      <c r="B850" s="10" t="str">
        <f>IF('Base de données'!B793="","",'Base de données'!B793)</f>
        <v/>
      </c>
      <c r="C850" s="10" t="str">
        <f>IF('Base de données'!C793="","",'Base de données'!C793)</f>
        <v/>
      </c>
      <c r="D850" s="10" t="str">
        <f>IF('Base de données'!D793="","",'Base de données'!D793)</f>
        <v/>
      </c>
      <c r="E850" s="10" t="str">
        <f>IF('Base de données'!E793="","",'Base de données'!E793)</f>
        <v/>
      </c>
      <c r="F850" s="10" t="str">
        <f>IF('Base de données'!F793="","",'Base de données'!F793)</f>
        <v/>
      </c>
      <c r="G850" s="10" t="str">
        <f>IF('Base de données'!G793="","",'Base de données'!G793)</f>
        <v/>
      </c>
      <c r="H850" s="10" t="str">
        <f>IF('Base de données'!H793="","",'Base de données'!H793)</f>
        <v/>
      </c>
      <c r="I850" s="10" t="str">
        <f>IF('Base de données'!I793="","",'Base de données'!I793)</f>
        <v/>
      </c>
      <c r="J850" s="10" t="str">
        <f>IF('Base de données'!J793="","",'Base de données'!J793)</f>
        <v/>
      </c>
      <c r="K850" s="10" t="str">
        <f>IF('Base de données'!K793="","",'Base de données'!K793)</f>
        <v/>
      </c>
      <c r="L850" s="64" t="str">
        <f>IF('Base de données'!L793="","",'Base de données'!L793)</f>
        <v/>
      </c>
      <c r="M850" s="64" t="str">
        <f>IF('Base de données'!M793="","",'Base de données'!M793)</f>
        <v/>
      </c>
      <c r="N850" s="64" t="str">
        <f>IF('Base de données'!N793="","",'Base de données'!N793)</f>
        <v/>
      </c>
      <c r="O850" s="10" t="str">
        <f>IF('Base de données'!O793="","",'Base de données'!O793)</f>
        <v/>
      </c>
      <c r="P850" s="10" t="str">
        <f>IF('Base de données'!P793="","",'Base de données'!P793)</f>
        <v/>
      </c>
      <c r="Q850" s="10" t="str">
        <f>IF('Base de données'!Q793="","",'Base de données'!Q793)</f>
        <v/>
      </c>
      <c r="BQ850"/>
      <c r="BR850"/>
      <c r="BS850"/>
      <c r="BT850"/>
      <c r="BU850"/>
      <c r="BV850"/>
      <c r="BW850"/>
      <c r="BX850"/>
      <c r="BY850"/>
      <c r="BZ850"/>
      <c r="CA850"/>
      <c r="CB850"/>
      <c r="CC850"/>
      <c r="CD850"/>
      <c r="CE850"/>
      <c r="CF850"/>
    </row>
    <row r="851" spans="1:84" hidden="1" x14ac:dyDescent="0.3">
      <c r="A851" s="12"/>
      <c r="B851" s="10" t="str">
        <f>IF('Base de données'!B794="","",'Base de données'!B794)</f>
        <v/>
      </c>
      <c r="C851" s="10" t="str">
        <f>IF('Base de données'!C794="","",'Base de données'!C794)</f>
        <v/>
      </c>
      <c r="D851" s="10" t="str">
        <f>IF('Base de données'!D794="","",'Base de données'!D794)</f>
        <v/>
      </c>
      <c r="E851" s="10" t="str">
        <f>IF('Base de données'!E794="","",'Base de données'!E794)</f>
        <v/>
      </c>
      <c r="F851" s="10" t="str">
        <f>IF('Base de données'!F794="","",'Base de données'!F794)</f>
        <v/>
      </c>
      <c r="G851" s="10" t="str">
        <f>IF('Base de données'!G794="","",'Base de données'!G794)</f>
        <v/>
      </c>
      <c r="H851" s="10" t="str">
        <f>IF('Base de données'!H794="","",'Base de données'!H794)</f>
        <v/>
      </c>
      <c r="I851" s="10" t="str">
        <f>IF('Base de données'!I794="","",'Base de données'!I794)</f>
        <v/>
      </c>
      <c r="J851" s="10" t="str">
        <f>IF('Base de données'!J794="","",'Base de données'!J794)</f>
        <v/>
      </c>
      <c r="K851" s="10" t="str">
        <f>IF('Base de données'!K794="","",'Base de données'!K794)</f>
        <v/>
      </c>
      <c r="L851" s="64" t="str">
        <f>IF('Base de données'!L794="","",'Base de données'!L794)</f>
        <v/>
      </c>
      <c r="M851" s="64" t="str">
        <f>IF('Base de données'!M794="","",'Base de données'!M794)</f>
        <v/>
      </c>
      <c r="N851" s="64" t="str">
        <f>IF('Base de données'!N794="","",'Base de données'!N794)</f>
        <v/>
      </c>
      <c r="O851" s="10" t="str">
        <f>IF('Base de données'!O794="","",'Base de données'!O794)</f>
        <v/>
      </c>
      <c r="P851" s="10" t="str">
        <f>IF('Base de données'!P794="","",'Base de données'!P794)</f>
        <v/>
      </c>
      <c r="Q851" s="10" t="str">
        <f>IF('Base de données'!Q794="","",'Base de données'!Q794)</f>
        <v/>
      </c>
      <c r="BQ851"/>
      <c r="BR851"/>
      <c r="BS851"/>
      <c r="BT851"/>
      <c r="BU851"/>
      <c r="BV851"/>
      <c r="BW851"/>
      <c r="BX851"/>
      <c r="BY851"/>
      <c r="BZ851"/>
      <c r="CA851"/>
      <c r="CB851"/>
      <c r="CC851"/>
      <c r="CD851"/>
      <c r="CE851"/>
      <c r="CF851"/>
    </row>
    <row r="852" spans="1:84" hidden="1" x14ac:dyDescent="0.3">
      <c r="A852" s="12"/>
      <c r="B852" s="10" t="str">
        <f>IF('Base de données'!B795="","",'Base de données'!B795)</f>
        <v/>
      </c>
      <c r="C852" s="10" t="str">
        <f>IF('Base de données'!C795="","",'Base de données'!C795)</f>
        <v/>
      </c>
      <c r="D852" s="10" t="str">
        <f>IF('Base de données'!D795="","",'Base de données'!D795)</f>
        <v/>
      </c>
      <c r="E852" s="10" t="str">
        <f>IF('Base de données'!E795="","",'Base de données'!E795)</f>
        <v/>
      </c>
      <c r="F852" s="10" t="str">
        <f>IF('Base de données'!F795="","",'Base de données'!F795)</f>
        <v/>
      </c>
      <c r="G852" s="10" t="str">
        <f>IF('Base de données'!G795="","",'Base de données'!G795)</f>
        <v/>
      </c>
      <c r="H852" s="10" t="str">
        <f>IF('Base de données'!H795="","",'Base de données'!H795)</f>
        <v/>
      </c>
      <c r="I852" s="10" t="str">
        <f>IF('Base de données'!I795="","",'Base de données'!I795)</f>
        <v/>
      </c>
      <c r="J852" s="10" t="str">
        <f>IF('Base de données'!J795="","",'Base de données'!J795)</f>
        <v/>
      </c>
      <c r="K852" s="10" t="str">
        <f>IF('Base de données'!K795="","",'Base de données'!K795)</f>
        <v/>
      </c>
      <c r="L852" s="64" t="str">
        <f>IF('Base de données'!L795="","",'Base de données'!L795)</f>
        <v/>
      </c>
      <c r="M852" s="64" t="str">
        <f>IF('Base de données'!M795="","",'Base de données'!M795)</f>
        <v/>
      </c>
      <c r="N852" s="64" t="str">
        <f>IF('Base de données'!N795="","",'Base de données'!N795)</f>
        <v/>
      </c>
      <c r="O852" s="10" t="str">
        <f>IF('Base de données'!O795="","",'Base de données'!O795)</f>
        <v/>
      </c>
      <c r="P852" s="10" t="str">
        <f>IF('Base de données'!P795="","",'Base de données'!P795)</f>
        <v/>
      </c>
      <c r="Q852" s="10" t="str">
        <f>IF('Base de données'!Q795="","",'Base de données'!Q795)</f>
        <v/>
      </c>
      <c r="BQ852"/>
      <c r="BR852"/>
      <c r="BS852"/>
      <c r="BT852"/>
      <c r="BU852"/>
      <c r="BV852"/>
      <c r="BW852"/>
      <c r="BX852"/>
      <c r="BY852"/>
      <c r="BZ852"/>
      <c r="CA852"/>
      <c r="CB852"/>
      <c r="CC852"/>
      <c r="CD852"/>
      <c r="CE852"/>
      <c r="CF852"/>
    </row>
    <row r="853" spans="1:84" hidden="1" x14ac:dyDescent="0.3">
      <c r="A853" s="12"/>
      <c r="B853" s="10" t="str">
        <f>IF('Base de données'!B796="","",'Base de données'!B796)</f>
        <v/>
      </c>
      <c r="C853" s="10" t="str">
        <f>IF('Base de données'!C796="","",'Base de données'!C796)</f>
        <v/>
      </c>
      <c r="D853" s="10" t="str">
        <f>IF('Base de données'!D796="","",'Base de données'!D796)</f>
        <v/>
      </c>
      <c r="E853" s="10" t="str">
        <f>IF('Base de données'!E796="","",'Base de données'!E796)</f>
        <v/>
      </c>
      <c r="F853" s="10" t="str">
        <f>IF('Base de données'!F796="","",'Base de données'!F796)</f>
        <v/>
      </c>
      <c r="G853" s="10" t="str">
        <f>IF('Base de données'!G796="","",'Base de données'!G796)</f>
        <v/>
      </c>
      <c r="H853" s="10" t="str">
        <f>IF('Base de données'!H796="","",'Base de données'!H796)</f>
        <v/>
      </c>
      <c r="I853" s="10" t="str">
        <f>IF('Base de données'!I796="","",'Base de données'!I796)</f>
        <v/>
      </c>
      <c r="J853" s="10" t="str">
        <f>IF('Base de données'!J796="","",'Base de données'!J796)</f>
        <v/>
      </c>
      <c r="K853" s="10" t="str">
        <f>IF('Base de données'!K796="","",'Base de données'!K796)</f>
        <v/>
      </c>
      <c r="L853" s="64" t="str">
        <f>IF('Base de données'!L796="","",'Base de données'!L796)</f>
        <v/>
      </c>
      <c r="M853" s="64" t="str">
        <f>IF('Base de données'!M796="","",'Base de données'!M796)</f>
        <v/>
      </c>
      <c r="N853" s="64" t="str">
        <f>IF('Base de données'!N796="","",'Base de données'!N796)</f>
        <v/>
      </c>
      <c r="O853" s="10" t="str">
        <f>IF('Base de données'!O796="","",'Base de données'!O796)</f>
        <v/>
      </c>
      <c r="P853" s="10" t="str">
        <f>IF('Base de données'!P796="","",'Base de données'!P796)</f>
        <v/>
      </c>
      <c r="Q853" s="10" t="str">
        <f>IF('Base de données'!Q796="","",'Base de données'!Q796)</f>
        <v/>
      </c>
      <c r="BQ853"/>
      <c r="BR853"/>
      <c r="BS853"/>
      <c r="BT853"/>
      <c r="BU853"/>
      <c r="BV853"/>
      <c r="BW853"/>
      <c r="BX853"/>
      <c r="BY853"/>
      <c r="BZ853"/>
      <c r="CA853"/>
      <c r="CB853"/>
      <c r="CC853"/>
      <c r="CD853"/>
      <c r="CE853"/>
      <c r="CF853"/>
    </row>
    <row r="854" spans="1:84" hidden="1" x14ac:dyDescent="0.3">
      <c r="A854" s="12"/>
      <c r="B854" s="10" t="str">
        <f>IF('Base de données'!B797="","",'Base de données'!B797)</f>
        <v/>
      </c>
      <c r="C854" s="10" t="str">
        <f>IF('Base de données'!C797="","",'Base de données'!C797)</f>
        <v/>
      </c>
      <c r="D854" s="10" t="str">
        <f>IF('Base de données'!D797="","",'Base de données'!D797)</f>
        <v/>
      </c>
      <c r="E854" s="10" t="str">
        <f>IF('Base de données'!E797="","",'Base de données'!E797)</f>
        <v/>
      </c>
      <c r="F854" s="10" t="str">
        <f>IF('Base de données'!F797="","",'Base de données'!F797)</f>
        <v/>
      </c>
      <c r="G854" s="10" t="str">
        <f>IF('Base de données'!G797="","",'Base de données'!G797)</f>
        <v/>
      </c>
      <c r="H854" s="10" t="str">
        <f>IF('Base de données'!H797="","",'Base de données'!H797)</f>
        <v/>
      </c>
      <c r="I854" s="10" t="str">
        <f>IF('Base de données'!I797="","",'Base de données'!I797)</f>
        <v/>
      </c>
      <c r="J854" s="10" t="str">
        <f>IF('Base de données'!J797="","",'Base de données'!J797)</f>
        <v/>
      </c>
      <c r="K854" s="10" t="str">
        <f>IF('Base de données'!K797="","",'Base de données'!K797)</f>
        <v/>
      </c>
      <c r="L854" s="64" t="str">
        <f>IF('Base de données'!L797="","",'Base de données'!L797)</f>
        <v/>
      </c>
      <c r="M854" s="64" t="str">
        <f>IF('Base de données'!M797="","",'Base de données'!M797)</f>
        <v/>
      </c>
      <c r="N854" s="64" t="str">
        <f>IF('Base de données'!N797="","",'Base de données'!N797)</f>
        <v/>
      </c>
      <c r="O854" s="10" t="str">
        <f>IF('Base de données'!O797="","",'Base de données'!O797)</f>
        <v/>
      </c>
      <c r="P854" s="10" t="str">
        <f>IF('Base de données'!P797="","",'Base de données'!P797)</f>
        <v/>
      </c>
      <c r="Q854" s="10" t="str">
        <f>IF('Base de données'!Q797="","",'Base de données'!Q797)</f>
        <v/>
      </c>
      <c r="BQ854"/>
      <c r="BR854"/>
      <c r="BS854"/>
      <c r="BT854"/>
      <c r="BU854"/>
      <c r="BV854"/>
      <c r="BW854"/>
      <c r="BX854"/>
      <c r="BY854"/>
      <c r="BZ854"/>
      <c r="CA854"/>
      <c r="CB854"/>
      <c r="CC854"/>
      <c r="CD854"/>
      <c r="CE854"/>
      <c r="CF854"/>
    </row>
    <row r="855" spans="1:84" hidden="1" x14ac:dyDescent="0.3">
      <c r="A855" s="12"/>
      <c r="B855" s="10" t="str">
        <f>IF('Base de données'!B798="","",'Base de données'!B798)</f>
        <v/>
      </c>
      <c r="C855" s="10" t="str">
        <f>IF('Base de données'!C798="","",'Base de données'!C798)</f>
        <v/>
      </c>
      <c r="D855" s="10" t="str">
        <f>IF('Base de données'!D798="","",'Base de données'!D798)</f>
        <v/>
      </c>
      <c r="E855" s="10" t="str">
        <f>IF('Base de données'!E798="","",'Base de données'!E798)</f>
        <v/>
      </c>
      <c r="F855" s="10" t="str">
        <f>IF('Base de données'!F798="","",'Base de données'!F798)</f>
        <v/>
      </c>
      <c r="G855" s="10" t="str">
        <f>IF('Base de données'!G798="","",'Base de données'!G798)</f>
        <v/>
      </c>
      <c r="H855" s="10" t="str">
        <f>IF('Base de données'!H798="","",'Base de données'!H798)</f>
        <v/>
      </c>
      <c r="I855" s="10" t="str">
        <f>IF('Base de données'!I798="","",'Base de données'!I798)</f>
        <v/>
      </c>
      <c r="J855" s="10" t="str">
        <f>IF('Base de données'!J798="","",'Base de données'!J798)</f>
        <v/>
      </c>
      <c r="K855" s="10" t="str">
        <f>IF('Base de données'!K798="","",'Base de données'!K798)</f>
        <v/>
      </c>
      <c r="L855" s="64" t="str">
        <f>IF('Base de données'!L798="","",'Base de données'!L798)</f>
        <v/>
      </c>
      <c r="M855" s="64" t="str">
        <f>IF('Base de données'!M798="","",'Base de données'!M798)</f>
        <v/>
      </c>
      <c r="N855" s="64" t="str">
        <f>IF('Base de données'!N798="","",'Base de données'!N798)</f>
        <v/>
      </c>
      <c r="O855" s="10" t="str">
        <f>IF('Base de données'!O798="","",'Base de données'!O798)</f>
        <v/>
      </c>
      <c r="P855" s="10" t="str">
        <f>IF('Base de données'!P798="","",'Base de données'!P798)</f>
        <v/>
      </c>
      <c r="Q855" s="10" t="str">
        <f>IF('Base de données'!Q798="","",'Base de données'!Q798)</f>
        <v/>
      </c>
      <c r="BQ855"/>
      <c r="BR855"/>
      <c r="BS855"/>
      <c r="BT855"/>
      <c r="BU855"/>
      <c r="BV855"/>
      <c r="BW855"/>
      <c r="BX855"/>
      <c r="BY855"/>
      <c r="BZ855"/>
      <c r="CA855"/>
      <c r="CB855"/>
      <c r="CC855"/>
      <c r="CD855"/>
      <c r="CE855"/>
      <c r="CF855"/>
    </row>
    <row r="856" spans="1:84" hidden="1" x14ac:dyDescent="0.3">
      <c r="A856" s="12"/>
      <c r="B856" s="10" t="str">
        <f>IF('Base de données'!B799="","",'Base de données'!B799)</f>
        <v/>
      </c>
      <c r="C856" s="10" t="str">
        <f>IF('Base de données'!C799="","",'Base de données'!C799)</f>
        <v/>
      </c>
      <c r="D856" s="10" t="str">
        <f>IF('Base de données'!D799="","",'Base de données'!D799)</f>
        <v/>
      </c>
      <c r="E856" s="10" t="str">
        <f>IF('Base de données'!E799="","",'Base de données'!E799)</f>
        <v/>
      </c>
      <c r="F856" s="10" t="str">
        <f>IF('Base de données'!F799="","",'Base de données'!F799)</f>
        <v/>
      </c>
      <c r="G856" s="10" t="str">
        <f>IF('Base de données'!G799="","",'Base de données'!G799)</f>
        <v/>
      </c>
      <c r="H856" s="10" t="str">
        <f>IF('Base de données'!H799="","",'Base de données'!H799)</f>
        <v/>
      </c>
      <c r="I856" s="10" t="str">
        <f>IF('Base de données'!I799="","",'Base de données'!I799)</f>
        <v/>
      </c>
      <c r="J856" s="10" t="str">
        <f>IF('Base de données'!J799="","",'Base de données'!J799)</f>
        <v/>
      </c>
      <c r="K856" s="10" t="str">
        <f>IF('Base de données'!K799="","",'Base de données'!K799)</f>
        <v/>
      </c>
      <c r="L856" s="64" t="str">
        <f>IF('Base de données'!L799="","",'Base de données'!L799)</f>
        <v/>
      </c>
      <c r="M856" s="64" t="str">
        <f>IF('Base de données'!M799="","",'Base de données'!M799)</f>
        <v/>
      </c>
      <c r="N856" s="64" t="str">
        <f>IF('Base de données'!N799="","",'Base de données'!N799)</f>
        <v/>
      </c>
      <c r="O856" s="10" t="str">
        <f>IF('Base de données'!O799="","",'Base de données'!O799)</f>
        <v/>
      </c>
      <c r="P856" s="10" t="str">
        <f>IF('Base de données'!P799="","",'Base de données'!P799)</f>
        <v/>
      </c>
      <c r="Q856" s="10" t="str">
        <f>IF('Base de données'!Q799="","",'Base de données'!Q799)</f>
        <v/>
      </c>
      <c r="BQ856"/>
      <c r="BR856"/>
      <c r="BS856"/>
      <c r="BT856"/>
      <c r="BU856"/>
      <c r="BV856"/>
      <c r="BW856"/>
      <c r="BX856"/>
      <c r="BY856"/>
      <c r="BZ856"/>
      <c r="CA856"/>
      <c r="CB856"/>
      <c r="CC856"/>
      <c r="CD856"/>
      <c r="CE856"/>
      <c r="CF856"/>
    </row>
    <row r="857" spans="1:84" hidden="1" x14ac:dyDescent="0.3">
      <c r="A857" s="12"/>
      <c r="B857" s="10" t="str">
        <f>IF('Base de données'!B800="","",'Base de données'!B800)</f>
        <v/>
      </c>
      <c r="C857" s="10" t="str">
        <f>IF('Base de données'!C800="","",'Base de données'!C800)</f>
        <v/>
      </c>
      <c r="D857" s="10" t="str">
        <f>IF('Base de données'!D800="","",'Base de données'!D800)</f>
        <v/>
      </c>
      <c r="E857" s="10" t="str">
        <f>IF('Base de données'!E800="","",'Base de données'!E800)</f>
        <v/>
      </c>
      <c r="F857" s="10" t="str">
        <f>IF('Base de données'!F800="","",'Base de données'!F800)</f>
        <v/>
      </c>
      <c r="G857" s="10" t="str">
        <f>IF('Base de données'!G800="","",'Base de données'!G800)</f>
        <v/>
      </c>
      <c r="H857" s="10" t="str">
        <f>IF('Base de données'!H800="","",'Base de données'!H800)</f>
        <v/>
      </c>
      <c r="I857" s="10" t="str">
        <f>IF('Base de données'!I800="","",'Base de données'!I800)</f>
        <v/>
      </c>
      <c r="J857" s="10" t="str">
        <f>IF('Base de données'!J800="","",'Base de données'!J800)</f>
        <v/>
      </c>
      <c r="K857" s="10" t="str">
        <f>IF('Base de données'!K800="","",'Base de données'!K800)</f>
        <v/>
      </c>
      <c r="L857" s="64" t="str">
        <f>IF('Base de données'!L800="","",'Base de données'!L800)</f>
        <v/>
      </c>
      <c r="M857" s="64" t="str">
        <f>IF('Base de données'!M800="","",'Base de données'!M800)</f>
        <v/>
      </c>
      <c r="N857" s="64" t="str">
        <f>IF('Base de données'!N800="","",'Base de données'!N800)</f>
        <v/>
      </c>
      <c r="O857" s="10" t="str">
        <f>IF('Base de données'!O800="","",'Base de données'!O800)</f>
        <v/>
      </c>
      <c r="P857" s="10" t="str">
        <f>IF('Base de données'!P800="","",'Base de données'!P800)</f>
        <v/>
      </c>
      <c r="Q857" s="10" t="str">
        <f>IF('Base de données'!Q800="","",'Base de données'!Q800)</f>
        <v/>
      </c>
      <c r="BQ857"/>
      <c r="BR857"/>
      <c r="BS857"/>
      <c r="BT857"/>
      <c r="BU857"/>
      <c r="BV857"/>
      <c r="BW857"/>
      <c r="BX857"/>
      <c r="BY857"/>
      <c r="BZ857"/>
      <c r="CA857"/>
      <c r="CB857"/>
      <c r="CC857"/>
      <c r="CD857"/>
      <c r="CE857"/>
      <c r="CF857"/>
    </row>
    <row r="858" spans="1:84" hidden="1" x14ac:dyDescent="0.3">
      <c r="A858" s="12"/>
      <c r="B858" s="10" t="str">
        <f>IF('Base de données'!B801="","",'Base de données'!B801)</f>
        <v/>
      </c>
      <c r="C858" s="10" t="str">
        <f>IF('Base de données'!C801="","",'Base de données'!C801)</f>
        <v/>
      </c>
      <c r="D858" s="10" t="str">
        <f>IF('Base de données'!D801="","",'Base de données'!D801)</f>
        <v/>
      </c>
      <c r="E858" s="10" t="str">
        <f>IF('Base de données'!E801="","",'Base de données'!E801)</f>
        <v/>
      </c>
      <c r="F858" s="10" t="str">
        <f>IF('Base de données'!F801="","",'Base de données'!F801)</f>
        <v/>
      </c>
      <c r="G858" s="10" t="str">
        <f>IF('Base de données'!G801="","",'Base de données'!G801)</f>
        <v/>
      </c>
      <c r="H858" s="10" t="str">
        <f>IF('Base de données'!H801="","",'Base de données'!H801)</f>
        <v/>
      </c>
      <c r="I858" s="10" t="str">
        <f>IF('Base de données'!I801="","",'Base de données'!I801)</f>
        <v/>
      </c>
      <c r="J858" s="10" t="str">
        <f>IF('Base de données'!J801="","",'Base de données'!J801)</f>
        <v/>
      </c>
      <c r="K858" s="10" t="str">
        <f>IF('Base de données'!K801="","",'Base de données'!K801)</f>
        <v/>
      </c>
      <c r="L858" s="64" t="str">
        <f>IF('Base de données'!L801="","",'Base de données'!L801)</f>
        <v/>
      </c>
      <c r="M858" s="64" t="str">
        <f>IF('Base de données'!M801="","",'Base de données'!M801)</f>
        <v/>
      </c>
      <c r="N858" s="64" t="str">
        <f>IF('Base de données'!N801="","",'Base de données'!N801)</f>
        <v/>
      </c>
      <c r="O858" s="10" t="str">
        <f>IF('Base de données'!O801="","",'Base de données'!O801)</f>
        <v/>
      </c>
      <c r="P858" s="10" t="str">
        <f>IF('Base de données'!P801="","",'Base de données'!P801)</f>
        <v/>
      </c>
      <c r="Q858" s="10" t="str">
        <f>IF('Base de données'!Q801="","",'Base de données'!Q801)</f>
        <v/>
      </c>
      <c r="BQ858"/>
      <c r="BR858"/>
      <c r="BS858"/>
      <c r="BT858"/>
      <c r="BU858"/>
      <c r="BV858"/>
      <c r="BW858"/>
      <c r="BX858"/>
      <c r="BY858"/>
      <c r="BZ858"/>
      <c r="CA858"/>
      <c r="CB858"/>
      <c r="CC858"/>
      <c r="CD858"/>
      <c r="CE858"/>
      <c r="CF858"/>
    </row>
    <row r="859" spans="1:84" hidden="1" x14ac:dyDescent="0.3">
      <c r="A859" s="12"/>
      <c r="B859" s="10" t="str">
        <f>IF('Base de données'!B802="","",'Base de données'!B802)</f>
        <v/>
      </c>
      <c r="C859" s="10" t="str">
        <f>IF('Base de données'!C802="","",'Base de données'!C802)</f>
        <v/>
      </c>
      <c r="D859" s="10" t="str">
        <f>IF('Base de données'!D802="","",'Base de données'!D802)</f>
        <v/>
      </c>
      <c r="E859" s="10" t="str">
        <f>IF('Base de données'!E802="","",'Base de données'!E802)</f>
        <v/>
      </c>
      <c r="F859" s="10" t="str">
        <f>IF('Base de données'!F802="","",'Base de données'!F802)</f>
        <v/>
      </c>
      <c r="G859" s="10" t="str">
        <f>IF('Base de données'!G802="","",'Base de données'!G802)</f>
        <v/>
      </c>
      <c r="H859" s="10" t="str">
        <f>IF('Base de données'!H802="","",'Base de données'!H802)</f>
        <v/>
      </c>
      <c r="I859" s="10" t="str">
        <f>IF('Base de données'!I802="","",'Base de données'!I802)</f>
        <v/>
      </c>
      <c r="J859" s="10" t="str">
        <f>IF('Base de données'!J802="","",'Base de données'!J802)</f>
        <v/>
      </c>
      <c r="K859" s="10" t="str">
        <f>IF('Base de données'!K802="","",'Base de données'!K802)</f>
        <v/>
      </c>
      <c r="L859" s="64" t="str">
        <f>IF('Base de données'!L802="","",'Base de données'!L802)</f>
        <v/>
      </c>
      <c r="M859" s="64" t="str">
        <f>IF('Base de données'!M802="","",'Base de données'!M802)</f>
        <v/>
      </c>
      <c r="N859" s="64" t="str">
        <f>IF('Base de données'!N802="","",'Base de données'!N802)</f>
        <v/>
      </c>
      <c r="O859" s="10" t="str">
        <f>IF('Base de données'!O802="","",'Base de données'!O802)</f>
        <v/>
      </c>
      <c r="P859" s="10" t="str">
        <f>IF('Base de données'!P802="","",'Base de données'!P802)</f>
        <v/>
      </c>
      <c r="Q859" s="10" t="str">
        <f>IF('Base de données'!Q802="","",'Base de données'!Q802)</f>
        <v/>
      </c>
      <c r="BQ859"/>
      <c r="BR859"/>
      <c r="BS859"/>
      <c r="BT859"/>
      <c r="BU859"/>
      <c r="BV859"/>
      <c r="BW859"/>
      <c r="BX859"/>
      <c r="BY859"/>
      <c r="BZ859"/>
      <c r="CA859"/>
      <c r="CB859"/>
      <c r="CC859"/>
      <c r="CD859"/>
      <c r="CE859"/>
      <c r="CF859"/>
    </row>
    <row r="860" spans="1:84" hidden="1" x14ac:dyDescent="0.3">
      <c r="A860" s="12"/>
      <c r="B860" s="10" t="str">
        <f>IF('Base de données'!B803="","",'Base de données'!B803)</f>
        <v/>
      </c>
      <c r="C860" s="10" t="str">
        <f>IF('Base de données'!C803="","",'Base de données'!C803)</f>
        <v/>
      </c>
      <c r="D860" s="10" t="str">
        <f>IF('Base de données'!D803="","",'Base de données'!D803)</f>
        <v/>
      </c>
      <c r="E860" s="10" t="str">
        <f>IF('Base de données'!E803="","",'Base de données'!E803)</f>
        <v/>
      </c>
      <c r="F860" s="10" t="str">
        <f>IF('Base de données'!F803="","",'Base de données'!F803)</f>
        <v/>
      </c>
      <c r="G860" s="10" t="str">
        <f>IF('Base de données'!G803="","",'Base de données'!G803)</f>
        <v/>
      </c>
      <c r="H860" s="10" t="str">
        <f>IF('Base de données'!H803="","",'Base de données'!H803)</f>
        <v/>
      </c>
      <c r="I860" s="10" t="str">
        <f>IF('Base de données'!I803="","",'Base de données'!I803)</f>
        <v/>
      </c>
      <c r="J860" s="10" t="str">
        <f>IF('Base de données'!J803="","",'Base de données'!J803)</f>
        <v/>
      </c>
      <c r="K860" s="10" t="str">
        <f>IF('Base de données'!K803="","",'Base de données'!K803)</f>
        <v/>
      </c>
      <c r="L860" s="64" t="str">
        <f>IF('Base de données'!L803="","",'Base de données'!L803)</f>
        <v/>
      </c>
      <c r="M860" s="64" t="str">
        <f>IF('Base de données'!M803="","",'Base de données'!M803)</f>
        <v/>
      </c>
      <c r="N860" s="64" t="str">
        <f>IF('Base de données'!N803="","",'Base de données'!N803)</f>
        <v/>
      </c>
      <c r="O860" s="10" t="str">
        <f>IF('Base de données'!O803="","",'Base de données'!O803)</f>
        <v/>
      </c>
      <c r="P860" s="10" t="str">
        <f>IF('Base de données'!P803="","",'Base de données'!P803)</f>
        <v/>
      </c>
      <c r="Q860" s="10" t="str">
        <f>IF('Base de données'!Q803="","",'Base de données'!Q803)</f>
        <v/>
      </c>
      <c r="BQ860"/>
      <c r="BR860"/>
      <c r="BS860"/>
      <c r="BT860"/>
      <c r="BU860"/>
      <c r="BV860"/>
      <c r="BW860"/>
      <c r="BX860"/>
      <c r="BY860"/>
      <c r="BZ860"/>
      <c r="CA860"/>
      <c r="CB860"/>
      <c r="CC860"/>
      <c r="CD860"/>
      <c r="CE860"/>
      <c r="CF860"/>
    </row>
    <row r="861" spans="1:84" hidden="1" x14ac:dyDescent="0.3">
      <c r="A861" s="12"/>
      <c r="B861" s="10" t="str">
        <f>IF('Base de données'!B804="","",'Base de données'!B804)</f>
        <v/>
      </c>
      <c r="C861" s="10" t="str">
        <f>IF('Base de données'!C804="","",'Base de données'!C804)</f>
        <v/>
      </c>
      <c r="D861" s="10" t="str">
        <f>IF('Base de données'!D804="","",'Base de données'!D804)</f>
        <v/>
      </c>
      <c r="E861" s="10" t="str">
        <f>IF('Base de données'!E804="","",'Base de données'!E804)</f>
        <v/>
      </c>
      <c r="F861" s="10" t="str">
        <f>IF('Base de données'!F804="","",'Base de données'!F804)</f>
        <v/>
      </c>
      <c r="G861" s="10" t="str">
        <f>IF('Base de données'!G804="","",'Base de données'!G804)</f>
        <v/>
      </c>
      <c r="H861" s="10" t="str">
        <f>IF('Base de données'!H804="","",'Base de données'!H804)</f>
        <v/>
      </c>
      <c r="I861" s="10" t="str">
        <f>IF('Base de données'!I804="","",'Base de données'!I804)</f>
        <v/>
      </c>
      <c r="J861" s="10" t="str">
        <f>IF('Base de données'!J804="","",'Base de données'!J804)</f>
        <v/>
      </c>
      <c r="K861" s="10" t="str">
        <f>IF('Base de données'!K804="","",'Base de données'!K804)</f>
        <v/>
      </c>
      <c r="L861" s="64" t="str">
        <f>IF('Base de données'!L804="","",'Base de données'!L804)</f>
        <v/>
      </c>
      <c r="M861" s="64" t="str">
        <f>IF('Base de données'!M804="","",'Base de données'!M804)</f>
        <v/>
      </c>
      <c r="N861" s="64" t="str">
        <f>IF('Base de données'!N804="","",'Base de données'!N804)</f>
        <v/>
      </c>
      <c r="O861" s="10" t="str">
        <f>IF('Base de données'!O804="","",'Base de données'!O804)</f>
        <v/>
      </c>
      <c r="P861" s="10" t="str">
        <f>IF('Base de données'!P804="","",'Base de données'!P804)</f>
        <v/>
      </c>
      <c r="Q861" s="10" t="str">
        <f>IF('Base de données'!Q804="","",'Base de données'!Q804)</f>
        <v/>
      </c>
      <c r="BQ861"/>
      <c r="BR861"/>
      <c r="BS861"/>
      <c r="BT861"/>
      <c r="BU861"/>
      <c r="BV861"/>
      <c r="BW861"/>
      <c r="BX861"/>
      <c r="BY861"/>
      <c r="BZ861"/>
      <c r="CA861"/>
      <c r="CB861"/>
      <c r="CC861"/>
      <c r="CD861"/>
      <c r="CE861"/>
      <c r="CF861"/>
    </row>
    <row r="862" spans="1:84" hidden="1" x14ac:dyDescent="0.3">
      <c r="A862" s="12"/>
      <c r="B862" s="10" t="str">
        <f>IF('Base de données'!B805="","",'Base de données'!B805)</f>
        <v/>
      </c>
      <c r="C862" s="10" t="str">
        <f>IF('Base de données'!C805="","",'Base de données'!C805)</f>
        <v/>
      </c>
      <c r="D862" s="10" t="str">
        <f>IF('Base de données'!D805="","",'Base de données'!D805)</f>
        <v/>
      </c>
      <c r="E862" s="10" t="str">
        <f>IF('Base de données'!E805="","",'Base de données'!E805)</f>
        <v/>
      </c>
      <c r="F862" s="10" t="str">
        <f>IF('Base de données'!F805="","",'Base de données'!F805)</f>
        <v/>
      </c>
      <c r="G862" s="10" t="str">
        <f>IF('Base de données'!G805="","",'Base de données'!G805)</f>
        <v/>
      </c>
      <c r="H862" s="10" t="str">
        <f>IF('Base de données'!H805="","",'Base de données'!H805)</f>
        <v/>
      </c>
      <c r="I862" s="10" t="str">
        <f>IF('Base de données'!I805="","",'Base de données'!I805)</f>
        <v/>
      </c>
      <c r="J862" s="10" t="str">
        <f>IF('Base de données'!J805="","",'Base de données'!J805)</f>
        <v/>
      </c>
      <c r="K862" s="10" t="str">
        <f>IF('Base de données'!K805="","",'Base de données'!K805)</f>
        <v/>
      </c>
      <c r="L862" s="64" t="str">
        <f>IF('Base de données'!L805="","",'Base de données'!L805)</f>
        <v/>
      </c>
      <c r="M862" s="64" t="str">
        <f>IF('Base de données'!M805="","",'Base de données'!M805)</f>
        <v/>
      </c>
      <c r="N862" s="64" t="str">
        <f>IF('Base de données'!N805="","",'Base de données'!N805)</f>
        <v/>
      </c>
      <c r="O862" s="10" t="str">
        <f>IF('Base de données'!O805="","",'Base de données'!O805)</f>
        <v/>
      </c>
      <c r="P862" s="10" t="str">
        <f>IF('Base de données'!P805="","",'Base de données'!P805)</f>
        <v/>
      </c>
      <c r="Q862" s="10" t="str">
        <f>IF('Base de données'!Q805="","",'Base de données'!Q805)</f>
        <v/>
      </c>
      <c r="BQ862"/>
      <c r="BR862"/>
      <c r="BS862"/>
      <c r="BT862"/>
      <c r="BU862"/>
      <c r="BV862"/>
      <c r="BW862"/>
      <c r="BX862"/>
      <c r="BY862"/>
      <c r="BZ862"/>
      <c r="CA862"/>
      <c r="CB862"/>
      <c r="CC862"/>
      <c r="CD862"/>
      <c r="CE862"/>
      <c r="CF862"/>
    </row>
    <row r="863" spans="1:84" hidden="1" x14ac:dyDescent="0.3">
      <c r="A863" s="12"/>
      <c r="B863" s="10" t="str">
        <f>IF('Base de données'!B806="","",'Base de données'!B806)</f>
        <v/>
      </c>
      <c r="C863" s="10" t="str">
        <f>IF('Base de données'!C806="","",'Base de données'!C806)</f>
        <v/>
      </c>
      <c r="D863" s="10" t="str">
        <f>IF('Base de données'!D806="","",'Base de données'!D806)</f>
        <v/>
      </c>
      <c r="E863" s="10" t="str">
        <f>IF('Base de données'!E806="","",'Base de données'!E806)</f>
        <v/>
      </c>
      <c r="F863" s="10" t="str">
        <f>IF('Base de données'!F806="","",'Base de données'!F806)</f>
        <v/>
      </c>
      <c r="G863" s="10" t="str">
        <f>IF('Base de données'!G806="","",'Base de données'!G806)</f>
        <v/>
      </c>
      <c r="H863" s="10" t="str">
        <f>IF('Base de données'!H806="","",'Base de données'!H806)</f>
        <v/>
      </c>
      <c r="I863" s="10" t="str">
        <f>IF('Base de données'!I806="","",'Base de données'!I806)</f>
        <v/>
      </c>
      <c r="J863" s="10" t="str">
        <f>IF('Base de données'!J806="","",'Base de données'!J806)</f>
        <v/>
      </c>
      <c r="K863" s="10" t="str">
        <f>IF('Base de données'!K806="","",'Base de données'!K806)</f>
        <v/>
      </c>
      <c r="L863" s="64" t="str">
        <f>IF('Base de données'!L806="","",'Base de données'!L806)</f>
        <v/>
      </c>
      <c r="M863" s="64" t="str">
        <f>IF('Base de données'!M806="","",'Base de données'!M806)</f>
        <v/>
      </c>
      <c r="N863" s="64" t="str">
        <f>IF('Base de données'!N806="","",'Base de données'!N806)</f>
        <v/>
      </c>
      <c r="O863" s="10" t="str">
        <f>IF('Base de données'!O806="","",'Base de données'!O806)</f>
        <v/>
      </c>
      <c r="P863" s="10" t="str">
        <f>IF('Base de données'!P806="","",'Base de données'!P806)</f>
        <v/>
      </c>
      <c r="Q863" s="10" t="str">
        <f>IF('Base de données'!Q806="","",'Base de données'!Q806)</f>
        <v/>
      </c>
      <c r="BQ863"/>
      <c r="BR863"/>
      <c r="BS863"/>
      <c r="BT863"/>
      <c r="BU863"/>
      <c r="BV863"/>
      <c r="BW863"/>
      <c r="BX863"/>
      <c r="BY863"/>
      <c r="BZ863"/>
      <c r="CA863"/>
      <c r="CB863"/>
      <c r="CC863"/>
      <c r="CD863"/>
      <c r="CE863"/>
      <c r="CF863"/>
    </row>
    <row r="864" spans="1:84" hidden="1" x14ac:dyDescent="0.3">
      <c r="A864" s="12"/>
      <c r="B864" s="10" t="str">
        <f>IF('Base de données'!B807="","",'Base de données'!B807)</f>
        <v/>
      </c>
      <c r="C864" s="10" t="str">
        <f>IF('Base de données'!C807="","",'Base de données'!C807)</f>
        <v/>
      </c>
      <c r="D864" s="10" t="str">
        <f>IF('Base de données'!D807="","",'Base de données'!D807)</f>
        <v/>
      </c>
      <c r="E864" s="10" t="str">
        <f>IF('Base de données'!E807="","",'Base de données'!E807)</f>
        <v/>
      </c>
      <c r="F864" s="10" t="str">
        <f>IF('Base de données'!F807="","",'Base de données'!F807)</f>
        <v/>
      </c>
      <c r="G864" s="10" t="str">
        <f>IF('Base de données'!G807="","",'Base de données'!G807)</f>
        <v/>
      </c>
      <c r="H864" s="10" t="str">
        <f>IF('Base de données'!H807="","",'Base de données'!H807)</f>
        <v/>
      </c>
      <c r="I864" s="10" t="str">
        <f>IF('Base de données'!I807="","",'Base de données'!I807)</f>
        <v/>
      </c>
      <c r="J864" s="10" t="str">
        <f>IF('Base de données'!J807="","",'Base de données'!J807)</f>
        <v/>
      </c>
      <c r="K864" s="10" t="str">
        <f>IF('Base de données'!K807="","",'Base de données'!K807)</f>
        <v/>
      </c>
      <c r="L864" s="64" t="str">
        <f>IF('Base de données'!L807="","",'Base de données'!L807)</f>
        <v/>
      </c>
      <c r="M864" s="64" t="str">
        <f>IF('Base de données'!M807="","",'Base de données'!M807)</f>
        <v/>
      </c>
      <c r="N864" s="64" t="str">
        <f>IF('Base de données'!N807="","",'Base de données'!N807)</f>
        <v/>
      </c>
      <c r="O864" s="10" t="str">
        <f>IF('Base de données'!O807="","",'Base de données'!O807)</f>
        <v/>
      </c>
      <c r="P864" s="10" t="str">
        <f>IF('Base de données'!P807="","",'Base de données'!P807)</f>
        <v/>
      </c>
      <c r="Q864" s="10" t="str">
        <f>IF('Base de données'!Q807="","",'Base de données'!Q807)</f>
        <v/>
      </c>
      <c r="BQ864"/>
      <c r="BR864"/>
      <c r="BS864"/>
      <c r="BT864"/>
      <c r="BU864"/>
      <c r="BV864"/>
      <c r="BW864"/>
      <c r="BX864"/>
      <c r="BY864"/>
      <c r="BZ864"/>
      <c r="CA864"/>
      <c r="CB864"/>
      <c r="CC864"/>
      <c r="CD864"/>
      <c r="CE864"/>
      <c r="CF864"/>
    </row>
    <row r="865" spans="1:84" hidden="1" x14ac:dyDescent="0.3">
      <c r="A865" s="12"/>
      <c r="B865" s="10" t="str">
        <f>IF('Base de données'!B808="","",'Base de données'!B808)</f>
        <v/>
      </c>
      <c r="C865" s="10" t="str">
        <f>IF('Base de données'!C808="","",'Base de données'!C808)</f>
        <v/>
      </c>
      <c r="D865" s="10" t="str">
        <f>IF('Base de données'!D808="","",'Base de données'!D808)</f>
        <v/>
      </c>
      <c r="E865" s="10" t="str">
        <f>IF('Base de données'!E808="","",'Base de données'!E808)</f>
        <v/>
      </c>
      <c r="F865" s="10" t="str">
        <f>IF('Base de données'!F808="","",'Base de données'!F808)</f>
        <v/>
      </c>
      <c r="G865" s="10" t="str">
        <f>IF('Base de données'!G808="","",'Base de données'!G808)</f>
        <v/>
      </c>
      <c r="H865" s="10" t="str">
        <f>IF('Base de données'!H808="","",'Base de données'!H808)</f>
        <v/>
      </c>
      <c r="I865" s="10" t="str">
        <f>IF('Base de données'!I808="","",'Base de données'!I808)</f>
        <v/>
      </c>
      <c r="J865" s="10" t="str">
        <f>IF('Base de données'!J808="","",'Base de données'!J808)</f>
        <v/>
      </c>
      <c r="K865" s="10" t="str">
        <f>IF('Base de données'!K808="","",'Base de données'!K808)</f>
        <v/>
      </c>
      <c r="L865" s="64" t="str">
        <f>IF('Base de données'!L808="","",'Base de données'!L808)</f>
        <v/>
      </c>
      <c r="M865" s="64" t="str">
        <f>IF('Base de données'!M808="","",'Base de données'!M808)</f>
        <v/>
      </c>
      <c r="N865" s="64" t="str">
        <f>IF('Base de données'!N808="","",'Base de données'!N808)</f>
        <v/>
      </c>
      <c r="O865" s="10" t="str">
        <f>IF('Base de données'!O808="","",'Base de données'!O808)</f>
        <v/>
      </c>
      <c r="P865" s="10" t="str">
        <f>IF('Base de données'!P808="","",'Base de données'!P808)</f>
        <v/>
      </c>
      <c r="Q865" s="10" t="str">
        <f>IF('Base de données'!Q808="","",'Base de données'!Q808)</f>
        <v/>
      </c>
      <c r="BQ865"/>
      <c r="BR865"/>
      <c r="BS865"/>
      <c r="BT865"/>
      <c r="BU865"/>
      <c r="BV865"/>
      <c r="BW865"/>
      <c r="BX865"/>
      <c r="BY865"/>
      <c r="BZ865"/>
      <c r="CA865"/>
      <c r="CB865"/>
      <c r="CC865"/>
      <c r="CD865"/>
      <c r="CE865"/>
      <c r="CF865"/>
    </row>
    <row r="866" spans="1:84" hidden="1" x14ac:dyDescent="0.3">
      <c r="A866" s="12"/>
      <c r="B866" s="10" t="str">
        <f>IF('Base de données'!B809="","",'Base de données'!B809)</f>
        <v/>
      </c>
      <c r="C866" s="10" t="str">
        <f>IF('Base de données'!C809="","",'Base de données'!C809)</f>
        <v/>
      </c>
      <c r="D866" s="10" t="str">
        <f>IF('Base de données'!D809="","",'Base de données'!D809)</f>
        <v/>
      </c>
      <c r="E866" s="10" t="str">
        <f>IF('Base de données'!E809="","",'Base de données'!E809)</f>
        <v/>
      </c>
      <c r="F866" s="10" t="str">
        <f>IF('Base de données'!F809="","",'Base de données'!F809)</f>
        <v/>
      </c>
      <c r="G866" s="10" t="str">
        <f>IF('Base de données'!G809="","",'Base de données'!G809)</f>
        <v/>
      </c>
      <c r="H866" s="10" t="str">
        <f>IF('Base de données'!H809="","",'Base de données'!H809)</f>
        <v/>
      </c>
      <c r="I866" s="10" t="str">
        <f>IF('Base de données'!I809="","",'Base de données'!I809)</f>
        <v/>
      </c>
      <c r="J866" s="10" t="str">
        <f>IF('Base de données'!J809="","",'Base de données'!J809)</f>
        <v/>
      </c>
      <c r="K866" s="10" t="str">
        <f>IF('Base de données'!K809="","",'Base de données'!K809)</f>
        <v/>
      </c>
      <c r="L866" s="64" t="str">
        <f>IF('Base de données'!L809="","",'Base de données'!L809)</f>
        <v/>
      </c>
      <c r="M866" s="64" t="str">
        <f>IF('Base de données'!M809="","",'Base de données'!M809)</f>
        <v/>
      </c>
      <c r="N866" s="64" t="str">
        <f>IF('Base de données'!N809="","",'Base de données'!N809)</f>
        <v/>
      </c>
      <c r="O866" s="10" t="str">
        <f>IF('Base de données'!O809="","",'Base de données'!O809)</f>
        <v/>
      </c>
      <c r="P866" s="10" t="str">
        <f>IF('Base de données'!P809="","",'Base de données'!P809)</f>
        <v/>
      </c>
      <c r="Q866" s="10" t="str">
        <f>IF('Base de données'!Q809="","",'Base de données'!Q809)</f>
        <v/>
      </c>
      <c r="BQ866"/>
      <c r="BR866"/>
      <c r="BS866"/>
      <c r="BT866"/>
      <c r="BU866"/>
      <c r="BV866"/>
      <c r="BW866"/>
      <c r="BX866"/>
      <c r="BY866"/>
      <c r="BZ866"/>
      <c r="CA866"/>
      <c r="CB866"/>
      <c r="CC866"/>
      <c r="CD866"/>
      <c r="CE866"/>
      <c r="CF866"/>
    </row>
    <row r="867" spans="1:84" hidden="1" x14ac:dyDescent="0.3">
      <c r="A867" s="12"/>
      <c r="B867" s="10" t="str">
        <f>IF('Base de données'!B810="","",'Base de données'!B810)</f>
        <v/>
      </c>
      <c r="C867" s="10" t="str">
        <f>IF('Base de données'!C810="","",'Base de données'!C810)</f>
        <v/>
      </c>
      <c r="D867" s="10" t="str">
        <f>IF('Base de données'!D810="","",'Base de données'!D810)</f>
        <v/>
      </c>
      <c r="E867" s="10" t="str">
        <f>IF('Base de données'!E810="","",'Base de données'!E810)</f>
        <v/>
      </c>
      <c r="F867" s="10" t="str">
        <f>IF('Base de données'!F810="","",'Base de données'!F810)</f>
        <v/>
      </c>
      <c r="G867" s="10" t="str">
        <f>IF('Base de données'!G810="","",'Base de données'!G810)</f>
        <v/>
      </c>
      <c r="H867" s="10" t="str">
        <f>IF('Base de données'!H810="","",'Base de données'!H810)</f>
        <v/>
      </c>
      <c r="I867" s="10" t="str">
        <f>IF('Base de données'!I810="","",'Base de données'!I810)</f>
        <v/>
      </c>
      <c r="J867" s="10" t="str">
        <f>IF('Base de données'!J810="","",'Base de données'!J810)</f>
        <v/>
      </c>
      <c r="K867" s="10" t="str">
        <f>IF('Base de données'!K810="","",'Base de données'!K810)</f>
        <v/>
      </c>
      <c r="L867" s="64" t="str">
        <f>IF('Base de données'!L810="","",'Base de données'!L810)</f>
        <v/>
      </c>
      <c r="M867" s="64" t="str">
        <f>IF('Base de données'!M810="","",'Base de données'!M810)</f>
        <v/>
      </c>
      <c r="N867" s="64" t="str">
        <f>IF('Base de données'!N810="","",'Base de données'!N810)</f>
        <v/>
      </c>
      <c r="O867" s="10" t="str">
        <f>IF('Base de données'!O810="","",'Base de données'!O810)</f>
        <v/>
      </c>
      <c r="P867" s="10" t="str">
        <f>IF('Base de données'!P810="","",'Base de données'!P810)</f>
        <v/>
      </c>
      <c r="Q867" s="10" t="str">
        <f>IF('Base de données'!Q810="","",'Base de données'!Q810)</f>
        <v/>
      </c>
      <c r="BQ867"/>
      <c r="BR867"/>
      <c r="BS867"/>
      <c r="BT867"/>
      <c r="BU867"/>
      <c r="BV867"/>
      <c r="BW867"/>
      <c r="BX867"/>
      <c r="BY867"/>
      <c r="BZ867"/>
      <c r="CA867"/>
      <c r="CB867"/>
      <c r="CC867"/>
      <c r="CD867"/>
      <c r="CE867"/>
      <c r="CF867"/>
    </row>
    <row r="868" spans="1:84" hidden="1" x14ac:dyDescent="0.3">
      <c r="A868" s="12"/>
      <c r="B868" s="10" t="str">
        <f>IF('Base de données'!B811="","",'Base de données'!B811)</f>
        <v/>
      </c>
      <c r="C868" s="10" t="str">
        <f>IF('Base de données'!C811="","",'Base de données'!C811)</f>
        <v/>
      </c>
      <c r="D868" s="10" t="str">
        <f>IF('Base de données'!D811="","",'Base de données'!D811)</f>
        <v/>
      </c>
      <c r="E868" s="10" t="str">
        <f>IF('Base de données'!E811="","",'Base de données'!E811)</f>
        <v/>
      </c>
      <c r="F868" s="10" t="str">
        <f>IF('Base de données'!F811="","",'Base de données'!F811)</f>
        <v/>
      </c>
      <c r="G868" s="10" t="str">
        <f>IF('Base de données'!G811="","",'Base de données'!G811)</f>
        <v/>
      </c>
      <c r="H868" s="10" t="str">
        <f>IF('Base de données'!H811="","",'Base de données'!H811)</f>
        <v/>
      </c>
      <c r="I868" s="10" t="str">
        <f>IF('Base de données'!I811="","",'Base de données'!I811)</f>
        <v/>
      </c>
      <c r="J868" s="10" t="str">
        <f>IF('Base de données'!J811="","",'Base de données'!J811)</f>
        <v/>
      </c>
      <c r="K868" s="10" t="str">
        <f>IF('Base de données'!K811="","",'Base de données'!K811)</f>
        <v/>
      </c>
      <c r="L868" s="64" t="str">
        <f>IF('Base de données'!L811="","",'Base de données'!L811)</f>
        <v/>
      </c>
      <c r="M868" s="64" t="str">
        <f>IF('Base de données'!M811="","",'Base de données'!M811)</f>
        <v/>
      </c>
      <c r="N868" s="64" t="str">
        <f>IF('Base de données'!N811="","",'Base de données'!N811)</f>
        <v/>
      </c>
      <c r="O868" s="10" t="str">
        <f>IF('Base de données'!O811="","",'Base de données'!O811)</f>
        <v/>
      </c>
      <c r="P868" s="10" t="str">
        <f>IF('Base de données'!P811="","",'Base de données'!P811)</f>
        <v/>
      </c>
      <c r="Q868" s="10" t="str">
        <f>IF('Base de données'!Q811="","",'Base de données'!Q811)</f>
        <v/>
      </c>
      <c r="BQ868"/>
      <c r="BR868"/>
      <c r="BS868"/>
      <c r="BT868"/>
      <c r="BU868"/>
      <c r="BV868"/>
      <c r="BW868"/>
      <c r="BX868"/>
      <c r="BY868"/>
      <c r="BZ868"/>
      <c r="CA868"/>
      <c r="CB868"/>
      <c r="CC868"/>
      <c r="CD868"/>
      <c r="CE868"/>
      <c r="CF868"/>
    </row>
    <row r="869" spans="1:84" hidden="1" x14ac:dyDescent="0.3">
      <c r="A869" s="12"/>
      <c r="B869" s="10" t="str">
        <f>IF('Base de données'!B812="","",'Base de données'!B812)</f>
        <v/>
      </c>
      <c r="C869" s="10" t="str">
        <f>IF('Base de données'!C812="","",'Base de données'!C812)</f>
        <v/>
      </c>
      <c r="D869" s="10" t="str">
        <f>IF('Base de données'!D812="","",'Base de données'!D812)</f>
        <v/>
      </c>
      <c r="E869" s="10" t="str">
        <f>IF('Base de données'!E812="","",'Base de données'!E812)</f>
        <v/>
      </c>
      <c r="F869" s="10" t="str">
        <f>IF('Base de données'!F812="","",'Base de données'!F812)</f>
        <v/>
      </c>
      <c r="G869" s="10" t="str">
        <f>IF('Base de données'!G812="","",'Base de données'!G812)</f>
        <v/>
      </c>
      <c r="H869" s="10" t="str">
        <f>IF('Base de données'!H812="","",'Base de données'!H812)</f>
        <v/>
      </c>
      <c r="I869" s="10" t="str">
        <f>IF('Base de données'!I812="","",'Base de données'!I812)</f>
        <v/>
      </c>
      <c r="J869" s="10" t="str">
        <f>IF('Base de données'!J812="","",'Base de données'!J812)</f>
        <v/>
      </c>
      <c r="K869" s="10" t="str">
        <f>IF('Base de données'!K812="","",'Base de données'!K812)</f>
        <v/>
      </c>
      <c r="L869" s="64" t="str">
        <f>IF('Base de données'!L812="","",'Base de données'!L812)</f>
        <v/>
      </c>
      <c r="M869" s="64" t="str">
        <f>IF('Base de données'!M812="","",'Base de données'!M812)</f>
        <v/>
      </c>
      <c r="N869" s="64" t="str">
        <f>IF('Base de données'!N812="","",'Base de données'!N812)</f>
        <v/>
      </c>
      <c r="O869" s="10" t="str">
        <f>IF('Base de données'!O812="","",'Base de données'!O812)</f>
        <v/>
      </c>
      <c r="P869" s="10" t="str">
        <f>IF('Base de données'!P812="","",'Base de données'!P812)</f>
        <v/>
      </c>
      <c r="Q869" s="10" t="str">
        <f>IF('Base de données'!Q812="","",'Base de données'!Q812)</f>
        <v/>
      </c>
      <c r="BQ869"/>
      <c r="BR869"/>
      <c r="BS869"/>
      <c r="BT869"/>
      <c r="BU869"/>
      <c r="BV869"/>
      <c r="BW869"/>
      <c r="BX869"/>
      <c r="BY869"/>
      <c r="BZ869"/>
      <c r="CA869"/>
      <c r="CB869"/>
      <c r="CC869"/>
      <c r="CD869"/>
      <c r="CE869"/>
      <c r="CF869"/>
    </row>
    <row r="870" spans="1:84" hidden="1" x14ac:dyDescent="0.3">
      <c r="A870" s="12"/>
      <c r="B870" s="10" t="str">
        <f>IF('Base de données'!B813="","",'Base de données'!B813)</f>
        <v/>
      </c>
      <c r="C870" s="10" t="str">
        <f>IF('Base de données'!C813="","",'Base de données'!C813)</f>
        <v/>
      </c>
      <c r="D870" s="10" t="str">
        <f>IF('Base de données'!D813="","",'Base de données'!D813)</f>
        <v/>
      </c>
      <c r="E870" s="10" t="str">
        <f>IF('Base de données'!E813="","",'Base de données'!E813)</f>
        <v/>
      </c>
      <c r="F870" s="10" t="str">
        <f>IF('Base de données'!F813="","",'Base de données'!F813)</f>
        <v/>
      </c>
      <c r="G870" s="10" t="str">
        <f>IF('Base de données'!G813="","",'Base de données'!G813)</f>
        <v/>
      </c>
      <c r="H870" s="10" t="str">
        <f>IF('Base de données'!H813="","",'Base de données'!H813)</f>
        <v/>
      </c>
      <c r="I870" s="10" t="str">
        <f>IF('Base de données'!I813="","",'Base de données'!I813)</f>
        <v/>
      </c>
      <c r="J870" s="10" t="str">
        <f>IF('Base de données'!J813="","",'Base de données'!J813)</f>
        <v/>
      </c>
      <c r="K870" s="10" t="str">
        <f>IF('Base de données'!K813="","",'Base de données'!K813)</f>
        <v/>
      </c>
      <c r="L870" s="64" t="str">
        <f>IF('Base de données'!L813="","",'Base de données'!L813)</f>
        <v/>
      </c>
      <c r="M870" s="64" t="str">
        <f>IF('Base de données'!M813="","",'Base de données'!M813)</f>
        <v/>
      </c>
      <c r="N870" s="64" t="str">
        <f>IF('Base de données'!N813="","",'Base de données'!N813)</f>
        <v/>
      </c>
      <c r="O870" s="10" t="str">
        <f>IF('Base de données'!O813="","",'Base de données'!O813)</f>
        <v/>
      </c>
      <c r="P870" s="10" t="str">
        <f>IF('Base de données'!P813="","",'Base de données'!P813)</f>
        <v/>
      </c>
      <c r="Q870" s="10" t="str">
        <f>IF('Base de données'!Q813="","",'Base de données'!Q813)</f>
        <v/>
      </c>
      <c r="BQ870"/>
      <c r="BR870"/>
      <c r="BS870"/>
      <c r="BT870"/>
      <c r="BU870"/>
      <c r="BV870"/>
      <c r="BW870"/>
      <c r="BX870"/>
      <c r="BY870"/>
      <c r="BZ870"/>
      <c r="CA870"/>
      <c r="CB870"/>
      <c r="CC870"/>
      <c r="CD870"/>
      <c r="CE870"/>
      <c r="CF870"/>
    </row>
    <row r="871" spans="1:84" hidden="1" x14ac:dyDescent="0.3">
      <c r="A871" s="12"/>
      <c r="B871" s="10" t="str">
        <f>IF('Base de données'!B814="","",'Base de données'!B814)</f>
        <v/>
      </c>
      <c r="C871" s="10" t="str">
        <f>IF('Base de données'!C814="","",'Base de données'!C814)</f>
        <v/>
      </c>
      <c r="D871" s="10" t="str">
        <f>IF('Base de données'!D814="","",'Base de données'!D814)</f>
        <v/>
      </c>
      <c r="E871" s="10" t="str">
        <f>IF('Base de données'!E814="","",'Base de données'!E814)</f>
        <v/>
      </c>
      <c r="F871" s="10" t="str">
        <f>IF('Base de données'!F814="","",'Base de données'!F814)</f>
        <v/>
      </c>
      <c r="G871" s="10" t="str">
        <f>IF('Base de données'!G814="","",'Base de données'!G814)</f>
        <v/>
      </c>
      <c r="H871" s="10" t="str">
        <f>IF('Base de données'!H814="","",'Base de données'!H814)</f>
        <v/>
      </c>
      <c r="I871" s="10" t="str">
        <f>IF('Base de données'!I814="","",'Base de données'!I814)</f>
        <v/>
      </c>
      <c r="J871" s="10" t="str">
        <f>IF('Base de données'!J814="","",'Base de données'!J814)</f>
        <v/>
      </c>
      <c r="K871" s="10" t="str">
        <f>IF('Base de données'!K814="","",'Base de données'!K814)</f>
        <v/>
      </c>
      <c r="L871" s="64" t="str">
        <f>IF('Base de données'!L814="","",'Base de données'!L814)</f>
        <v/>
      </c>
      <c r="M871" s="64" t="str">
        <f>IF('Base de données'!M814="","",'Base de données'!M814)</f>
        <v/>
      </c>
      <c r="N871" s="64" t="str">
        <f>IF('Base de données'!N814="","",'Base de données'!N814)</f>
        <v/>
      </c>
      <c r="O871" s="10" t="str">
        <f>IF('Base de données'!O814="","",'Base de données'!O814)</f>
        <v/>
      </c>
      <c r="P871" s="10" t="str">
        <f>IF('Base de données'!P814="","",'Base de données'!P814)</f>
        <v/>
      </c>
      <c r="Q871" s="10" t="str">
        <f>IF('Base de données'!Q814="","",'Base de données'!Q814)</f>
        <v/>
      </c>
      <c r="BQ871"/>
      <c r="BR871"/>
      <c r="BS871"/>
      <c r="BT871"/>
      <c r="BU871"/>
      <c r="BV871"/>
      <c r="BW871"/>
      <c r="BX871"/>
      <c r="BY871"/>
      <c r="BZ871"/>
      <c r="CA871"/>
      <c r="CB871"/>
      <c r="CC871"/>
      <c r="CD871"/>
      <c r="CE871"/>
      <c r="CF871"/>
    </row>
    <row r="872" spans="1:84" hidden="1" x14ac:dyDescent="0.3">
      <c r="A872" s="12"/>
      <c r="B872" s="10" t="str">
        <f>IF('Base de données'!B815="","",'Base de données'!B815)</f>
        <v/>
      </c>
      <c r="C872" s="10" t="str">
        <f>IF('Base de données'!C815="","",'Base de données'!C815)</f>
        <v/>
      </c>
      <c r="D872" s="10" t="str">
        <f>IF('Base de données'!D815="","",'Base de données'!D815)</f>
        <v/>
      </c>
      <c r="E872" s="10" t="str">
        <f>IF('Base de données'!E815="","",'Base de données'!E815)</f>
        <v/>
      </c>
      <c r="F872" s="10" t="str">
        <f>IF('Base de données'!F815="","",'Base de données'!F815)</f>
        <v/>
      </c>
      <c r="G872" s="10" t="str">
        <f>IF('Base de données'!G815="","",'Base de données'!G815)</f>
        <v/>
      </c>
      <c r="H872" s="10" t="str">
        <f>IF('Base de données'!H815="","",'Base de données'!H815)</f>
        <v/>
      </c>
      <c r="I872" s="10" t="str">
        <f>IF('Base de données'!I815="","",'Base de données'!I815)</f>
        <v/>
      </c>
      <c r="J872" s="10" t="str">
        <f>IF('Base de données'!J815="","",'Base de données'!J815)</f>
        <v/>
      </c>
      <c r="K872" s="10" t="str">
        <f>IF('Base de données'!K815="","",'Base de données'!K815)</f>
        <v/>
      </c>
      <c r="L872" s="64" t="str">
        <f>IF('Base de données'!L815="","",'Base de données'!L815)</f>
        <v/>
      </c>
      <c r="M872" s="64" t="str">
        <f>IF('Base de données'!M815="","",'Base de données'!M815)</f>
        <v/>
      </c>
      <c r="N872" s="64" t="str">
        <f>IF('Base de données'!N815="","",'Base de données'!N815)</f>
        <v/>
      </c>
      <c r="O872" s="10" t="str">
        <f>IF('Base de données'!O815="","",'Base de données'!O815)</f>
        <v/>
      </c>
      <c r="P872" s="10" t="str">
        <f>IF('Base de données'!P815="","",'Base de données'!P815)</f>
        <v/>
      </c>
      <c r="Q872" s="10" t="str">
        <f>IF('Base de données'!Q815="","",'Base de données'!Q815)</f>
        <v/>
      </c>
      <c r="BQ872"/>
      <c r="BR872"/>
      <c r="BS872"/>
      <c r="BT872"/>
      <c r="BU872"/>
      <c r="BV872"/>
      <c r="BW872"/>
      <c r="BX872"/>
      <c r="BY872"/>
      <c r="BZ872"/>
      <c r="CA872"/>
      <c r="CB872"/>
      <c r="CC872"/>
      <c r="CD872"/>
      <c r="CE872"/>
      <c r="CF872"/>
    </row>
    <row r="873" spans="1:84" hidden="1" x14ac:dyDescent="0.3">
      <c r="A873" s="12"/>
      <c r="B873" s="10" t="str">
        <f>IF('Base de données'!B816="","",'Base de données'!B816)</f>
        <v/>
      </c>
      <c r="C873" s="10" t="str">
        <f>IF('Base de données'!C816="","",'Base de données'!C816)</f>
        <v/>
      </c>
      <c r="D873" s="10" t="str">
        <f>IF('Base de données'!D816="","",'Base de données'!D816)</f>
        <v/>
      </c>
      <c r="E873" s="10" t="str">
        <f>IF('Base de données'!E816="","",'Base de données'!E816)</f>
        <v/>
      </c>
      <c r="F873" s="10" t="str">
        <f>IF('Base de données'!F816="","",'Base de données'!F816)</f>
        <v/>
      </c>
      <c r="G873" s="10" t="str">
        <f>IF('Base de données'!G816="","",'Base de données'!G816)</f>
        <v/>
      </c>
      <c r="H873" s="10" t="str">
        <f>IF('Base de données'!H816="","",'Base de données'!H816)</f>
        <v/>
      </c>
      <c r="I873" s="10" t="str">
        <f>IF('Base de données'!I816="","",'Base de données'!I816)</f>
        <v/>
      </c>
      <c r="J873" s="10" t="str">
        <f>IF('Base de données'!J816="","",'Base de données'!J816)</f>
        <v/>
      </c>
      <c r="K873" s="10" t="str">
        <f>IF('Base de données'!K816="","",'Base de données'!K816)</f>
        <v/>
      </c>
      <c r="L873" s="64" t="str">
        <f>IF('Base de données'!L816="","",'Base de données'!L816)</f>
        <v/>
      </c>
      <c r="M873" s="64" t="str">
        <f>IF('Base de données'!M816="","",'Base de données'!M816)</f>
        <v/>
      </c>
      <c r="N873" s="64" t="str">
        <f>IF('Base de données'!N816="","",'Base de données'!N816)</f>
        <v/>
      </c>
      <c r="O873" s="10" t="str">
        <f>IF('Base de données'!O816="","",'Base de données'!O816)</f>
        <v/>
      </c>
      <c r="P873" s="10" t="str">
        <f>IF('Base de données'!P816="","",'Base de données'!P816)</f>
        <v/>
      </c>
      <c r="Q873" s="10" t="str">
        <f>IF('Base de données'!Q816="","",'Base de données'!Q816)</f>
        <v/>
      </c>
      <c r="BQ873"/>
      <c r="BR873"/>
      <c r="BS873"/>
      <c r="BT873"/>
      <c r="BU873"/>
      <c r="BV873"/>
      <c r="BW873"/>
      <c r="BX873"/>
      <c r="BY873"/>
      <c r="BZ873"/>
      <c r="CA873"/>
      <c r="CB873"/>
      <c r="CC873"/>
      <c r="CD873"/>
      <c r="CE873"/>
      <c r="CF873"/>
    </row>
    <row r="874" spans="1:84" hidden="1" x14ac:dyDescent="0.3">
      <c r="A874" s="12"/>
      <c r="B874" s="10" t="str">
        <f>IF('Base de données'!B817="","",'Base de données'!B817)</f>
        <v/>
      </c>
      <c r="C874" s="10" t="str">
        <f>IF('Base de données'!C817="","",'Base de données'!C817)</f>
        <v/>
      </c>
      <c r="D874" s="10" t="str">
        <f>IF('Base de données'!D817="","",'Base de données'!D817)</f>
        <v/>
      </c>
      <c r="E874" s="10" t="str">
        <f>IF('Base de données'!E817="","",'Base de données'!E817)</f>
        <v/>
      </c>
      <c r="F874" s="10" t="str">
        <f>IF('Base de données'!F817="","",'Base de données'!F817)</f>
        <v/>
      </c>
      <c r="G874" s="10" t="str">
        <f>IF('Base de données'!G817="","",'Base de données'!G817)</f>
        <v/>
      </c>
      <c r="H874" s="10" t="str">
        <f>IF('Base de données'!H817="","",'Base de données'!H817)</f>
        <v/>
      </c>
      <c r="I874" s="10" t="str">
        <f>IF('Base de données'!I817="","",'Base de données'!I817)</f>
        <v/>
      </c>
      <c r="J874" s="10" t="str">
        <f>IF('Base de données'!J817="","",'Base de données'!J817)</f>
        <v/>
      </c>
      <c r="K874" s="10" t="str">
        <f>IF('Base de données'!K817="","",'Base de données'!K817)</f>
        <v/>
      </c>
      <c r="L874" s="64" t="str">
        <f>IF('Base de données'!L817="","",'Base de données'!L817)</f>
        <v/>
      </c>
      <c r="M874" s="64" t="str">
        <f>IF('Base de données'!M817="","",'Base de données'!M817)</f>
        <v/>
      </c>
      <c r="N874" s="64" t="str">
        <f>IF('Base de données'!N817="","",'Base de données'!N817)</f>
        <v/>
      </c>
      <c r="O874" s="10" t="str">
        <f>IF('Base de données'!O817="","",'Base de données'!O817)</f>
        <v/>
      </c>
      <c r="P874" s="10" t="str">
        <f>IF('Base de données'!P817="","",'Base de données'!P817)</f>
        <v/>
      </c>
      <c r="Q874" s="10" t="str">
        <f>IF('Base de données'!Q817="","",'Base de données'!Q817)</f>
        <v/>
      </c>
      <c r="BQ874"/>
      <c r="BR874"/>
      <c r="BS874"/>
      <c r="BT874"/>
      <c r="BU874"/>
      <c r="BV874"/>
      <c r="BW874"/>
      <c r="BX874"/>
      <c r="BY874"/>
      <c r="BZ874"/>
      <c r="CA874"/>
      <c r="CB874"/>
      <c r="CC874"/>
      <c r="CD874"/>
      <c r="CE874"/>
      <c r="CF874"/>
    </row>
    <row r="875" spans="1:84" hidden="1" x14ac:dyDescent="0.3">
      <c r="A875" s="12"/>
      <c r="B875" s="10" t="str">
        <f>IF('Base de données'!B818="","",'Base de données'!B818)</f>
        <v/>
      </c>
      <c r="C875" s="10" t="str">
        <f>IF('Base de données'!C818="","",'Base de données'!C818)</f>
        <v/>
      </c>
      <c r="D875" s="10" t="str">
        <f>IF('Base de données'!D818="","",'Base de données'!D818)</f>
        <v/>
      </c>
      <c r="E875" s="10" t="str">
        <f>IF('Base de données'!E818="","",'Base de données'!E818)</f>
        <v/>
      </c>
      <c r="F875" s="10" t="str">
        <f>IF('Base de données'!F818="","",'Base de données'!F818)</f>
        <v/>
      </c>
      <c r="G875" s="10" t="str">
        <f>IF('Base de données'!G818="","",'Base de données'!G818)</f>
        <v/>
      </c>
      <c r="H875" s="10" t="str">
        <f>IF('Base de données'!H818="","",'Base de données'!H818)</f>
        <v/>
      </c>
      <c r="I875" s="10" t="str">
        <f>IF('Base de données'!I818="","",'Base de données'!I818)</f>
        <v/>
      </c>
      <c r="J875" s="10" t="str">
        <f>IF('Base de données'!J818="","",'Base de données'!J818)</f>
        <v/>
      </c>
      <c r="K875" s="10" t="str">
        <f>IF('Base de données'!K818="","",'Base de données'!K818)</f>
        <v/>
      </c>
      <c r="L875" s="64" t="str">
        <f>IF('Base de données'!L818="","",'Base de données'!L818)</f>
        <v/>
      </c>
      <c r="M875" s="64" t="str">
        <f>IF('Base de données'!M818="","",'Base de données'!M818)</f>
        <v/>
      </c>
      <c r="N875" s="64" t="str">
        <f>IF('Base de données'!N818="","",'Base de données'!N818)</f>
        <v/>
      </c>
      <c r="O875" s="10" t="str">
        <f>IF('Base de données'!O818="","",'Base de données'!O818)</f>
        <v/>
      </c>
      <c r="P875" s="10" t="str">
        <f>IF('Base de données'!P818="","",'Base de données'!P818)</f>
        <v/>
      </c>
      <c r="Q875" s="10" t="str">
        <f>IF('Base de données'!Q818="","",'Base de données'!Q818)</f>
        <v/>
      </c>
      <c r="BQ875"/>
      <c r="BR875"/>
      <c r="BS875"/>
      <c r="BT875"/>
      <c r="BU875"/>
      <c r="BV875"/>
      <c r="BW875"/>
      <c r="BX875"/>
      <c r="BY875"/>
      <c r="BZ875"/>
      <c r="CA875"/>
      <c r="CB875"/>
      <c r="CC875"/>
      <c r="CD875"/>
      <c r="CE875"/>
      <c r="CF875"/>
    </row>
    <row r="876" spans="1:84" hidden="1" x14ac:dyDescent="0.3">
      <c r="A876" s="12"/>
      <c r="B876" s="10" t="str">
        <f>IF('Base de données'!B819="","",'Base de données'!B819)</f>
        <v/>
      </c>
      <c r="C876" s="10" t="str">
        <f>IF('Base de données'!C819="","",'Base de données'!C819)</f>
        <v/>
      </c>
      <c r="D876" s="10" t="str">
        <f>IF('Base de données'!D819="","",'Base de données'!D819)</f>
        <v/>
      </c>
      <c r="E876" s="10" t="str">
        <f>IF('Base de données'!E819="","",'Base de données'!E819)</f>
        <v/>
      </c>
      <c r="F876" s="10" t="str">
        <f>IF('Base de données'!F819="","",'Base de données'!F819)</f>
        <v/>
      </c>
      <c r="G876" s="10" t="str">
        <f>IF('Base de données'!G819="","",'Base de données'!G819)</f>
        <v/>
      </c>
      <c r="H876" s="10" t="str">
        <f>IF('Base de données'!H819="","",'Base de données'!H819)</f>
        <v/>
      </c>
      <c r="I876" s="10" t="str">
        <f>IF('Base de données'!I819="","",'Base de données'!I819)</f>
        <v/>
      </c>
      <c r="J876" s="10" t="str">
        <f>IF('Base de données'!J819="","",'Base de données'!J819)</f>
        <v/>
      </c>
      <c r="K876" s="10" t="str">
        <f>IF('Base de données'!K819="","",'Base de données'!K819)</f>
        <v/>
      </c>
      <c r="L876" s="64" t="str">
        <f>IF('Base de données'!L819="","",'Base de données'!L819)</f>
        <v/>
      </c>
      <c r="M876" s="64" t="str">
        <f>IF('Base de données'!M819="","",'Base de données'!M819)</f>
        <v/>
      </c>
      <c r="N876" s="64" t="str">
        <f>IF('Base de données'!N819="","",'Base de données'!N819)</f>
        <v/>
      </c>
      <c r="O876" s="10" t="str">
        <f>IF('Base de données'!O819="","",'Base de données'!O819)</f>
        <v/>
      </c>
      <c r="P876" s="10" t="str">
        <f>IF('Base de données'!P819="","",'Base de données'!P819)</f>
        <v/>
      </c>
      <c r="Q876" s="10" t="str">
        <f>IF('Base de données'!Q819="","",'Base de données'!Q819)</f>
        <v/>
      </c>
      <c r="BQ876"/>
      <c r="BR876"/>
      <c r="BS876"/>
      <c r="BT876"/>
      <c r="BU876"/>
      <c r="BV876"/>
      <c r="BW876"/>
      <c r="BX876"/>
      <c r="BY876"/>
      <c r="BZ876"/>
      <c r="CA876"/>
      <c r="CB876"/>
      <c r="CC876"/>
      <c r="CD876"/>
      <c r="CE876"/>
      <c r="CF876"/>
    </row>
    <row r="877" spans="1:84" hidden="1" x14ac:dyDescent="0.3">
      <c r="A877" s="12"/>
      <c r="B877" s="10" t="str">
        <f>IF('Base de données'!B820="","",'Base de données'!B820)</f>
        <v/>
      </c>
      <c r="C877" s="10" t="str">
        <f>IF('Base de données'!C820="","",'Base de données'!C820)</f>
        <v/>
      </c>
      <c r="D877" s="10" t="str">
        <f>IF('Base de données'!D820="","",'Base de données'!D820)</f>
        <v/>
      </c>
      <c r="E877" s="10" t="str">
        <f>IF('Base de données'!E820="","",'Base de données'!E820)</f>
        <v/>
      </c>
      <c r="F877" s="10" t="str">
        <f>IF('Base de données'!F820="","",'Base de données'!F820)</f>
        <v/>
      </c>
      <c r="G877" s="10" t="str">
        <f>IF('Base de données'!G820="","",'Base de données'!G820)</f>
        <v/>
      </c>
      <c r="H877" s="10" t="str">
        <f>IF('Base de données'!H820="","",'Base de données'!H820)</f>
        <v/>
      </c>
      <c r="I877" s="10" t="str">
        <f>IF('Base de données'!I820="","",'Base de données'!I820)</f>
        <v/>
      </c>
      <c r="J877" s="10" t="str">
        <f>IF('Base de données'!J820="","",'Base de données'!J820)</f>
        <v/>
      </c>
      <c r="K877" s="10" t="str">
        <f>IF('Base de données'!K820="","",'Base de données'!K820)</f>
        <v/>
      </c>
      <c r="L877" s="64" t="str">
        <f>IF('Base de données'!L820="","",'Base de données'!L820)</f>
        <v/>
      </c>
      <c r="M877" s="64" t="str">
        <f>IF('Base de données'!M820="","",'Base de données'!M820)</f>
        <v/>
      </c>
      <c r="N877" s="64" t="str">
        <f>IF('Base de données'!N820="","",'Base de données'!N820)</f>
        <v/>
      </c>
      <c r="O877" s="10" t="str">
        <f>IF('Base de données'!O820="","",'Base de données'!O820)</f>
        <v/>
      </c>
      <c r="P877" s="10" t="str">
        <f>IF('Base de données'!P820="","",'Base de données'!P820)</f>
        <v/>
      </c>
      <c r="Q877" s="10" t="str">
        <f>IF('Base de données'!Q820="","",'Base de données'!Q820)</f>
        <v/>
      </c>
      <c r="BQ877"/>
      <c r="BR877"/>
      <c r="BS877"/>
      <c r="BT877"/>
      <c r="BU877"/>
      <c r="BV877"/>
      <c r="BW877"/>
      <c r="BX877"/>
      <c r="BY877"/>
      <c r="BZ877"/>
      <c r="CA877"/>
      <c r="CB877"/>
      <c r="CC877"/>
      <c r="CD877"/>
      <c r="CE877"/>
      <c r="CF877"/>
    </row>
    <row r="878" spans="1:84" hidden="1" x14ac:dyDescent="0.3">
      <c r="A878" s="12"/>
      <c r="B878" s="10" t="str">
        <f>IF('Base de données'!B821="","",'Base de données'!B821)</f>
        <v/>
      </c>
      <c r="C878" s="10" t="str">
        <f>IF('Base de données'!C821="","",'Base de données'!C821)</f>
        <v/>
      </c>
      <c r="D878" s="10" t="str">
        <f>IF('Base de données'!D821="","",'Base de données'!D821)</f>
        <v/>
      </c>
      <c r="E878" s="10" t="str">
        <f>IF('Base de données'!E821="","",'Base de données'!E821)</f>
        <v/>
      </c>
      <c r="F878" s="10" t="str">
        <f>IF('Base de données'!F821="","",'Base de données'!F821)</f>
        <v/>
      </c>
      <c r="G878" s="10" t="str">
        <f>IF('Base de données'!G821="","",'Base de données'!G821)</f>
        <v/>
      </c>
      <c r="H878" s="10" t="str">
        <f>IF('Base de données'!H821="","",'Base de données'!H821)</f>
        <v/>
      </c>
      <c r="I878" s="10" t="str">
        <f>IF('Base de données'!I821="","",'Base de données'!I821)</f>
        <v/>
      </c>
      <c r="J878" s="10" t="str">
        <f>IF('Base de données'!J821="","",'Base de données'!J821)</f>
        <v/>
      </c>
      <c r="K878" s="10" t="str">
        <f>IF('Base de données'!K821="","",'Base de données'!K821)</f>
        <v/>
      </c>
      <c r="L878" s="64" t="str">
        <f>IF('Base de données'!L821="","",'Base de données'!L821)</f>
        <v/>
      </c>
      <c r="M878" s="64" t="str">
        <f>IF('Base de données'!M821="","",'Base de données'!M821)</f>
        <v/>
      </c>
      <c r="N878" s="64" t="str">
        <f>IF('Base de données'!N821="","",'Base de données'!N821)</f>
        <v/>
      </c>
      <c r="O878" s="10" t="str">
        <f>IF('Base de données'!O821="","",'Base de données'!O821)</f>
        <v/>
      </c>
      <c r="P878" s="10" t="str">
        <f>IF('Base de données'!P821="","",'Base de données'!P821)</f>
        <v/>
      </c>
      <c r="Q878" s="10" t="str">
        <f>IF('Base de données'!Q821="","",'Base de données'!Q821)</f>
        <v/>
      </c>
      <c r="BQ878"/>
      <c r="BR878"/>
      <c r="BS878"/>
      <c r="BT878"/>
      <c r="BU878"/>
      <c r="BV878"/>
      <c r="BW878"/>
      <c r="BX878"/>
      <c r="BY878"/>
      <c r="BZ878"/>
      <c r="CA878"/>
      <c r="CB878"/>
      <c r="CC878"/>
      <c r="CD878"/>
      <c r="CE878"/>
      <c r="CF878"/>
    </row>
    <row r="879" spans="1:84" hidden="1" x14ac:dyDescent="0.3">
      <c r="A879" s="12"/>
      <c r="B879" s="10" t="str">
        <f>IF('Base de données'!B822="","",'Base de données'!B822)</f>
        <v/>
      </c>
      <c r="C879" s="10" t="str">
        <f>IF('Base de données'!C822="","",'Base de données'!C822)</f>
        <v/>
      </c>
      <c r="D879" s="10" t="str">
        <f>IF('Base de données'!D822="","",'Base de données'!D822)</f>
        <v/>
      </c>
      <c r="E879" s="10" t="str">
        <f>IF('Base de données'!E822="","",'Base de données'!E822)</f>
        <v/>
      </c>
      <c r="F879" s="10" t="str">
        <f>IF('Base de données'!F822="","",'Base de données'!F822)</f>
        <v/>
      </c>
      <c r="G879" s="10" t="str">
        <f>IF('Base de données'!G822="","",'Base de données'!G822)</f>
        <v/>
      </c>
      <c r="H879" s="10" t="str">
        <f>IF('Base de données'!H822="","",'Base de données'!H822)</f>
        <v/>
      </c>
      <c r="I879" s="10" t="str">
        <f>IF('Base de données'!I822="","",'Base de données'!I822)</f>
        <v/>
      </c>
      <c r="J879" s="10" t="str">
        <f>IF('Base de données'!J822="","",'Base de données'!J822)</f>
        <v/>
      </c>
      <c r="K879" s="10" t="str">
        <f>IF('Base de données'!K822="","",'Base de données'!K822)</f>
        <v/>
      </c>
      <c r="L879" s="64" t="str">
        <f>IF('Base de données'!L822="","",'Base de données'!L822)</f>
        <v/>
      </c>
      <c r="M879" s="64" t="str">
        <f>IF('Base de données'!M822="","",'Base de données'!M822)</f>
        <v/>
      </c>
      <c r="N879" s="64" t="str">
        <f>IF('Base de données'!N822="","",'Base de données'!N822)</f>
        <v/>
      </c>
      <c r="O879" s="10" t="str">
        <f>IF('Base de données'!O822="","",'Base de données'!O822)</f>
        <v/>
      </c>
      <c r="P879" s="10" t="str">
        <f>IF('Base de données'!P822="","",'Base de données'!P822)</f>
        <v/>
      </c>
      <c r="Q879" s="10" t="str">
        <f>IF('Base de données'!Q822="","",'Base de données'!Q822)</f>
        <v/>
      </c>
      <c r="BQ879"/>
      <c r="BR879"/>
      <c r="BS879"/>
      <c r="BT879"/>
      <c r="BU879"/>
      <c r="BV879"/>
      <c r="BW879"/>
      <c r="BX879"/>
      <c r="BY879"/>
      <c r="BZ879"/>
      <c r="CA879"/>
      <c r="CB879"/>
      <c r="CC879"/>
      <c r="CD879"/>
      <c r="CE879"/>
      <c r="CF879"/>
    </row>
    <row r="880" spans="1:84" hidden="1" x14ac:dyDescent="0.3">
      <c r="A880" s="12"/>
      <c r="B880" s="10" t="str">
        <f>IF('Base de données'!B823="","",'Base de données'!B823)</f>
        <v/>
      </c>
      <c r="C880" s="10" t="str">
        <f>IF('Base de données'!C823="","",'Base de données'!C823)</f>
        <v/>
      </c>
      <c r="D880" s="10" t="str">
        <f>IF('Base de données'!D823="","",'Base de données'!D823)</f>
        <v/>
      </c>
      <c r="E880" s="10" t="str">
        <f>IF('Base de données'!E823="","",'Base de données'!E823)</f>
        <v/>
      </c>
      <c r="F880" s="10" t="str">
        <f>IF('Base de données'!F823="","",'Base de données'!F823)</f>
        <v/>
      </c>
      <c r="G880" s="10" t="str">
        <f>IF('Base de données'!G823="","",'Base de données'!G823)</f>
        <v/>
      </c>
      <c r="H880" s="10" t="str">
        <f>IF('Base de données'!H823="","",'Base de données'!H823)</f>
        <v/>
      </c>
      <c r="I880" s="10" t="str">
        <f>IF('Base de données'!I823="","",'Base de données'!I823)</f>
        <v/>
      </c>
      <c r="J880" s="10" t="str">
        <f>IF('Base de données'!J823="","",'Base de données'!J823)</f>
        <v/>
      </c>
      <c r="K880" s="10" t="str">
        <f>IF('Base de données'!K823="","",'Base de données'!K823)</f>
        <v/>
      </c>
      <c r="L880" s="64" t="str">
        <f>IF('Base de données'!L823="","",'Base de données'!L823)</f>
        <v/>
      </c>
      <c r="M880" s="64" t="str">
        <f>IF('Base de données'!M823="","",'Base de données'!M823)</f>
        <v/>
      </c>
      <c r="N880" s="64" t="str">
        <f>IF('Base de données'!N823="","",'Base de données'!N823)</f>
        <v/>
      </c>
      <c r="O880" s="10" t="str">
        <f>IF('Base de données'!O823="","",'Base de données'!O823)</f>
        <v/>
      </c>
      <c r="P880" s="10" t="str">
        <f>IF('Base de données'!P823="","",'Base de données'!P823)</f>
        <v/>
      </c>
      <c r="Q880" s="10" t="str">
        <f>IF('Base de données'!Q823="","",'Base de données'!Q823)</f>
        <v/>
      </c>
      <c r="BQ880"/>
      <c r="BR880"/>
      <c r="BS880"/>
      <c r="BT880"/>
      <c r="BU880"/>
      <c r="BV880"/>
      <c r="BW880"/>
      <c r="BX880"/>
      <c r="BY880"/>
      <c r="BZ880"/>
      <c r="CA880"/>
      <c r="CB880"/>
      <c r="CC880"/>
      <c r="CD880"/>
      <c r="CE880"/>
      <c r="CF880"/>
    </row>
    <row r="881" spans="1:84" hidden="1" x14ac:dyDescent="0.3">
      <c r="A881" s="12"/>
      <c r="B881" s="10" t="str">
        <f>IF('Base de données'!B824="","",'Base de données'!B824)</f>
        <v/>
      </c>
      <c r="C881" s="10" t="str">
        <f>IF('Base de données'!C824="","",'Base de données'!C824)</f>
        <v/>
      </c>
      <c r="D881" s="10" t="str">
        <f>IF('Base de données'!D824="","",'Base de données'!D824)</f>
        <v/>
      </c>
      <c r="E881" s="10" t="str">
        <f>IF('Base de données'!E824="","",'Base de données'!E824)</f>
        <v/>
      </c>
      <c r="F881" s="10" t="str">
        <f>IF('Base de données'!F824="","",'Base de données'!F824)</f>
        <v/>
      </c>
      <c r="G881" s="10" t="str">
        <f>IF('Base de données'!G824="","",'Base de données'!G824)</f>
        <v/>
      </c>
      <c r="H881" s="10" t="str">
        <f>IF('Base de données'!H824="","",'Base de données'!H824)</f>
        <v/>
      </c>
      <c r="I881" s="10" t="str">
        <f>IF('Base de données'!I824="","",'Base de données'!I824)</f>
        <v/>
      </c>
      <c r="J881" s="10" t="str">
        <f>IF('Base de données'!J824="","",'Base de données'!J824)</f>
        <v/>
      </c>
      <c r="K881" s="10" t="str">
        <f>IF('Base de données'!K824="","",'Base de données'!K824)</f>
        <v/>
      </c>
      <c r="L881" s="64" t="str">
        <f>IF('Base de données'!L824="","",'Base de données'!L824)</f>
        <v/>
      </c>
      <c r="M881" s="64" t="str">
        <f>IF('Base de données'!M824="","",'Base de données'!M824)</f>
        <v/>
      </c>
      <c r="N881" s="64" t="str">
        <f>IF('Base de données'!N824="","",'Base de données'!N824)</f>
        <v/>
      </c>
      <c r="O881" s="10" t="str">
        <f>IF('Base de données'!O824="","",'Base de données'!O824)</f>
        <v/>
      </c>
      <c r="P881" s="10" t="str">
        <f>IF('Base de données'!P824="","",'Base de données'!P824)</f>
        <v/>
      </c>
      <c r="Q881" s="10" t="str">
        <f>IF('Base de données'!Q824="","",'Base de données'!Q824)</f>
        <v/>
      </c>
      <c r="BQ881"/>
      <c r="BR881"/>
      <c r="BS881"/>
      <c r="BT881"/>
      <c r="BU881"/>
      <c r="BV881"/>
      <c r="BW881"/>
      <c r="BX881"/>
      <c r="BY881"/>
      <c r="BZ881"/>
      <c r="CA881"/>
      <c r="CB881"/>
      <c r="CC881"/>
      <c r="CD881"/>
      <c r="CE881"/>
      <c r="CF881"/>
    </row>
    <row r="882" spans="1:84" hidden="1" x14ac:dyDescent="0.3">
      <c r="A882" s="12"/>
      <c r="B882" s="10" t="str">
        <f>IF('Base de données'!B825="","",'Base de données'!B825)</f>
        <v/>
      </c>
      <c r="C882" s="10" t="str">
        <f>IF('Base de données'!C825="","",'Base de données'!C825)</f>
        <v/>
      </c>
      <c r="D882" s="10" t="str">
        <f>IF('Base de données'!D825="","",'Base de données'!D825)</f>
        <v/>
      </c>
      <c r="E882" s="10" t="str">
        <f>IF('Base de données'!E825="","",'Base de données'!E825)</f>
        <v/>
      </c>
      <c r="F882" s="10" t="str">
        <f>IF('Base de données'!F825="","",'Base de données'!F825)</f>
        <v/>
      </c>
      <c r="G882" s="10" t="str">
        <f>IF('Base de données'!G825="","",'Base de données'!G825)</f>
        <v/>
      </c>
      <c r="H882" s="10" t="str">
        <f>IF('Base de données'!H825="","",'Base de données'!H825)</f>
        <v/>
      </c>
      <c r="I882" s="10" t="str">
        <f>IF('Base de données'!I825="","",'Base de données'!I825)</f>
        <v/>
      </c>
      <c r="J882" s="10" t="str">
        <f>IF('Base de données'!J825="","",'Base de données'!J825)</f>
        <v/>
      </c>
      <c r="K882" s="10" t="str">
        <f>IF('Base de données'!K825="","",'Base de données'!K825)</f>
        <v/>
      </c>
      <c r="L882" s="64" t="str">
        <f>IF('Base de données'!L825="","",'Base de données'!L825)</f>
        <v/>
      </c>
      <c r="M882" s="64" t="str">
        <f>IF('Base de données'!M825="","",'Base de données'!M825)</f>
        <v/>
      </c>
      <c r="N882" s="64" t="str">
        <f>IF('Base de données'!N825="","",'Base de données'!N825)</f>
        <v/>
      </c>
      <c r="O882" s="10" t="str">
        <f>IF('Base de données'!O825="","",'Base de données'!O825)</f>
        <v/>
      </c>
      <c r="P882" s="10" t="str">
        <f>IF('Base de données'!P825="","",'Base de données'!P825)</f>
        <v/>
      </c>
      <c r="Q882" s="10" t="str">
        <f>IF('Base de données'!Q825="","",'Base de données'!Q825)</f>
        <v/>
      </c>
      <c r="BQ882"/>
      <c r="BR882"/>
      <c r="BS882"/>
      <c r="BT882"/>
      <c r="BU882"/>
      <c r="BV882"/>
      <c r="BW882"/>
      <c r="BX882"/>
      <c r="BY882"/>
      <c r="BZ882"/>
      <c r="CA882"/>
      <c r="CB882"/>
      <c r="CC882"/>
      <c r="CD882"/>
      <c r="CE882"/>
      <c r="CF882"/>
    </row>
    <row r="883" spans="1:84" hidden="1" x14ac:dyDescent="0.3">
      <c r="A883" s="12"/>
      <c r="B883" s="10" t="str">
        <f>IF('Base de données'!B826="","",'Base de données'!B826)</f>
        <v/>
      </c>
      <c r="C883" s="10" t="str">
        <f>IF('Base de données'!C826="","",'Base de données'!C826)</f>
        <v/>
      </c>
      <c r="D883" s="10" t="str">
        <f>IF('Base de données'!D826="","",'Base de données'!D826)</f>
        <v/>
      </c>
      <c r="E883" s="10" t="str">
        <f>IF('Base de données'!E826="","",'Base de données'!E826)</f>
        <v/>
      </c>
      <c r="F883" s="10" t="str">
        <f>IF('Base de données'!F826="","",'Base de données'!F826)</f>
        <v/>
      </c>
      <c r="G883" s="10" t="str">
        <f>IF('Base de données'!G826="","",'Base de données'!G826)</f>
        <v/>
      </c>
      <c r="H883" s="10" t="str">
        <f>IF('Base de données'!H826="","",'Base de données'!H826)</f>
        <v/>
      </c>
      <c r="I883" s="10" t="str">
        <f>IF('Base de données'!I826="","",'Base de données'!I826)</f>
        <v/>
      </c>
      <c r="J883" s="10" t="str">
        <f>IF('Base de données'!J826="","",'Base de données'!J826)</f>
        <v/>
      </c>
      <c r="K883" s="10" t="str">
        <f>IF('Base de données'!K826="","",'Base de données'!K826)</f>
        <v/>
      </c>
      <c r="L883" s="64" t="str">
        <f>IF('Base de données'!L826="","",'Base de données'!L826)</f>
        <v/>
      </c>
      <c r="M883" s="64" t="str">
        <f>IF('Base de données'!M826="","",'Base de données'!M826)</f>
        <v/>
      </c>
      <c r="N883" s="64" t="str">
        <f>IF('Base de données'!N826="","",'Base de données'!N826)</f>
        <v/>
      </c>
      <c r="O883" s="10" t="str">
        <f>IF('Base de données'!O826="","",'Base de données'!O826)</f>
        <v/>
      </c>
      <c r="P883" s="10" t="str">
        <f>IF('Base de données'!P826="","",'Base de données'!P826)</f>
        <v/>
      </c>
      <c r="Q883" s="10" t="str">
        <f>IF('Base de données'!Q826="","",'Base de données'!Q826)</f>
        <v/>
      </c>
      <c r="BQ883"/>
      <c r="BR883"/>
      <c r="BS883"/>
      <c r="BT883"/>
      <c r="BU883"/>
      <c r="BV883"/>
      <c r="BW883"/>
      <c r="BX883"/>
      <c r="BY883"/>
      <c r="BZ883"/>
      <c r="CA883"/>
      <c r="CB883"/>
      <c r="CC883"/>
      <c r="CD883"/>
      <c r="CE883"/>
      <c r="CF883"/>
    </row>
    <row r="884" spans="1:84" hidden="1" x14ac:dyDescent="0.3">
      <c r="A884" s="12"/>
      <c r="B884" s="10" t="str">
        <f>IF('Base de données'!B827="","",'Base de données'!B827)</f>
        <v/>
      </c>
      <c r="C884" s="10" t="str">
        <f>IF('Base de données'!C827="","",'Base de données'!C827)</f>
        <v/>
      </c>
      <c r="D884" s="10" t="str">
        <f>IF('Base de données'!D827="","",'Base de données'!D827)</f>
        <v/>
      </c>
      <c r="E884" s="10" t="str">
        <f>IF('Base de données'!E827="","",'Base de données'!E827)</f>
        <v/>
      </c>
      <c r="F884" s="10" t="str">
        <f>IF('Base de données'!F827="","",'Base de données'!F827)</f>
        <v/>
      </c>
      <c r="G884" s="10" t="str">
        <f>IF('Base de données'!G827="","",'Base de données'!G827)</f>
        <v/>
      </c>
      <c r="H884" s="10" t="str">
        <f>IF('Base de données'!H827="","",'Base de données'!H827)</f>
        <v/>
      </c>
      <c r="I884" s="10" t="str">
        <f>IF('Base de données'!I827="","",'Base de données'!I827)</f>
        <v/>
      </c>
      <c r="J884" s="10" t="str">
        <f>IF('Base de données'!J827="","",'Base de données'!J827)</f>
        <v/>
      </c>
      <c r="K884" s="10" t="str">
        <f>IF('Base de données'!K827="","",'Base de données'!K827)</f>
        <v/>
      </c>
      <c r="L884" s="64" t="str">
        <f>IF('Base de données'!L827="","",'Base de données'!L827)</f>
        <v/>
      </c>
      <c r="M884" s="64" t="str">
        <f>IF('Base de données'!M827="","",'Base de données'!M827)</f>
        <v/>
      </c>
      <c r="N884" s="64" t="str">
        <f>IF('Base de données'!N827="","",'Base de données'!N827)</f>
        <v/>
      </c>
      <c r="O884" s="10" t="str">
        <f>IF('Base de données'!O827="","",'Base de données'!O827)</f>
        <v/>
      </c>
      <c r="P884" s="10" t="str">
        <f>IF('Base de données'!P827="","",'Base de données'!P827)</f>
        <v/>
      </c>
      <c r="Q884" s="10" t="str">
        <f>IF('Base de données'!Q827="","",'Base de données'!Q827)</f>
        <v/>
      </c>
      <c r="BQ884"/>
      <c r="BR884"/>
      <c r="BS884"/>
      <c r="BT884"/>
      <c r="BU884"/>
      <c r="BV884"/>
      <c r="BW884"/>
      <c r="BX884"/>
      <c r="BY884"/>
      <c r="BZ884"/>
      <c r="CA884"/>
      <c r="CB884"/>
      <c r="CC884"/>
      <c r="CD884"/>
      <c r="CE884"/>
      <c r="CF884"/>
    </row>
    <row r="885" spans="1:84" hidden="1" x14ac:dyDescent="0.3">
      <c r="A885" s="12"/>
      <c r="B885" s="10" t="str">
        <f>IF('Base de données'!B828="","",'Base de données'!B828)</f>
        <v/>
      </c>
      <c r="C885" s="10" t="str">
        <f>IF('Base de données'!C828="","",'Base de données'!C828)</f>
        <v/>
      </c>
      <c r="D885" s="10" t="str">
        <f>IF('Base de données'!D828="","",'Base de données'!D828)</f>
        <v/>
      </c>
      <c r="E885" s="10" t="str">
        <f>IF('Base de données'!E828="","",'Base de données'!E828)</f>
        <v/>
      </c>
      <c r="F885" s="10" t="str">
        <f>IF('Base de données'!F828="","",'Base de données'!F828)</f>
        <v/>
      </c>
      <c r="G885" s="10" t="str">
        <f>IF('Base de données'!G828="","",'Base de données'!G828)</f>
        <v/>
      </c>
      <c r="H885" s="10" t="str">
        <f>IF('Base de données'!H828="","",'Base de données'!H828)</f>
        <v/>
      </c>
      <c r="I885" s="10" t="str">
        <f>IF('Base de données'!I828="","",'Base de données'!I828)</f>
        <v/>
      </c>
      <c r="J885" s="10" t="str">
        <f>IF('Base de données'!J828="","",'Base de données'!J828)</f>
        <v/>
      </c>
      <c r="K885" s="10" t="str">
        <f>IF('Base de données'!K828="","",'Base de données'!K828)</f>
        <v/>
      </c>
      <c r="L885" s="64" t="str">
        <f>IF('Base de données'!L828="","",'Base de données'!L828)</f>
        <v/>
      </c>
      <c r="M885" s="64" t="str">
        <f>IF('Base de données'!M828="","",'Base de données'!M828)</f>
        <v/>
      </c>
      <c r="N885" s="64" t="str">
        <f>IF('Base de données'!N828="","",'Base de données'!N828)</f>
        <v/>
      </c>
      <c r="O885" s="10" t="str">
        <f>IF('Base de données'!O828="","",'Base de données'!O828)</f>
        <v/>
      </c>
      <c r="P885" s="10" t="str">
        <f>IF('Base de données'!P828="","",'Base de données'!P828)</f>
        <v/>
      </c>
      <c r="Q885" s="10" t="str">
        <f>IF('Base de données'!Q828="","",'Base de données'!Q828)</f>
        <v/>
      </c>
      <c r="BQ885"/>
      <c r="BR885"/>
      <c r="BS885"/>
      <c r="BT885"/>
      <c r="BU885"/>
      <c r="BV885"/>
      <c r="BW885"/>
      <c r="BX885"/>
      <c r="BY885"/>
      <c r="BZ885"/>
      <c r="CA885"/>
      <c r="CB885"/>
      <c r="CC885"/>
      <c r="CD885"/>
      <c r="CE885"/>
      <c r="CF885"/>
    </row>
    <row r="886" spans="1:84" hidden="1" x14ac:dyDescent="0.3">
      <c r="A886" s="12"/>
      <c r="B886" s="10" t="str">
        <f>IF('Base de données'!B829="","",'Base de données'!B829)</f>
        <v/>
      </c>
      <c r="C886" s="10" t="str">
        <f>IF('Base de données'!C829="","",'Base de données'!C829)</f>
        <v/>
      </c>
      <c r="D886" s="10" t="str">
        <f>IF('Base de données'!D829="","",'Base de données'!D829)</f>
        <v/>
      </c>
      <c r="E886" s="10" t="str">
        <f>IF('Base de données'!E829="","",'Base de données'!E829)</f>
        <v/>
      </c>
      <c r="F886" s="10" t="str">
        <f>IF('Base de données'!F829="","",'Base de données'!F829)</f>
        <v/>
      </c>
      <c r="G886" s="10" t="str">
        <f>IF('Base de données'!G829="","",'Base de données'!G829)</f>
        <v/>
      </c>
      <c r="H886" s="10" t="str">
        <f>IF('Base de données'!H829="","",'Base de données'!H829)</f>
        <v/>
      </c>
      <c r="I886" s="10" t="str">
        <f>IF('Base de données'!I829="","",'Base de données'!I829)</f>
        <v/>
      </c>
      <c r="J886" s="10" t="str">
        <f>IF('Base de données'!J829="","",'Base de données'!J829)</f>
        <v/>
      </c>
      <c r="K886" s="10" t="str">
        <f>IF('Base de données'!K829="","",'Base de données'!K829)</f>
        <v/>
      </c>
      <c r="L886" s="64" t="str">
        <f>IF('Base de données'!L829="","",'Base de données'!L829)</f>
        <v/>
      </c>
      <c r="M886" s="64" t="str">
        <f>IF('Base de données'!M829="","",'Base de données'!M829)</f>
        <v/>
      </c>
      <c r="N886" s="64" t="str">
        <f>IF('Base de données'!N829="","",'Base de données'!N829)</f>
        <v/>
      </c>
      <c r="O886" s="10" t="str">
        <f>IF('Base de données'!O829="","",'Base de données'!O829)</f>
        <v/>
      </c>
      <c r="P886" s="10" t="str">
        <f>IF('Base de données'!P829="","",'Base de données'!P829)</f>
        <v/>
      </c>
      <c r="Q886" s="10" t="str">
        <f>IF('Base de données'!Q829="","",'Base de données'!Q829)</f>
        <v/>
      </c>
      <c r="BQ886"/>
      <c r="BR886"/>
      <c r="BS886"/>
      <c r="BT886"/>
      <c r="BU886"/>
      <c r="BV886"/>
      <c r="BW886"/>
      <c r="BX886"/>
      <c r="BY886"/>
      <c r="BZ886"/>
      <c r="CA886"/>
      <c r="CB886"/>
      <c r="CC886"/>
      <c r="CD886"/>
      <c r="CE886"/>
      <c r="CF886"/>
    </row>
    <row r="887" spans="1:84" hidden="1" x14ac:dyDescent="0.3">
      <c r="A887" s="12"/>
      <c r="B887" s="10" t="str">
        <f>IF('Base de données'!B830="","",'Base de données'!B830)</f>
        <v/>
      </c>
      <c r="C887" s="10" t="str">
        <f>IF('Base de données'!C830="","",'Base de données'!C830)</f>
        <v/>
      </c>
      <c r="D887" s="10" t="str">
        <f>IF('Base de données'!D830="","",'Base de données'!D830)</f>
        <v/>
      </c>
      <c r="E887" s="10" t="str">
        <f>IF('Base de données'!E830="","",'Base de données'!E830)</f>
        <v/>
      </c>
      <c r="F887" s="10" t="str">
        <f>IF('Base de données'!F830="","",'Base de données'!F830)</f>
        <v/>
      </c>
      <c r="G887" s="10" t="str">
        <f>IF('Base de données'!G830="","",'Base de données'!G830)</f>
        <v/>
      </c>
      <c r="H887" s="10" t="str">
        <f>IF('Base de données'!H830="","",'Base de données'!H830)</f>
        <v/>
      </c>
      <c r="I887" s="10" t="str">
        <f>IF('Base de données'!I830="","",'Base de données'!I830)</f>
        <v/>
      </c>
      <c r="J887" s="10" t="str">
        <f>IF('Base de données'!J830="","",'Base de données'!J830)</f>
        <v/>
      </c>
      <c r="K887" s="10" t="str">
        <f>IF('Base de données'!K830="","",'Base de données'!K830)</f>
        <v/>
      </c>
      <c r="L887" s="64" t="str">
        <f>IF('Base de données'!L830="","",'Base de données'!L830)</f>
        <v/>
      </c>
      <c r="M887" s="64" t="str">
        <f>IF('Base de données'!M830="","",'Base de données'!M830)</f>
        <v/>
      </c>
      <c r="N887" s="64" t="str">
        <f>IF('Base de données'!N830="","",'Base de données'!N830)</f>
        <v/>
      </c>
      <c r="O887" s="10" t="str">
        <f>IF('Base de données'!O830="","",'Base de données'!O830)</f>
        <v/>
      </c>
      <c r="P887" s="10" t="str">
        <f>IF('Base de données'!P830="","",'Base de données'!P830)</f>
        <v/>
      </c>
      <c r="Q887" s="10" t="str">
        <f>IF('Base de données'!Q830="","",'Base de données'!Q830)</f>
        <v/>
      </c>
      <c r="BQ887"/>
      <c r="BR887"/>
      <c r="BS887"/>
      <c r="BT887"/>
      <c r="BU887"/>
      <c r="BV887"/>
      <c r="BW887"/>
      <c r="BX887"/>
      <c r="BY887"/>
      <c r="BZ887"/>
      <c r="CA887"/>
      <c r="CB887"/>
      <c r="CC887"/>
      <c r="CD887"/>
      <c r="CE887"/>
      <c r="CF887"/>
    </row>
    <row r="888" spans="1:84" hidden="1" x14ac:dyDescent="0.3">
      <c r="A888" s="12"/>
      <c r="B888" s="10" t="str">
        <f>IF('Base de données'!B831="","",'Base de données'!B831)</f>
        <v/>
      </c>
      <c r="C888" s="10" t="str">
        <f>IF('Base de données'!C831="","",'Base de données'!C831)</f>
        <v/>
      </c>
      <c r="D888" s="10" t="str">
        <f>IF('Base de données'!D831="","",'Base de données'!D831)</f>
        <v/>
      </c>
      <c r="E888" s="10" t="str">
        <f>IF('Base de données'!E831="","",'Base de données'!E831)</f>
        <v/>
      </c>
      <c r="F888" s="10" t="str">
        <f>IF('Base de données'!F831="","",'Base de données'!F831)</f>
        <v/>
      </c>
      <c r="G888" s="10" t="str">
        <f>IF('Base de données'!G831="","",'Base de données'!G831)</f>
        <v/>
      </c>
      <c r="H888" s="10" t="str">
        <f>IF('Base de données'!H831="","",'Base de données'!H831)</f>
        <v/>
      </c>
      <c r="I888" s="10" t="str">
        <f>IF('Base de données'!I831="","",'Base de données'!I831)</f>
        <v/>
      </c>
      <c r="J888" s="10" t="str">
        <f>IF('Base de données'!J831="","",'Base de données'!J831)</f>
        <v/>
      </c>
      <c r="K888" s="10" t="str">
        <f>IF('Base de données'!K831="","",'Base de données'!K831)</f>
        <v/>
      </c>
      <c r="L888" s="64" t="str">
        <f>IF('Base de données'!L831="","",'Base de données'!L831)</f>
        <v/>
      </c>
      <c r="M888" s="64" t="str">
        <f>IF('Base de données'!M831="","",'Base de données'!M831)</f>
        <v/>
      </c>
      <c r="N888" s="64" t="str">
        <f>IF('Base de données'!N831="","",'Base de données'!N831)</f>
        <v/>
      </c>
      <c r="O888" s="10" t="str">
        <f>IF('Base de données'!O831="","",'Base de données'!O831)</f>
        <v/>
      </c>
      <c r="P888" s="10" t="str">
        <f>IF('Base de données'!P831="","",'Base de données'!P831)</f>
        <v/>
      </c>
      <c r="Q888" s="10" t="str">
        <f>IF('Base de données'!Q831="","",'Base de données'!Q831)</f>
        <v/>
      </c>
      <c r="BQ888"/>
      <c r="BR888"/>
      <c r="BS888"/>
      <c r="BT888"/>
      <c r="BU888"/>
      <c r="BV888"/>
      <c r="BW888"/>
      <c r="BX888"/>
      <c r="BY888"/>
      <c r="BZ888"/>
      <c r="CA888"/>
      <c r="CB888"/>
      <c r="CC888"/>
      <c r="CD888"/>
      <c r="CE888"/>
      <c r="CF888"/>
    </row>
    <row r="889" spans="1:84" hidden="1" x14ac:dyDescent="0.3">
      <c r="A889" s="12"/>
      <c r="B889" s="10" t="str">
        <f>IF('Base de données'!B832="","",'Base de données'!B832)</f>
        <v/>
      </c>
      <c r="C889" s="10" t="str">
        <f>IF('Base de données'!C832="","",'Base de données'!C832)</f>
        <v/>
      </c>
      <c r="D889" s="10" t="str">
        <f>IF('Base de données'!D832="","",'Base de données'!D832)</f>
        <v/>
      </c>
      <c r="E889" s="10" t="str">
        <f>IF('Base de données'!E832="","",'Base de données'!E832)</f>
        <v/>
      </c>
      <c r="F889" s="10" t="str">
        <f>IF('Base de données'!F832="","",'Base de données'!F832)</f>
        <v/>
      </c>
      <c r="G889" s="10" t="str">
        <f>IF('Base de données'!G832="","",'Base de données'!G832)</f>
        <v/>
      </c>
      <c r="H889" s="10" t="str">
        <f>IF('Base de données'!H832="","",'Base de données'!H832)</f>
        <v/>
      </c>
      <c r="I889" s="10" t="str">
        <f>IF('Base de données'!I832="","",'Base de données'!I832)</f>
        <v/>
      </c>
      <c r="J889" s="10" t="str">
        <f>IF('Base de données'!J832="","",'Base de données'!J832)</f>
        <v/>
      </c>
      <c r="K889" s="10" t="str">
        <f>IF('Base de données'!K832="","",'Base de données'!K832)</f>
        <v/>
      </c>
      <c r="L889" s="64" t="str">
        <f>IF('Base de données'!L832="","",'Base de données'!L832)</f>
        <v/>
      </c>
      <c r="M889" s="64" t="str">
        <f>IF('Base de données'!M832="","",'Base de données'!M832)</f>
        <v/>
      </c>
      <c r="N889" s="64" t="str">
        <f>IF('Base de données'!N832="","",'Base de données'!N832)</f>
        <v/>
      </c>
      <c r="O889" s="10" t="str">
        <f>IF('Base de données'!O832="","",'Base de données'!O832)</f>
        <v/>
      </c>
      <c r="P889" s="10" t="str">
        <f>IF('Base de données'!P832="","",'Base de données'!P832)</f>
        <v/>
      </c>
      <c r="Q889" s="10" t="str">
        <f>IF('Base de données'!Q832="","",'Base de données'!Q832)</f>
        <v/>
      </c>
      <c r="BQ889"/>
      <c r="BR889"/>
      <c r="BS889"/>
      <c r="BT889"/>
      <c r="BU889"/>
      <c r="BV889"/>
      <c r="BW889"/>
      <c r="BX889"/>
      <c r="BY889"/>
      <c r="BZ889"/>
      <c r="CA889"/>
      <c r="CB889"/>
      <c r="CC889"/>
      <c r="CD889"/>
      <c r="CE889"/>
      <c r="CF889"/>
    </row>
    <row r="890" spans="1:84" hidden="1" x14ac:dyDescent="0.3">
      <c r="A890" s="12"/>
      <c r="B890" s="10" t="str">
        <f>IF('Base de données'!B833="","",'Base de données'!B833)</f>
        <v/>
      </c>
      <c r="C890" s="10" t="str">
        <f>IF('Base de données'!C833="","",'Base de données'!C833)</f>
        <v/>
      </c>
      <c r="D890" s="10" t="str">
        <f>IF('Base de données'!D833="","",'Base de données'!D833)</f>
        <v/>
      </c>
      <c r="E890" s="10" t="str">
        <f>IF('Base de données'!E833="","",'Base de données'!E833)</f>
        <v/>
      </c>
      <c r="F890" s="10" t="str">
        <f>IF('Base de données'!F833="","",'Base de données'!F833)</f>
        <v/>
      </c>
      <c r="G890" s="10" t="str">
        <f>IF('Base de données'!G833="","",'Base de données'!G833)</f>
        <v/>
      </c>
      <c r="H890" s="10" t="str">
        <f>IF('Base de données'!H833="","",'Base de données'!H833)</f>
        <v/>
      </c>
      <c r="I890" s="10" t="str">
        <f>IF('Base de données'!I833="","",'Base de données'!I833)</f>
        <v/>
      </c>
      <c r="J890" s="10" t="str">
        <f>IF('Base de données'!J833="","",'Base de données'!J833)</f>
        <v/>
      </c>
      <c r="K890" s="10" t="str">
        <f>IF('Base de données'!K833="","",'Base de données'!K833)</f>
        <v/>
      </c>
      <c r="L890" s="64" t="str">
        <f>IF('Base de données'!L833="","",'Base de données'!L833)</f>
        <v/>
      </c>
      <c r="M890" s="64" t="str">
        <f>IF('Base de données'!M833="","",'Base de données'!M833)</f>
        <v/>
      </c>
      <c r="N890" s="64" t="str">
        <f>IF('Base de données'!N833="","",'Base de données'!N833)</f>
        <v/>
      </c>
      <c r="O890" s="10" t="str">
        <f>IF('Base de données'!O833="","",'Base de données'!O833)</f>
        <v/>
      </c>
      <c r="P890" s="10" t="str">
        <f>IF('Base de données'!P833="","",'Base de données'!P833)</f>
        <v/>
      </c>
      <c r="Q890" s="10" t="str">
        <f>IF('Base de données'!Q833="","",'Base de données'!Q833)</f>
        <v/>
      </c>
      <c r="BQ890"/>
      <c r="BR890"/>
      <c r="BS890"/>
      <c r="BT890"/>
      <c r="BU890"/>
      <c r="BV890"/>
      <c r="BW890"/>
      <c r="BX890"/>
      <c r="BY890"/>
      <c r="BZ890"/>
      <c r="CA890"/>
      <c r="CB890"/>
      <c r="CC890"/>
      <c r="CD890"/>
      <c r="CE890"/>
      <c r="CF890"/>
    </row>
    <row r="891" spans="1:84" hidden="1" x14ac:dyDescent="0.3">
      <c r="A891" s="12"/>
      <c r="B891" s="10" t="str">
        <f>IF('Base de données'!B834="","",'Base de données'!B834)</f>
        <v/>
      </c>
      <c r="C891" s="10" t="str">
        <f>IF('Base de données'!C834="","",'Base de données'!C834)</f>
        <v/>
      </c>
      <c r="D891" s="10" t="str">
        <f>IF('Base de données'!D834="","",'Base de données'!D834)</f>
        <v/>
      </c>
      <c r="E891" s="10" t="str">
        <f>IF('Base de données'!E834="","",'Base de données'!E834)</f>
        <v/>
      </c>
      <c r="F891" s="10" t="str">
        <f>IF('Base de données'!F834="","",'Base de données'!F834)</f>
        <v/>
      </c>
      <c r="G891" s="10" t="str">
        <f>IF('Base de données'!G834="","",'Base de données'!G834)</f>
        <v/>
      </c>
      <c r="H891" s="10" t="str">
        <f>IF('Base de données'!H834="","",'Base de données'!H834)</f>
        <v/>
      </c>
      <c r="I891" s="10" t="str">
        <f>IF('Base de données'!I834="","",'Base de données'!I834)</f>
        <v/>
      </c>
      <c r="J891" s="10" t="str">
        <f>IF('Base de données'!J834="","",'Base de données'!J834)</f>
        <v/>
      </c>
      <c r="K891" s="10" t="str">
        <f>IF('Base de données'!K834="","",'Base de données'!K834)</f>
        <v/>
      </c>
      <c r="L891" s="64" t="str">
        <f>IF('Base de données'!L834="","",'Base de données'!L834)</f>
        <v/>
      </c>
      <c r="M891" s="64" t="str">
        <f>IF('Base de données'!M834="","",'Base de données'!M834)</f>
        <v/>
      </c>
      <c r="N891" s="64" t="str">
        <f>IF('Base de données'!N834="","",'Base de données'!N834)</f>
        <v/>
      </c>
      <c r="O891" s="10" t="str">
        <f>IF('Base de données'!O834="","",'Base de données'!O834)</f>
        <v/>
      </c>
      <c r="P891" s="10" t="str">
        <f>IF('Base de données'!P834="","",'Base de données'!P834)</f>
        <v/>
      </c>
      <c r="Q891" s="10" t="str">
        <f>IF('Base de données'!Q834="","",'Base de données'!Q834)</f>
        <v/>
      </c>
      <c r="BQ891"/>
      <c r="BR891"/>
      <c r="BS891"/>
      <c r="BT891"/>
      <c r="BU891"/>
      <c r="BV891"/>
      <c r="BW891"/>
      <c r="BX891"/>
      <c r="BY891"/>
      <c r="BZ891"/>
      <c r="CA891"/>
      <c r="CB891"/>
      <c r="CC891"/>
      <c r="CD891"/>
      <c r="CE891"/>
      <c r="CF891"/>
    </row>
    <row r="892" spans="1:84" hidden="1" x14ac:dyDescent="0.3">
      <c r="A892" s="12"/>
      <c r="B892" s="10" t="str">
        <f>IF('Base de données'!B835="","",'Base de données'!B835)</f>
        <v/>
      </c>
      <c r="C892" s="10" t="str">
        <f>IF('Base de données'!C835="","",'Base de données'!C835)</f>
        <v/>
      </c>
      <c r="D892" s="10" t="str">
        <f>IF('Base de données'!D835="","",'Base de données'!D835)</f>
        <v/>
      </c>
      <c r="E892" s="10" t="str">
        <f>IF('Base de données'!E835="","",'Base de données'!E835)</f>
        <v/>
      </c>
      <c r="F892" s="10" t="str">
        <f>IF('Base de données'!F835="","",'Base de données'!F835)</f>
        <v/>
      </c>
      <c r="G892" s="10" t="str">
        <f>IF('Base de données'!G835="","",'Base de données'!G835)</f>
        <v/>
      </c>
      <c r="H892" s="10" t="str">
        <f>IF('Base de données'!H835="","",'Base de données'!H835)</f>
        <v/>
      </c>
      <c r="I892" s="10" t="str">
        <f>IF('Base de données'!I835="","",'Base de données'!I835)</f>
        <v/>
      </c>
      <c r="J892" s="10" t="str">
        <f>IF('Base de données'!J835="","",'Base de données'!J835)</f>
        <v/>
      </c>
      <c r="K892" s="10" t="str">
        <f>IF('Base de données'!K835="","",'Base de données'!K835)</f>
        <v/>
      </c>
      <c r="L892" s="64" t="str">
        <f>IF('Base de données'!L835="","",'Base de données'!L835)</f>
        <v/>
      </c>
      <c r="M892" s="64" t="str">
        <f>IF('Base de données'!M835="","",'Base de données'!M835)</f>
        <v/>
      </c>
      <c r="N892" s="64" t="str">
        <f>IF('Base de données'!N835="","",'Base de données'!N835)</f>
        <v/>
      </c>
      <c r="O892" s="10" t="str">
        <f>IF('Base de données'!O835="","",'Base de données'!O835)</f>
        <v/>
      </c>
      <c r="P892" s="10" t="str">
        <f>IF('Base de données'!P835="","",'Base de données'!P835)</f>
        <v/>
      </c>
      <c r="Q892" s="10" t="str">
        <f>IF('Base de données'!Q835="","",'Base de données'!Q835)</f>
        <v/>
      </c>
      <c r="BQ892"/>
      <c r="BR892"/>
      <c r="BS892"/>
      <c r="BT892"/>
      <c r="BU892"/>
      <c r="BV892"/>
      <c r="BW892"/>
      <c r="BX892"/>
      <c r="BY892"/>
      <c r="BZ892"/>
      <c r="CA892"/>
      <c r="CB892"/>
      <c r="CC892"/>
      <c r="CD892"/>
      <c r="CE892"/>
      <c r="CF892"/>
    </row>
    <row r="893" spans="1:84" hidden="1" x14ac:dyDescent="0.3">
      <c r="A893" s="12"/>
      <c r="B893" s="10" t="str">
        <f>IF('Base de données'!B836="","",'Base de données'!B836)</f>
        <v/>
      </c>
      <c r="C893" s="10" t="str">
        <f>IF('Base de données'!C836="","",'Base de données'!C836)</f>
        <v/>
      </c>
      <c r="D893" s="10" t="str">
        <f>IF('Base de données'!D836="","",'Base de données'!D836)</f>
        <v/>
      </c>
      <c r="E893" s="10" t="str">
        <f>IF('Base de données'!E836="","",'Base de données'!E836)</f>
        <v/>
      </c>
      <c r="F893" s="10" t="str">
        <f>IF('Base de données'!F836="","",'Base de données'!F836)</f>
        <v/>
      </c>
      <c r="G893" s="10" t="str">
        <f>IF('Base de données'!G836="","",'Base de données'!G836)</f>
        <v/>
      </c>
      <c r="H893" s="10" t="str">
        <f>IF('Base de données'!H836="","",'Base de données'!H836)</f>
        <v/>
      </c>
      <c r="I893" s="10" t="str">
        <f>IF('Base de données'!I836="","",'Base de données'!I836)</f>
        <v/>
      </c>
      <c r="J893" s="10" t="str">
        <f>IF('Base de données'!J836="","",'Base de données'!J836)</f>
        <v/>
      </c>
      <c r="K893" s="10" t="str">
        <f>IF('Base de données'!K836="","",'Base de données'!K836)</f>
        <v/>
      </c>
      <c r="L893" s="64" t="str">
        <f>IF('Base de données'!L836="","",'Base de données'!L836)</f>
        <v/>
      </c>
      <c r="M893" s="64" t="str">
        <f>IF('Base de données'!M836="","",'Base de données'!M836)</f>
        <v/>
      </c>
      <c r="N893" s="64" t="str">
        <f>IF('Base de données'!N836="","",'Base de données'!N836)</f>
        <v/>
      </c>
      <c r="O893" s="10" t="str">
        <f>IF('Base de données'!O836="","",'Base de données'!O836)</f>
        <v/>
      </c>
      <c r="P893" s="10" t="str">
        <f>IF('Base de données'!P836="","",'Base de données'!P836)</f>
        <v/>
      </c>
      <c r="Q893" s="10" t="str">
        <f>IF('Base de données'!Q836="","",'Base de données'!Q836)</f>
        <v/>
      </c>
      <c r="BQ893"/>
      <c r="BR893"/>
      <c r="BS893"/>
      <c r="BT893"/>
      <c r="BU893"/>
      <c r="BV893"/>
      <c r="BW893"/>
      <c r="BX893"/>
      <c r="BY893"/>
      <c r="BZ893"/>
      <c r="CA893"/>
      <c r="CB893"/>
      <c r="CC893"/>
      <c r="CD893"/>
      <c r="CE893"/>
      <c r="CF893"/>
    </row>
    <row r="894" spans="1:84" hidden="1" x14ac:dyDescent="0.3">
      <c r="A894" s="12"/>
      <c r="B894" s="10" t="str">
        <f>IF('Base de données'!B837="","",'Base de données'!B837)</f>
        <v/>
      </c>
      <c r="C894" s="10" t="str">
        <f>IF('Base de données'!C837="","",'Base de données'!C837)</f>
        <v/>
      </c>
      <c r="D894" s="10" t="str">
        <f>IF('Base de données'!D837="","",'Base de données'!D837)</f>
        <v/>
      </c>
      <c r="E894" s="10" t="str">
        <f>IF('Base de données'!E837="","",'Base de données'!E837)</f>
        <v/>
      </c>
      <c r="F894" s="10" t="str">
        <f>IF('Base de données'!F837="","",'Base de données'!F837)</f>
        <v/>
      </c>
      <c r="G894" s="10" t="str">
        <f>IF('Base de données'!G837="","",'Base de données'!G837)</f>
        <v/>
      </c>
      <c r="H894" s="10" t="str">
        <f>IF('Base de données'!H837="","",'Base de données'!H837)</f>
        <v/>
      </c>
      <c r="I894" s="10" t="str">
        <f>IF('Base de données'!I837="","",'Base de données'!I837)</f>
        <v/>
      </c>
      <c r="J894" s="10" t="str">
        <f>IF('Base de données'!J837="","",'Base de données'!J837)</f>
        <v/>
      </c>
      <c r="K894" s="10" t="str">
        <f>IF('Base de données'!K837="","",'Base de données'!K837)</f>
        <v/>
      </c>
      <c r="L894" s="64" t="str">
        <f>IF('Base de données'!L837="","",'Base de données'!L837)</f>
        <v/>
      </c>
      <c r="M894" s="64" t="str">
        <f>IF('Base de données'!M837="","",'Base de données'!M837)</f>
        <v/>
      </c>
      <c r="N894" s="64" t="str">
        <f>IF('Base de données'!N837="","",'Base de données'!N837)</f>
        <v/>
      </c>
      <c r="O894" s="10" t="str">
        <f>IF('Base de données'!O837="","",'Base de données'!O837)</f>
        <v/>
      </c>
      <c r="P894" s="10" t="str">
        <f>IF('Base de données'!P837="","",'Base de données'!P837)</f>
        <v/>
      </c>
      <c r="Q894" s="10" t="str">
        <f>IF('Base de données'!Q837="","",'Base de données'!Q837)</f>
        <v/>
      </c>
      <c r="BQ894"/>
      <c r="BR894"/>
      <c r="BS894"/>
      <c r="BT894"/>
      <c r="BU894"/>
      <c r="BV894"/>
      <c r="BW894"/>
      <c r="BX894"/>
      <c r="BY894"/>
      <c r="BZ894"/>
      <c r="CA894"/>
      <c r="CB894"/>
      <c r="CC894"/>
      <c r="CD894"/>
      <c r="CE894"/>
      <c r="CF894"/>
    </row>
    <row r="895" spans="1:84" hidden="1" x14ac:dyDescent="0.3">
      <c r="A895" s="12"/>
      <c r="B895" s="10" t="str">
        <f>IF('Base de données'!B838="","",'Base de données'!B838)</f>
        <v/>
      </c>
      <c r="C895" s="10" t="str">
        <f>IF('Base de données'!C838="","",'Base de données'!C838)</f>
        <v/>
      </c>
      <c r="D895" s="10" t="str">
        <f>IF('Base de données'!D838="","",'Base de données'!D838)</f>
        <v/>
      </c>
      <c r="E895" s="10" t="str">
        <f>IF('Base de données'!E838="","",'Base de données'!E838)</f>
        <v/>
      </c>
      <c r="F895" s="10" t="str">
        <f>IF('Base de données'!F838="","",'Base de données'!F838)</f>
        <v/>
      </c>
      <c r="G895" s="10" t="str">
        <f>IF('Base de données'!G838="","",'Base de données'!G838)</f>
        <v/>
      </c>
      <c r="H895" s="10" t="str">
        <f>IF('Base de données'!H838="","",'Base de données'!H838)</f>
        <v/>
      </c>
      <c r="I895" s="10" t="str">
        <f>IF('Base de données'!I838="","",'Base de données'!I838)</f>
        <v/>
      </c>
      <c r="J895" s="10" t="str">
        <f>IF('Base de données'!J838="","",'Base de données'!J838)</f>
        <v/>
      </c>
      <c r="K895" s="10" t="str">
        <f>IF('Base de données'!K838="","",'Base de données'!K838)</f>
        <v/>
      </c>
      <c r="L895" s="64" t="str">
        <f>IF('Base de données'!L838="","",'Base de données'!L838)</f>
        <v/>
      </c>
      <c r="M895" s="64" t="str">
        <f>IF('Base de données'!M838="","",'Base de données'!M838)</f>
        <v/>
      </c>
      <c r="N895" s="64" t="str">
        <f>IF('Base de données'!N838="","",'Base de données'!N838)</f>
        <v/>
      </c>
      <c r="O895" s="10" t="str">
        <f>IF('Base de données'!O838="","",'Base de données'!O838)</f>
        <v/>
      </c>
      <c r="P895" s="10" t="str">
        <f>IF('Base de données'!P838="","",'Base de données'!P838)</f>
        <v/>
      </c>
      <c r="Q895" s="10" t="str">
        <f>IF('Base de données'!Q838="","",'Base de données'!Q838)</f>
        <v/>
      </c>
      <c r="BQ895"/>
      <c r="BR895"/>
      <c r="BS895"/>
      <c r="BT895"/>
      <c r="BU895"/>
      <c r="BV895"/>
      <c r="BW895"/>
      <c r="BX895"/>
      <c r="BY895"/>
      <c r="BZ895"/>
      <c r="CA895"/>
      <c r="CB895"/>
      <c r="CC895"/>
      <c r="CD895"/>
      <c r="CE895"/>
      <c r="CF895"/>
    </row>
    <row r="896" spans="1:84" hidden="1" x14ac:dyDescent="0.3">
      <c r="A896" s="12"/>
      <c r="B896" s="10" t="str">
        <f>IF('Base de données'!B839="","",'Base de données'!B839)</f>
        <v/>
      </c>
      <c r="C896" s="10" t="str">
        <f>IF('Base de données'!C839="","",'Base de données'!C839)</f>
        <v/>
      </c>
      <c r="D896" s="10" t="str">
        <f>IF('Base de données'!D839="","",'Base de données'!D839)</f>
        <v/>
      </c>
      <c r="E896" s="10" t="str">
        <f>IF('Base de données'!E839="","",'Base de données'!E839)</f>
        <v/>
      </c>
      <c r="F896" s="10" t="str">
        <f>IF('Base de données'!F839="","",'Base de données'!F839)</f>
        <v/>
      </c>
      <c r="G896" s="10" t="str">
        <f>IF('Base de données'!G839="","",'Base de données'!G839)</f>
        <v/>
      </c>
      <c r="H896" s="10" t="str">
        <f>IF('Base de données'!H839="","",'Base de données'!H839)</f>
        <v/>
      </c>
      <c r="I896" s="10" t="str">
        <f>IF('Base de données'!I839="","",'Base de données'!I839)</f>
        <v/>
      </c>
      <c r="J896" s="10" t="str">
        <f>IF('Base de données'!J839="","",'Base de données'!J839)</f>
        <v/>
      </c>
      <c r="K896" s="10" t="str">
        <f>IF('Base de données'!K839="","",'Base de données'!K839)</f>
        <v/>
      </c>
      <c r="L896" s="64" t="str">
        <f>IF('Base de données'!L839="","",'Base de données'!L839)</f>
        <v/>
      </c>
      <c r="M896" s="64" t="str">
        <f>IF('Base de données'!M839="","",'Base de données'!M839)</f>
        <v/>
      </c>
      <c r="N896" s="64" t="str">
        <f>IF('Base de données'!N839="","",'Base de données'!N839)</f>
        <v/>
      </c>
      <c r="O896" s="10" t="str">
        <f>IF('Base de données'!O839="","",'Base de données'!O839)</f>
        <v/>
      </c>
      <c r="P896" s="10" t="str">
        <f>IF('Base de données'!P839="","",'Base de données'!P839)</f>
        <v/>
      </c>
      <c r="Q896" s="10" t="str">
        <f>IF('Base de données'!Q839="","",'Base de données'!Q839)</f>
        <v/>
      </c>
      <c r="BQ896"/>
      <c r="BR896"/>
      <c r="BS896"/>
      <c r="BT896"/>
      <c r="BU896"/>
      <c r="BV896"/>
      <c r="BW896"/>
      <c r="BX896"/>
      <c r="BY896"/>
      <c r="BZ896"/>
      <c r="CA896"/>
      <c r="CB896"/>
      <c r="CC896"/>
      <c r="CD896"/>
      <c r="CE896"/>
      <c r="CF896"/>
    </row>
    <row r="897" spans="1:84" hidden="1" x14ac:dyDescent="0.3">
      <c r="A897" s="12"/>
      <c r="B897" s="10" t="str">
        <f>IF('Base de données'!B840="","",'Base de données'!B840)</f>
        <v/>
      </c>
      <c r="C897" s="10" t="str">
        <f>IF('Base de données'!C840="","",'Base de données'!C840)</f>
        <v/>
      </c>
      <c r="D897" s="10" t="str">
        <f>IF('Base de données'!D840="","",'Base de données'!D840)</f>
        <v/>
      </c>
      <c r="E897" s="10" t="str">
        <f>IF('Base de données'!E840="","",'Base de données'!E840)</f>
        <v/>
      </c>
      <c r="F897" s="10" t="str">
        <f>IF('Base de données'!F840="","",'Base de données'!F840)</f>
        <v/>
      </c>
      <c r="G897" s="10" t="str">
        <f>IF('Base de données'!G840="","",'Base de données'!G840)</f>
        <v/>
      </c>
      <c r="H897" s="10" t="str">
        <f>IF('Base de données'!H840="","",'Base de données'!H840)</f>
        <v/>
      </c>
      <c r="I897" s="10" t="str">
        <f>IF('Base de données'!I840="","",'Base de données'!I840)</f>
        <v/>
      </c>
      <c r="J897" s="10" t="str">
        <f>IF('Base de données'!J840="","",'Base de données'!J840)</f>
        <v/>
      </c>
      <c r="K897" s="10" t="str">
        <f>IF('Base de données'!K840="","",'Base de données'!K840)</f>
        <v/>
      </c>
      <c r="L897" s="64" t="str">
        <f>IF('Base de données'!L840="","",'Base de données'!L840)</f>
        <v/>
      </c>
      <c r="M897" s="64" t="str">
        <f>IF('Base de données'!M840="","",'Base de données'!M840)</f>
        <v/>
      </c>
      <c r="N897" s="64" t="str">
        <f>IF('Base de données'!N840="","",'Base de données'!N840)</f>
        <v/>
      </c>
      <c r="O897" s="10" t="str">
        <f>IF('Base de données'!O840="","",'Base de données'!O840)</f>
        <v/>
      </c>
      <c r="P897" s="10" t="str">
        <f>IF('Base de données'!P840="","",'Base de données'!P840)</f>
        <v/>
      </c>
      <c r="Q897" s="10" t="str">
        <f>IF('Base de données'!Q840="","",'Base de données'!Q840)</f>
        <v/>
      </c>
      <c r="BQ897"/>
      <c r="BR897"/>
      <c r="BS897"/>
      <c r="BT897"/>
      <c r="BU897"/>
      <c r="BV897"/>
      <c r="BW897"/>
      <c r="BX897"/>
      <c r="BY897"/>
      <c r="BZ897"/>
      <c r="CA897"/>
      <c r="CB897"/>
      <c r="CC897"/>
      <c r="CD897"/>
      <c r="CE897"/>
      <c r="CF897"/>
    </row>
    <row r="898" spans="1:84" hidden="1" x14ac:dyDescent="0.3">
      <c r="A898" s="12"/>
      <c r="B898" s="10" t="str">
        <f>IF('Base de données'!B841="","",'Base de données'!B841)</f>
        <v/>
      </c>
      <c r="C898" s="10" t="str">
        <f>IF('Base de données'!C841="","",'Base de données'!C841)</f>
        <v/>
      </c>
      <c r="D898" s="10" t="str">
        <f>IF('Base de données'!D841="","",'Base de données'!D841)</f>
        <v/>
      </c>
      <c r="E898" s="10" t="str">
        <f>IF('Base de données'!E841="","",'Base de données'!E841)</f>
        <v/>
      </c>
      <c r="F898" s="10" t="str">
        <f>IF('Base de données'!F841="","",'Base de données'!F841)</f>
        <v/>
      </c>
      <c r="G898" s="10" t="str">
        <f>IF('Base de données'!G841="","",'Base de données'!G841)</f>
        <v/>
      </c>
      <c r="H898" s="10" t="str">
        <f>IF('Base de données'!H841="","",'Base de données'!H841)</f>
        <v/>
      </c>
      <c r="I898" s="10" t="str">
        <f>IF('Base de données'!I841="","",'Base de données'!I841)</f>
        <v/>
      </c>
      <c r="J898" s="10" t="str">
        <f>IF('Base de données'!J841="","",'Base de données'!J841)</f>
        <v/>
      </c>
      <c r="K898" s="10" t="str">
        <f>IF('Base de données'!K841="","",'Base de données'!K841)</f>
        <v/>
      </c>
      <c r="L898" s="64" t="str">
        <f>IF('Base de données'!L841="","",'Base de données'!L841)</f>
        <v/>
      </c>
      <c r="M898" s="64" t="str">
        <f>IF('Base de données'!M841="","",'Base de données'!M841)</f>
        <v/>
      </c>
      <c r="N898" s="64" t="str">
        <f>IF('Base de données'!N841="","",'Base de données'!N841)</f>
        <v/>
      </c>
      <c r="O898" s="10" t="str">
        <f>IF('Base de données'!O841="","",'Base de données'!O841)</f>
        <v/>
      </c>
      <c r="P898" s="10" t="str">
        <f>IF('Base de données'!P841="","",'Base de données'!P841)</f>
        <v/>
      </c>
      <c r="Q898" s="10" t="str">
        <f>IF('Base de données'!Q841="","",'Base de données'!Q841)</f>
        <v/>
      </c>
      <c r="BQ898"/>
      <c r="BR898"/>
      <c r="BS898"/>
      <c r="BT898"/>
      <c r="BU898"/>
      <c r="BV898"/>
      <c r="BW898"/>
      <c r="BX898"/>
      <c r="BY898"/>
      <c r="BZ898"/>
      <c r="CA898"/>
      <c r="CB898"/>
      <c r="CC898"/>
      <c r="CD898"/>
      <c r="CE898"/>
      <c r="CF898"/>
    </row>
    <row r="899" spans="1:84" hidden="1" x14ac:dyDescent="0.3">
      <c r="A899" s="12"/>
      <c r="B899" s="10" t="str">
        <f>IF('Base de données'!B842="","",'Base de données'!B842)</f>
        <v/>
      </c>
      <c r="C899" s="10" t="str">
        <f>IF('Base de données'!C842="","",'Base de données'!C842)</f>
        <v/>
      </c>
      <c r="D899" s="10" t="str">
        <f>IF('Base de données'!D842="","",'Base de données'!D842)</f>
        <v/>
      </c>
      <c r="E899" s="10" t="str">
        <f>IF('Base de données'!E842="","",'Base de données'!E842)</f>
        <v/>
      </c>
      <c r="F899" s="10" t="str">
        <f>IF('Base de données'!F842="","",'Base de données'!F842)</f>
        <v/>
      </c>
      <c r="G899" s="10" t="str">
        <f>IF('Base de données'!G842="","",'Base de données'!G842)</f>
        <v/>
      </c>
      <c r="H899" s="10" t="str">
        <f>IF('Base de données'!H842="","",'Base de données'!H842)</f>
        <v/>
      </c>
      <c r="I899" s="10" t="str">
        <f>IF('Base de données'!I842="","",'Base de données'!I842)</f>
        <v/>
      </c>
      <c r="J899" s="10" t="str">
        <f>IF('Base de données'!J842="","",'Base de données'!J842)</f>
        <v/>
      </c>
      <c r="K899" s="10" t="str">
        <f>IF('Base de données'!K842="","",'Base de données'!K842)</f>
        <v/>
      </c>
      <c r="L899" s="64" t="str">
        <f>IF('Base de données'!L842="","",'Base de données'!L842)</f>
        <v/>
      </c>
      <c r="M899" s="64" t="str">
        <f>IF('Base de données'!M842="","",'Base de données'!M842)</f>
        <v/>
      </c>
      <c r="N899" s="64" t="str">
        <f>IF('Base de données'!N842="","",'Base de données'!N842)</f>
        <v/>
      </c>
      <c r="O899" s="10" t="str">
        <f>IF('Base de données'!O842="","",'Base de données'!O842)</f>
        <v/>
      </c>
      <c r="P899" s="10" t="str">
        <f>IF('Base de données'!P842="","",'Base de données'!P842)</f>
        <v/>
      </c>
      <c r="Q899" s="10" t="str">
        <f>IF('Base de données'!Q842="","",'Base de données'!Q842)</f>
        <v/>
      </c>
      <c r="BQ899"/>
      <c r="BR899"/>
      <c r="BS899"/>
      <c r="BT899"/>
      <c r="BU899"/>
      <c r="BV899"/>
      <c r="BW899"/>
      <c r="BX899"/>
      <c r="BY899"/>
      <c r="BZ899"/>
      <c r="CA899"/>
      <c r="CB899"/>
      <c r="CC899"/>
      <c r="CD899"/>
      <c r="CE899"/>
      <c r="CF899"/>
    </row>
    <row r="900" spans="1:84" hidden="1" x14ac:dyDescent="0.3">
      <c r="A900" s="12"/>
      <c r="B900" s="10" t="str">
        <f>IF('Base de données'!B843="","",'Base de données'!B843)</f>
        <v/>
      </c>
      <c r="C900" s="10" t="str">
        <f>IF('Base de données'!C843="","",'Base de données'!C843)</f>
        <v/>
      </c>
      <c r="D900" s="10" t="str">
        <f>IF('Base de données'!D843="","",'Base de données'!D843)</f>
        <v/>
      </c>
      <c r="E900" s="10" t="str">
        <f>IF('Base de données'!E843="","",'Base de données'!E843)</f>
        <v/>
      </c>
      <c r="F900" s="10" t="str">
        <f>IF('Base de données'!F843="","",'Base de données'!F843)</f>
        <v/>
      </c>
      <c r="G900" s="10" t="str">
        <f>IF('Base de données'!G843="","",'Base de données'!G843)</f>
        <v/>
      </c>
      <c r="H900" s="10" t="str">
        <f>IF('Base de données'!H843="","",'Base de données'!H843)</f>
        <v/>
      </c>
      <c r="I900" s="10" t="str">
        <f>IF('Base de données'!I843="","",'Base de données'!I843)</f>
        <v/>
      </c>
      <c r="J900" s="10" t="str">
        <f>IF('Base de données'!J843="","",'Base de données'!J843)</f>
        <v/>
      </c>
      <c r="K900" s="10" t="str">
        <f>IF('Base de données'!K843="","",'Base de données'!K843)</f>
        <v/>
      </c>
      <c r="L900" s="64" t="str">
        <f>IF('Base de données'!L843="","",'Base de données'!L843)</f>
        <v/>
      </c>
      <c r="M900" s="64" t="str">
        <f>IF('Base de données'!M843="","",'Base de données'!M843)</f>
        <v/>
      </c>
      <c r="N900" s="64" t="str">
        <f>IF('Base de données'!N843="","",'Base de données'!N843)</f>
        <v/>
      </c>
      <c r="O900" s="10" t="str">
        <f>IF('Base de données'!O843="","",'Base de données'!O843)</f>
        <v/>
      </c>
      <c r="P900" s="10" t="str">
        <f>IF('Base de données'!P843="","",'Base de données'!P843)</f>
        <v/>
      </c>
      <c r="Q900" s="10" t="str">
        <f>IF('Base de données'!Q843="","",'Base de données'!Q843)</f>
        <v/>
      </c>
      <c r="BQ900"/>
      <c r="BR900"/>
      <c r="BS900"/>
      <c r="BT900"/>
      <c r="BU900"/>
      <c r="BV900"/>
      <c r="BW900"/>
      <c r="BX900"/>
      <c r="BY900"/>
      <c r="BZ900"/>
      <c r="CA900"/>
      <c r="CB900"/>
      <c r="CC900"/>
      <c r="CD900"/>
      <c r="CE900"/>
      <c r="CF900"/>
    </row>
    <row r="901" spans="1:84" hidden="1" x14ac:dyDescent="0.3">
      <c r="A901" s="12"/>
      <c r="B901" s="10" t="str">
        <f>IF('Base de données'!B844="","",'Base de données'!B844)</f>
        <v/>
      </c>
      <c r="C901" s="10" t="str">
        <f>IF('Base de données'!C844="","",'Base de données'!C844)</f>
        <v/>
      </c>
      <c r="D901" s="10" t="str">
        <f>IF('Base de données'!D844="","",'Base de données'!D844)</f>
        <v/>
      </c>
      <c r="E901" s="10" t="str">
        <f>IF('Base de données'!E844="","",'Base de données'!E844)</f>
        <v/>
      </c>
      <c r="F901" s="10" t="str">
        <f>IF('Base de données'!F844="","",'Base de données'!F844)</f>
        <v/>
      </c>
      <c r="G901" s="10" t="str">
        <f>IF('Base de données'!G844="","",'Base de données'!G844)</f>
        <v/>
      </c>
      <c r="H901" s="10" t="str">
        <f>IF('Base de données'!H844="","",'Base de données'!H844)</f>
        <v/>
      </c>
      <c r="I901" s="10" t="str">
        <f>IF('Base de données'!I844="","",'Base de données'!I844)</f>
        <v/>
      </c>
      <c r="J901" s="10" t="str">
        <f>IF('Base de données'!J844="","",'Base de données'!J844)</f>
        <v/>
      </c>
      <c r="K901" s="10" t="str">
        <f>IF('Base de données'!K844="","",'Base de données'!K844)</f>
        <v/>
      </c>
      <c r="L901" s="64" t="str">
        <f>IF('Base de données'!L844="","",'Base de données'!L844)</f>
        <v/>
      </c>
      <c r="M901" s="64" t="str">
        <f>IF('Base de données'!M844="","",'Base de données'!M844)</f>
        <v/>
      </c>
      <c r="N901" s="64" t="str">
        <f>IF('Base de données'!N844="","",'Base de données'!N844)</f>
        <v/>
      </c>
      <c r="O901" s="10" t="str">
        <f>IF('Base de données'!O844="","",'Base de données'!O844)</f>
        <v/>
      </c>
      <c r="P901" s="10" t="str">
        <f>IF('Base de données'!P844="","",'Base de données'!P844)</f>
        <v/>
      </c>
      <c r="Q901" s="10" t="str">
        <f>IF('Base de données'!Q844="","",'Base de données'!Q844)</f>
        <v/>
      </c>
      <c r="BQ901"/>
      <c r="BR901"/>
      <c r="BS901"/>
      <c r="BT901"/>
      <c r="BU901"/>
      <c r="BV901"/>
      <c r="BW901"/>
      <c r="BX901"/>
      <c r="BY901"/>
      <c r="BZ901"/>
      <c r="CA901"/>
      <c r="CB901"/>
      <c r="CC901"/>
      <c r="CD901"/>
      <c r="CE901"/>
      <c r="CF901"/>
    </row>
    <row r="902" spans="1:84" hidden="1" x14ac:dyDescent="0.3">
      <c r="A902" s="12"/>
      <c r="B902" s="10" t="str">
        <f>IF('Base de données'!B845="","",'Base de données'!B845)</f>
        <v/>
      </c>
      <c r="C902" s="10" t="str">
        <f>IF('Base de données'!C845="","",'Base de données'!C845)</f>
        <v/>
      </c>
      <c r="D902" s="10" t="str">
        <f>IF('Base de données'!D845="","",'Base de données'!D845)</f>
        <v/>
      </c>
      <c r="E902" s="10" t="str">
        <f>IF('Base de données'!E845="","",'Base de données'!E845)</f>
        <v/>
      </c>
      <c r="F902" s="10" t="str">
        <f>IF('Base de données'!F845="","",'Base de données'!F845)</f>
        <v/>
      </c>
      <c r="G902" s="10" t="str">
        <f>IF('Base de données'!G845="","",'Base de données'!G845)</f>
        <v/>
      </c>
      <c r="H902" s="10" t="str">
        <f>IF('Base de données'!H845="","",'Base de données'!H845)</f>
        <v/>
      </c>
      <c r="I902" s="10" t="str">
        <f>IF('Base de données'!I845="","",'Base de données'!I845)</f>
        <v/>
      </c>
      <c r="J902" s="10" t="str">
        <f>IF('Base de données'!J845="","",'Base de données'!J845)</f>
        <v/>
      </c>
      <c r="K902" s="10" t="str">
        <f>IF('Base de données'!K845="","",'Base de données'!K845)</f>
        <v/>
      </c>
      <c r="L902" s="64" t="str">
        <f>IF('Base de données'!L845="","",'Base de données'!L845)</f>
        <v/>
      </c>
      <c r="M902" s="64" t="str">
        <f>IF('Base de données'!M845="","",'Base de données'!M845)</f>
        <v/>
      </c>
      <c r="N902" s="64" t="str">
        <f>IF('Base de données'!N845="","",'Base de données'!N845)</f>
        <v/>
      </c>
      <c r="O902" s="10" t="str">
        <f>IF('Base de données'!O845="","",'Base de données'!O845)</f>
        <v/>
      </c>
      <c r="P902" s="10" t="str">
        <f>IF('Base de données'!P845="","",'Base de données'!P845)</f>
        <v/>
      </c>
      <c r="Q902" s="10" t="str">
        <f>IF('Base de données'!Q845="","",'Base de données'!Q845)</f>
        <v/>
      </c>
      <c r="BQ902"/>
      <c r="BR902"/>
      <c r="BS902"/>
      <c r="BT902"/>
      <c r="BU902"/>
      <c r="BV902"/>
      <c r="BW902"/>
      <c r="BX902"/>
      <c r="BY902"/>
      <c r="BZ902"/>
      <c r="CA902"/>
      <c r="CB902"/>
      <c r="CC902"/>
      <c r="CD902"/>
      <c r="CE902"/>
      <c r="CF902"/>
    </row>
    <row r="903" spans="1:84" hidden="1" x14ac:dyDescent="0.3">
      <c r="A903" s="12"/>
      <c r="B903" s="10" t="str">
        <f>IF('Base de données'!B846="","",'Base de données'!B846)</f>
        <v/>
      </c>
      <c r="C903" s="10" t="str">
        <f>IF('Base de données'!C846="","",'Base de données'!C846)</f>
        <v/>
      </c>
      <c r="D903" s="10" t="str">
        <f>IF('Base de données'!D846="","",'Base de données'!D846)</f>
        <v/>
      </c>
      <c r="E903" s="10" t="str">
        <f>IF('Base de données'!E846="","",'Base de données'!E846)</f>
        <v/>
      </c>
      <c r="F903" s="10" t="str">
        <f>IF('Base de données'!F846="","",'Base de données'!F846)</f>
        <v/>
      </c>
      <c r="G903" s="10" t="str">
        <f>IF('Base de données'!G846="","",'Base de données'!G846)</f>
        <v/>
      </c>
      <c r="H903" s="10" t="str">
        <f>IF('Base de données'!H846="","",'Base de données'!H846)</f>
        <v/>
      </c>
      <c r="I903" s="10" t="str">
        <f>IF('Base de données'!I846="","",'Base de données'!I846)</f>
        <v/>
      </c>
      <c r="J903" s="10" t="str">
        <f>IF('Base de données'!J846="","",'Base de données'!J846)</f>
        <v/>
      </c>
      <c r="K903" s="10" t="str">
        <f>IF('Base de données'!K846="","",'Base de données'!K846)</f>
        <v/>
      </c>
      <c r="L903" s="64" t="str">
        <f>IF('Base de données'!L846="","",'Base de données'!L846)</f>
        <v/>
      </c>
      <c r="M903" s="64" t="str">
        <f>IF('Base de données'!M846="","",'Base de données'!M846)</f>
        <v/>
      </c>
      <c r="N903" s="64" t="str">
        <f>IF('Base de données'!N846="","",'Base de données'!N846)</f>
        <v/>
      </c>
      <c r="O903" s="10" t="str">
        <f>IF('Base de données'!O846="","",'Base de données'!O846)</f>
        <v/>
      </c>
      <c r="P903" s="10" t="str">
        <f>IF('Base de données'!P846="","",'Base de données'!P846)</f>
        <v/>
      </c>
      <c r="Q903" s="10" t="str">
        <f>IF('Base de données'!Q846="","",'Base de données'!Q846)</f>
        <v/>
      </c>
      <c r="BQ903"/>
      <c r="BR903"/>
      <c r="BS903"/>
      <c r="BT903"/>
      <c r="BU903"/>
      <c r="BV903"/>
      <c r="BW903"/>
      <c r="BX903"/>
      <c r="BY903"/>
      <c r="BZ903"/>
      <c r="CA903"/>
      <c r="CB903"/>
      <c r="CC903"/>
      <c r="CD903"/>
      <c r="CE903"/>
      <c r="CF903"/>
    </row>
    <row r="904" spans="1:84" hidden="1" x14ac:dyDescent="0.3">
      <c r="A904" s="12"/>
      <c r="B904" s="10" t="str">
        <f>IF('Base de données'!B847="","",'Base de données'!B847)</f>
        <v/>
      </c>
      <c r="C904" s="10" t="str">
        <f>IF('Base de données'!C847="","",'Base de données'!C847)</f>
        <v/>
      </c>
      <c r="D904" s="10" t="str">
        <f>IF('Base de données'!D847="","",'Base de données'!D847)</f>
        <v/>
      </c>
      <c r="E904" s="10" t="str">
        <f>IF('Base de données'!E847="","",'Base de données'!E847)</f>
        <v/>
      </c>
      <c r="F904" s="10" t="str">
        <f>IF('Base de données'!F847="","",'Base de données'!F847)</f>
        <v/>
      </c>
      <c r="G904" s="10" t="str">
        <f>IF('Base de données'!G847="","",'Base de données'!G847)</f>
        <v/>
      </c>
      <c r="H904" s="10" t="str">
        <f>IF('Base de données'!H847="","",'Base de données'!H847)</f>
        <v/>
      </c>
      <c r="I904" s="10" t="str">
        <f>IF('Base de données'!I847="","",'Base de données'!I847)</f>
        <v/>
      </c>
      <c r="J904" s="10" t="str">
        <f>IF('Base de données'!J847="","",'Base de données'!J847)</f>
        <v/>
      </c>
      <c r="K904" s="10" t="str">
        <f>IF('Base de données'!K847="","",'Base de données'!K847)</f>
        <v/>
      </c>
      <c r="L904" s="64" t="str">
        <f>IF('Base de données'!L847="","",'Base de données'!L847)</f>
        <v/>
      </c>
      <c r="M904" s="64" t="str">
        <f>IF('Base de données'!M847="","",'Base de données'!M847)</f>
        <v/>
      </c>
      <c r="N904" s="64" t="str">
        <f>IF('Base de données'!N847="","",'Base de données'!N847)</f>
        <v/>
      </c>
      <c r="O904" s="10" t="str">
        <f>IF('Base de données'!O847="","",'Base de données'!O847)</f>
        <v/>
      </c>
      <c r="P904" s="10" t="str">
        <f>IF('Base de données'!P847="","",'Base de données'!P847)</f>
        <v/>
      </c>
      <c r="Q904" s="10" t="str">
        <f>IF('Base de données'!Q847="","",'Base de données'!Q847)</f>
        <v/>
      </c>
      <c r="BQ904"/>
      <c r="BR904"/>
      <c r="BS904"/>
      <c r="BT904"/>
      <c r="BU904"/>
      <c r="BV904"/>
      <c r="BW904"/>
      <c r="BX904"/>
      <c r="BY904"/>
      <c r="BZ904"/>
      <c r="CA904"/>
      <c r="CB904"/>
      <c r="CC904"/>
      <c r="CD904"/>
      <c r="CE904"/>
      <c r="CF904"/>
    </row>
    <row r="905" spans="1:84" hidden="1" x14ac:dyDescent="0.3">
      <c r="A905" s="12"/>
      <c r="B905" s="10" t="str">
        <f>IF('Base de données'!B848="","",'Base de données'!B848)</f>
        <v/>
      </c>
      <c r="C905" s="10" t="str">
        <f>IF('Base de données'!C848="","",'Base de données'!C848)</f>
        <v/>
      </c>
      <c r="D905" s="10" t="str">
        <f>IF('Base de données'!D848="","",'Base de données'!D848)</f>
        <v/>
      </c>
      <c r="E905" s="10" t="str">
        <f>IF('Base de données'!E848="","",'Base de données'!E848)</f>
        <v/>
      </c>
      <c r="F905" s="10" t="str">
        <f>IF('Base de données'!F848="","",'Base de données'!F848)</f>
        <v/>
      </c>
      <c r="G905" s="10" t="str">
        <f>IF('Base de données'!G848="","",'Base de données'!G848)</f>
        <v/>
      </c>
      <c r="H905" s="10" t="str">
        <f>IF('Base de données'!H848="","",'Base de données'!H848)</f>
        <v/>
      </c>
      <c r="I905" s="10" t="str">
        <f>IF('Base de données'!I848="","",'Base de données'!I848)</f>
        <v/>
      </c>
      <c r="J905" s="10" t="str">
        <f>IF('Base de données'!J848="","",'Base de données'!J848)</f>
        <v/>
      </c>
      <c r="K905" s="10" t="str">
        <f>IF('Base de données'!K848="","",'Base de données'!K848)</f>
        <v/>
      </c>
      <c r="L905" s="64" t="str">
        <f>IF('Base de données'!L848="","",'Base de données'!L848)</f>
        <v/>
      </c>
      <c r="M905" s="64" t="str">
        <f>IF('Base de données'!M848="","",'Base de données'!M848)</f>
        <v/>
      </c>
      <c r="N905" s="64" t="str">
        <f>IF('Base de données'!N848="","",'Base de données'!N848)</f>
        <v/>
      </c>
      <c r="O905" s="10" t="str">
        <f>IF('Base de données'!O848="","",'Base de données'!O848)</f>
        <v/>
      </c>
      <c r="P905" s="10" t="str">
        <f>IF('Base de données'!P848="","",'Base de données'!P848)</f>
        <v/>
      </c>
      <c r="Q905" s="10" t="str">
        <f>IF('Base de données'!Q848="","",'Base de données'!Q848)</f>
        <v/>
      </c>
      <c r="BQ905"/>
      <c r="BR905"/>
      <c r="BS905"/>
      <c r="BT905"/>
      <c r="BU905"/>
      <c r="BV905"/>
      <c r="BW905"/>
      <c r="BX905"/>
      <c r="BY905"/>
      <c r="BZ905"/>
      <c r="CA905"/>
      <c r="CB905"/>
      <c r="CC905"/>
      <c r="CD905"/>
      <c r="CE905"/>
      <c r="CF905"/>
    </row>
    <row r="906" spans="1:84" hidden="1" x14ac:dyDescent="0.3">
      <c r="A906" s="12"/>
      <c r="B906" s="10" t="str">
        <f>IF('Base de données'!B849="","",'Base de données'!B849)</f>
        <v/>
      </c>
      <c r="C906" s="10" t="str">
        <f>IF('Base de données'!C849="","",'Base de données'!C849)</f>
        <v/>
      </c>
      <c r="D906" s="10" t="str">
        <f>IF('Base de données'!D849="","",'Base de données'!D849)</f>
        <v/>
      </c>
      <c r="E906" s="10" t="str">
        <f>IF('Base de données'!E849="","",'Base de données'!E849)</f>
        <v/>
      </c>
      <c r="F906" s="10" t="str">
        <f>IF('Base de données'!F849="","",'Base de données'!F849)</f>
        <v/>
      </c>
      <c r="G906" s="10" t="str">
        <f>IF('Base de données'!G849="","",'Base de données'!G849)</f>
        <v/>
      </c>
      <c r="H906" s="10" t="str">
        <f>IF('Base de données'!H849="","",'Base de données'!H849)</f>
        <v/>
      </c>
      <c r="I906" s="10" t="str">
        <f>IF('Base de données'!I849="","",'Base de données'!I849)</f>
        <v/>
      </c>
      <c r="J906" s="10" t="str">
        <f>IF('Base de données'!J849="","",'Base de données'!J849)</f>
        <v/>
      </c>
      <c r="K906" s="10" t="str">
        <f>IF('Base de données'!K849="","",'Base de données'!K849)</f>
        <v/>
      </c>
      <c r="L906" s="64" t="str">
        <f>IF('Base de données'!L849="","",'Base de données'!L849)</f>
        <v/>
      </c>
      <c r="M906" s="64" t="str">
        <f>IF('Base de données'!M849="","",'Base de données'!M849)</f>
        <v/>
      </c>
      <c r="N906" s="64" t="str">
        <f>IF('Base de données'!N849="","",'Base de données'!N849)</f>
        <v/>
      </c>
      <c r="O906" s="10" t="str">
        <f>IF('Base de données'!O849="","",'Base de données'!O849)</f>
        <v/>
      </c>
      <c r="P906" s="10" t="str">
        <f>IF('Base de données'!P849="","",'Base de données'!P849)</f>
        <v/>
      </c>
      <c r="Q906" s="10" t="str">
        <f>IF('Base de données'!Q849="","",'Base de données'!Q849)</f>
        <v/>
      </c>
      <c r="BQ906"/>
      <c r="BR906"/>
      <c r="BS906"/>
      <c r="BT906"/>
      <c r="BU906"/>
      <c r="BV906"/>
      <c r="BW906"/>
      <c r="BX906"/>
      <c r="BY906"/>
      <c r="BZ906"/>
      <c r="CA906"/>
      <c r="CB906"/>
      <c r="CC906"/>
      <c r="CD906"/>
      <c r="CE906"/>
      <c r="CF906"/>
    </row>
    <row r="907" spans="1:84" hidden="1" x14ac:dyDescent="0.3">
      <c r="A907" s="12"/>
      <c r="B907" s="10" t="str">
        <f>IF('Base de données'!B850="","",'Base de données'!B850)</f>
        <v/>
      </c>
      <c r="C907" s="10" t="str">
        <f>IF('Base de données'!C850="","",'Base de données'!C850)</f>
        <v/>
      </c>
      <c r="D907" s="10" t="str">
        <f>IF('Base de données'!D850="","",'Base de données'!D850)</f>
        <v/>
      </c>
      <c r="E907" s="10" t="str">
        <f>IF('Base de données'!E850="","",'Base de données'!E850)</f>
        <v/>
      </c>
      <c r="F907" s="10" t="str">
        <f>IF('Base de données'!F850="","",'Base de données'!F850)</f>
        <v/>
      </c>
      <c r="G907" s="10" t="str">
        <f>IF('Base de données'!G850="","",'Base de données'!G850)</f>
        <v/>
      </c>
      <c r="H907" s="10" t="str">
        <f>IF('Base de données'!H850="","",'Base de données'!H850)</f>
        <v/>
      </c>
      <c r="I907" s="10" t="str">
        <f>IF('Base de données'!I850="","",'Base de données'!I850)</f>
        <v/>
      </c>
      <c r="J907" s="10" t="str">
        <f>IF('Base de données'!J850="","",'Base de données'!J850)</f>
        <v/>
      </c>
      <c r="K907" s="10" t="str">
        <f>IF('Base de données'!K850="","",'Base de données'!K850)</f>
        <v/>
      </c>
      <c r="L907" s="64" t="str">
        <f>IF('Base de données'!L850="","",'Base de données'!L850)</f>
        <v/>
      </c>
      <c r="M907" s="64" t="str">
        <f>IF('Base de données'!M850="","",'Base de données'!M850)</f>
        <v/>
      </c>
      <c r="N907" s="64" t="str">
        <f>IF('Base de données'!N850="","",'Base de données'!N850)</f>
        <v/>
      </c>
      <c r="O907" s="10" t="str">
        <f>IF('Base de données'!O850="","",'Base de données'!O850)</f>
        <v/>
      </c>
      <c r="P907" s="10" t="str">
        <f>IF('Base de données'!P850="","",'Base de données'!P850)</f>
        <v/>
      </c>
      <c r="Q907" s="10" t="str">
        <f>IF('Base de données'!Q850="","",'Base de données'!Q850)</f>
        <v/>
      </c>
      <c r="BQ907"/>
      <c r="BR907"/>
      <c r="BS907"/>
      <c r="BT907"/>
      <c r="BU907"/>
      <c r="BV907"/>
      <c r="BW907"/>
      <c r="BX907"/>
      <c r="BY907"/>
      <c r="BZ907"/>
      <c r="CA907"/>
      <c r="CB907"/>
      <c r="CC907"/>
      <c r="CD907"/>
      <c r="CE907"/>
      <c r="CF907"/>
    </row>
    <row r="908" spans="1:84" hidden="1" x14ac:dyDescent="0.3">
      <c r="A908" s="12"/>
      <c r="B908" s="10" t="str">
        <f>IF('Base de données'!B851="","",'Base de données'!B851)</f>
        <v/>
      </c>
      <c r="C908" s="10" t="str">
        <f>IF('Base de données'!C851="","",'Base de données'!C851)</f>
        <v/>
      </c>
      <c r="D908" s="10" t="str">
        <f>IF('Base de données'!D851="","",'Base de données'!D851)</f>
        <v/>
      </c>
      <c r="E908" s="10" t="str">
        <f>IF('Base de données'!E851="","",'Base de données'!E851)</f>
        <v/>
      </c>
      <c r="F908" s="10" t="str">
        <f>IF('Base de données'!F851="","",'Base de données'!F851)</f>
        <v/>
      </c>
      <c r="G908" s="10" t="str">
        <f>IF('Base de données'!G851="","",'Base de données'!G851)</f>
        <v/>
      </c>
      <c r="H908" s="10" t="str">
        <f>IF('Base de données'!H851="","",'Base de données'!H851)</f>
        <v/>
      </c>
      <c r="I908" s="10" t="str">
        <f>IF('Base de données'!I851="","",'Base de données'!I851)</f>
        <v/>
      </c>
      <c r="J908" s="10" t="str">
        <f>IF('Base de données'!J851="","",'Base de données'!J851)</f>
        <v/>
      </c>
      <c r="K908" s="10" t="str">
        <f>IF('Base de données'!K851="","",'Base de données'!K851)</f>
        <v/>
      </c>
      <c r="L908" s="64" t="str">
        <f>IF('Base de données'!L851="","",'Base de données'!L851)</f>
        <v/>
      </c>
      <c r="M908" s="64" t="str">
        <f>IF('Base de données'!M851="","",'Base de données'!M851)</f>
        <v/>
      </c>
      <c r="N908" s="64" t="str">
        <f>IF('Base de données'!N851="","",'Base de données'!N851)</f>
        <v/>
      </c>
      <c r="O908" s="10" t="str">
        <f>IF('Base de données'!O851="","",'Base de données'!O851)</f>
        <v/>
      </c>
      <c r="P908" s="10" t="str">
        <f>IF('Base de données'!P851="","",'Base de données'!P851)</f>
        <v/>
      </c>
      <c r="Q908" s="10" t="str">
        <f>IF('Base de données'!Q851="","",'Base de données'!Q851)</f>
        <v/>
      </c>
      <c r="BQ908"/>
      <c r="BR908"/>
      <c r="BS908"/>
      <c r="BT908"/>
      <c r="BU908"/>
      <c r="BV908"/>
      <c r="BW908"/>
      <c r="BX908"/>
      <c r="BY908"/>
      <c r="BZ908"/>
      <c r="CA908"/>
      <c r="CB908"/>
      <c r="CC908"/>
      <c r="CD908"/>
      <c r="CE908"/>
      <c r="CF908"/>
    </row>
    <row r="909" spans="1:84" hidden="1" x14ac:dyDescent="0.3">
      <c r="A909" s="12"/>
      <c r="B909" s="10" t="str">
        <f>IF('Base de données'!B852="","",'Base de données'!B852)</f>
        <v/>
      </c>
      <c r="C909" s="10" t="str">
        <f>IF('Base de données'!C852="","",'Base de données'!C852)</f>
        <v/>
      </c>
      <c r="D909" s="10" t="str">
        <f>IF('Base de données'!D852="","",'Base de données'!D852)</f>
        <v/>
      </c>
      <c r="E909" s="10" t="str">
        <f>IF('Base de données'!E852="","",'Base de données'!E852)</f>
        <v/>
      </c>
      <c r="F909" s="10" t="str">
        <f>IF('Base de données'!F852="","",'Base de données'!F852)</f>
        <v/>
      </c>
      <c r="G909" s="10" t="str">
        <f>IF('Base de données'!G852="","",'Base de données'!G852)</f>
        <v/>
      </c>
      <c r="H909" s="10" t="str">
        <f>IF('Base de données'!H852="","",'Base de données'!H852)</f>
        <v/>
      </c>
      <c r="I909" s="10" t="str">
        <f>IF('Base de données'!I852="","",'Base de données'!I852)</f>
        <v/>
      </c>
      <c r="J909" s="10" t="str">
        <f>IF('Base de données'!J852="","",'Base de données'!J852)</f>
        <v/>
      </c>
      <c r="K909" s="10" t="str">
        <f>IF('Base de données'!K852="","",'Base de données'!K852)</f>
        <v/>
      </c>
      <c r="L909" s="64" t="str">
        <f>IF('Base de données'!L852="","",'Base de données'!L852)</f>
        <v/>
      </c>
      <c r="M909" s="64" t="str">
        <f>IF('Base de données'!M852="","",'Base de données'!M852)</f>
        <v/>
      </c>
      <c r="N909" s="64" t="str">
        <f>IF('Base de données'!N852="","",'Base de données'!N852)</f>
        <v/>
      </c>
      <c r="O909" s="10" t="str">
        <f>IF('Base de données'!O852="","",'Base de données'!O852)</f>
        <v/>
      </c>
      <c r="P909" s="10" t="str">
        <f>IF('Base de données'!P852="","",'Base de données'!P852)</f>
        <v/>
      </c>
      <c r="Q909" s="10" t="str">
        <f>IF('Base de données'!Q852="","",'Base de données'!Q852)</f>
        <v/>
      </c>
      <c r="BQ909"/>
      <c r="BR909"/>
      <c r="BS909"/>
      <c r="BT909"/>
      <c r="BU909"/>
      <c r="BV909"/>
      <c r="BW909"/>
      <c r="BX909"/>
      <c r="BY909"/>
      <c r="BZ909"/>
      <c r="CA909"/>
      <c r="CB909"/>
      <c r="CC909"/>
      <c r="CD909"/>
      <c r="CE909"/>
      <c r="CF909"/>
    </row>
    <row r="910" spans="1:84" hidden="1" x14ac:dyDescent="0.3">
      <c r="A910" s="12"/>
      <c r="B910" s="10" t="str">
        <f>IF('Base de données'!B853="","",'Base de données'!B853)</f>
        <v/>
      </c>
      <c r="C910" s="10" t="str">
        <f>IF('Base de données'!C853="","",'Base de données'!C853)</f>
        <v/>
      </c>
      <c r="D910" s="10" t="str">
        <f>IF('Base de données'!D853="","",'Base de données'!D853)</f>
        <v/>
      </c>
      <c r="E910" s="10" t="str">
        <f>IF('Base de données'!E853="","",'Base de données'!E853)</f>
        <v/>
      </c>
      <c r="F910" s="10" t="str">
        <f>IF('Base de données'!F853="","",'Base de données'!F853)</f>
        <v/>
      </c>
      <c r="G910" s="10" t="str">
        <f>IF('Base de données'!G853="","",'Base de données'!G853)</f>
        <v/>
      </c>
      <c r="H910" s="10" t="str">
        <f>IF('Base de données'!H853="","",'Base de données'!H853)</f>
        <v/>
      </c>
      <c r="I910" s="10" t="str">
        <f>IF('Base de données'!I853="","",'Base de données'!I853)</f>
        <v/>
      </c>
      <c r="J910" s="10" t="str">
        <f>IF('Base de données'!J853="","",'Base de données'!J853)</f>
        <v/>
      </c>
      <c r="K910" s="10" t="str">
        <f>IF('Base de données'!K853="","",'Base de données'!K853)</f>
        <v/>
      </c>
      <c r="L910" s="64" t="str">
        <f>IF('Base de données'!L853="","",'Base de données'!L853)</f>
        <v/>
      </c>
      <c r="M910" s="64" t="str">
        <f>IF('Base de données'!M853="","",'Base de données'!M853)</f>
        <v/>
      </c>
      <c r="N910" s="64" t="str">
        <f>IF('Base de données'!N853="","",'Base de données'!N853)</f>
        <v/>
      </c>
      <c r="O910" s="10" t="str">
        <f>IF('Base de données'!O853="","",'Base de données'!O853)</f>
        <v/>
      </c>
      <c r="P910" s="10" t="str">
        <f>IF('Base de données'!P853="","",'Base de données'!P853)</f>
        <v/>
      </c>
      <c r="Q910" s="10" t="str">
        <f>IF('Base de données'!Q853="","",'Base de données'!Q853)</f>
        <v/>
      </c>
      <c r="BQ910"/>
      <c r="BR910"/>
      <c r="BS910"/>
      <c r="BT910"/>
      <c r="BU910"/>
      <c r="BV910"/>
      <c r="BW910"/>
      <c r="BX910"/>
      <c r="BY910"/>
      <c r="BZ910"/>
      <c r="CA910"/>
      <c r="CB910"/>
      <c r="CC910"/>
      <c r="CD910"/>
      <c r="CE910"/>
      <c r="CF910"/>
    </row>
    <row r="911" spans="1:84" hidden="1" x14ac:dyDescent="0.3">
      <c r="A911" s="12"/>
      <c r="B911" s="10" t="str">
        <f>IF('Base de données'!B854="","",'Base de données'!B854)</f>
        <v/>
      </c>
      <c r="C911" s="10" t="str">
        <f>IF('Base de données'!C854="","",'Base de données'!C854)</f>
        <v/>
      </c>
      <c r="D911" s="10" t="str">
        <f>IF('Base de données'!D854="","",'Base de données'!D854)</f>
        <v/>
      </c>
      <c r="E911" s="10" t="str">
        <f>IF('Base de données'!E854="","",'Base de données'!E854)</f>
        <v/>
      </c>
      <c r="F911" s="10" t="str">
        <f>IF('Base de données'!F854="","",'Base de données'!F854)</f>
        <v/>
      </c>
      <c r="G911" s="10" t="str">
        <f>IF('Base de données'!G854="","",'Base de données'!G854)</f>
        <v/>
      </c>
      <c r="H911" s="10" t="str">
        <f>IF('Base de données'!H854="","",'Base de données'!H854)</f>
        <v/>
      </c>
      <c r="I911" s="10" t="str">
        <f>IF('Base de données'!I854="","",'Base de données'!I854)</f>
        <v/>
      </c>
      <c r="J911" s="10" t="str">
        <f>IF('Base de données'!J854="","",'Base de données'!J854)</f>
        <v/>
      </c>
      <c r="K911" s="10" t="str">
        <f>IF('Base de données'!K854="","",'Base de données'!K854)</f>
        <v/>
      </c>
      <c r="L911" s="64" t="str">
        <f>IF('Base de données'!L854="","",'Base de données'!L854)</f>
        <v/>
      </c>
      <c r="M911" s="64" t="str">
        <f>IF('Base de données'!M854="","",'Base de données'!M854)</f>
        <v/>
      </c>
      <c r="N911" s="64" t="str">
        <f>IF('Base de données'!N854="","",'Base de données'!N854)</f>
        <v/>
      </c>
      <c r="O911" s="10" t="str">
        <f>IF('Base de données'!O854="","",'Base de données'!O854)</f>
        <v/>
      </c>
      <c r="P911" s="10" t="str">
        <f>IF('Base de données'!P854="","",'Base de données'!P854)</f>
        <v/>
      </c>
      <c r="Q911" s="10" t="str">
        <f>IF('Base de données'!Q854="","",'Base de données'!Q854)</f>
        <v/>
      </c>
      <c r="BQ911"/>
      <c r="BR911"/>
      <c r="BS911"/>
      <c r="BT911"/>
      <c r="BU911"/>
      <c r="BV911"/>
      <c r="BW911"/>
      <c r="BX911"/>
      <c r="BY911"/>
      <c r="BZ911"/>
      <c r="CA911"/>
      <c r="CB911"/>
      <c r="CC911"/>
      <c r="CD911"/>
      <c r="CE911"/>
      <c r="CF911"/>
    </row>
    <row r="912" spans="1:84" hidden="1" x14ac:dyDescent="0.3">
      <c r="A912" s="12"/>
      <c r="B912" s="10" t="str">
        <f>IF('Base de données'!B855="","",'Base de données'!B855)</f>
        <v/>
      </c>
      <c r="C912" s="10" t="str">
        <f>IF('Base de données'!C855="","",'Base de données'!C855)</f>
        <v/>
      </c>
      <c r="D912" s="10" t="str">
        <f>IF('Base de données'!D855="","",'Base de données'!D855)</f>
        <v/>
      </c>
      <c r="E912" s="10" t="str">
        <f>IF('Base de données'!E855="","",'Base de données'!E855)</f>
        <v/>
      </c>
      <c r="F912" s="10" t="str">
        <f>IF('Base de données'!F855="","",'Base de données'!F855)</f>
        <v/>
      </c>
      <c r="G912" s="10" t="str">
        <f>IF('Base de données'!G855="","",'Base de données'!G855)</f>
        <v/>
      </c>
      <c r="H912" s="10" t="str">
        <f>IF('Base de données'!H855="","",'Base de données'!H855)</f>
        <v/>
      </c>
      <c r="I912" s="10" t="str">
        <f>IF('Base de données'!I855="","",'Base de données'!I855)</f>
        <v/>
      </c>
      <c r="J912" s="10" t="str">
        <f>IF('Base de données'!J855="","",'Base de données'!J855)</f>
        <v/>
      </c>
      <c r="K912" s="10" t="str">
        <f>IF('Base de données'!K855="","",'Base de données'!K855)</f>
        <v/>
      </c>
      <c r="L912" s="64" t="str">
        <f>IF('Base de données'!L855="","",'Base de données'!L855)</f>
        <v/>
      </c>
      <c r="M912" s="64" t="str">
        <f>IF('Base de données'!M855="","",'Base de données'!M855)</f>
        <v/>
      </c>
      <c r="N912" s="64" t="str">
        <f>IF('Base de données'!N855="","",'Base de données'!N855)</f>
        <v/>
      </c>
      <c r="O912" s="10" t="str">
        <f>IF('Base de données'!O855="","",'Base de données'!O855)</f>
        <v/>
      </c>
      <c r="P912" s="10" t="str">
        <f>IF('Base de données'!P855="","",'Base de données'!P855)</f>
        <v/>
      </c>
      <c r="Q912" s="10" t="str">
        <f>IF('Base de données'!Q855="","",'Base de données'!Q855)</f>
        <v/>
      </c>
      <c r="BQ912"/>
      <c r="BR912"/>
      <c r="BS912"/>
      <c r="BT912"/>
      <c r="BU912"/>
      <c r="BV912"/>
      <c r="BW912"/>
      <c r="BX912"/>
      <c r="BY912"/>
      <c r="BZ912"/>
      <c r="CA912"/>
      <c r="CB912"/>
      <c r="CC912"/>
      <c r="CD912"/>
      <c r="CE912"/>
      <c r="CF912"/>
    </row>
    <row r="913" spans="1:84" hidden="1" x14ac:dyDescent="0.3">
      <c r="A913" s="12"/>
      <c r="B913" s="10" t="str">
        <f>IF('Base de données'!B856="","",'Base de données'!B856)</f>
        <v/>
      </c>
      <c r="C913" s="10" t="str">
        <f>IF('Base de données'!C856="","",'Base de données'!C856)</f>
        <v/>
      </c>
      <c r="D913" s="10" t="str">
        <f>IF('Base de données'!D856="","",'Base de données'!D856)</f>
        <v/>
      </c>
      <c r="E913" s="10" t="str">
        <f>IF('Base de données'!E856="","",'Base de données'!E856)</f>
        <v/>
      </c>
      <c r="F913" s="10" t="str">
        <f>IF('Base de données'!F856="","",'Base de données'!F856)</f>
        <v/>
      </c>
      <c r="G913" s="10" t="str">
        <f>IF('Base de données'!G856="","",'Base de données'!G856)</f>
        <v/>
      </c>
      <c r="H913" s="10" t="str">
        <f>IF('Base de données'!H856="","",'Base de données'!H856)</f>
        <v/>
      </c>
      <c r="I913" s="10" t="str">
        <f>IF('Base de données'!I856="","",'Base de données'!I856)</f>
        <v/>
      </c>
      <c r="J913" s="10" t="str">
        <f>IF('Base de données'!J856="","",'Base de données'!J856)</f>
        <v/>
      </c>
      <c r="K913" s="10" t="str">
        <f>IF('Base de données'!K856="","",'Base de données'!K856)</f>
        <v/>
      </c>
      <c r="L913" s="64" t="str">
        <f>IF('Base de données'!L856="","",'Base de données'!L856)</f>
        <v/>
      </c>
      <c r="M913" s="64" t="str">
        <f>IF('Base de données'!M856="","",'Base de données'!M856)</f>
        <v/>
      </c>
      <c r="N913" s="64" t="str">
        <f>IF('Base de données'!N856="","",'Base de données'!N856)</f>
        <v/>
      </c>
      <c r="O913" s="10" t="str">
        <f>IF('Base de données'!O856="","",'Base de données'!O856)</f>
        <v/>
      </c>
      <c r="P913" s="10" t="str">
        <f>IF('Base de données'!P856="","",'Base de données'!P856)</f>
        <v/>
      </c>
      <c r="Q913" s="10" t="str">
        <f>IF('Base de données'!Q856="","",'Base de données'!Q856)</f>
        <v/>
      </c>
      <c r="BQ913"/>
      <c r="BR913"/>
      <c r="BS913"/>
      <c r="BT913"/>
      <c r="BU913"/>
      <c r="BV913"/>
      <c r="BW913"/>
      <c r="BX913"/>
      <c r="BY913"/>
      <c r="BZ913"/>
      <c r="CA913"/>
      <c r="CB913"/>
      <c r="CC913"/>
      <c r="CD913"/>
      <c r="CE913"/>
      <c r="CF913"/>
    </row>
    <row r="914" spans="1:84" hidden="1" x14ac:dyDescent="0.3">
      <c r="A914" s="12"/>
      <c r="B914" s="10" t="str">
        <f>IF('Base de données'!B857="","",'Base de données'!B857)</f>
        <v/>
      </c>
      <c r="C914" s="10" t="str">
        <f>IF('Base de données'!C857="","",'Base de données'!C857)</f>
        <v/>
      </c>
      <c r="D914" s="10" t="str">
        <f>IF('Base de données'!D857="","",'Base de données'!D857)</f>
        <v/>
      </c>
      <c r="E914" s="10" t="str">
        <f>IF('Base de données'!E857="","",'Base de données'!E857)</f>
        <v/>
      </c>
      <c r="F914" s="10" t="str">
        <f>IF('Base de données'!F857="","",'Base de données'!F857)</f>
        <v/>
      </c>
      <c r="G914" s="10" t="str">
        <f>IF('Base de données'!G857="","",'Base de données'!G857)</f>
        <v/>
      </c>
      <c r="H914" s="10" t="str">
        <f>IF('Base de données'!H857="","",'Base de données'!H857)</f>
        <v/>
      </c>
      <c r="I914" s="10" t="str">
        <f>IF('Base de données'!I857="","",'Base de données'!I857)</f>
        <v/>
      </c>
      <c r="J914" s="10" t="str">
        <f>IF('Base de données'!J857="","",'Base de données'!J857)</f>
        <v/>
      </c>
      <c r="K914" s="10" t="str">
        <f>IF('Base de données'!K857="","",'Base de données'!K857)</f>
        <v/>
      </c>
      <c r="L914" s="64" t="str">
        <f>IF('Base de données'!L857="","",'Base de données'!L857)</f>
        <v/>
      </c>
      <c r="M914" s="64" t="str">
        <f>IF('Base de données'!M857="","",'Base de données'!M857)</f>
        <v/>
      </c>
      <c r="N914" s="64" t="str">
        <f>IF('Base de données'!N857="","",'Base de données'!N857)</f>
        <v/>
      </c>
      <c r="O914" s="10" t="str">
        <f>IF('Base de données'!O857="","",'Base de données'!O857)</f>
        <v/>
      </c>
      <c r="P914" s="10" t="str">
        <f>IF('Base de données'!P857="","",'Base de données'!P857)</f>
        <v/>
      </c>
      <c r="Q914" s="10" t="str">
        <f>IF('Base de données'!Q857="","",'Base de données'!Q857)</f>
        <v/>
      </c>
      <c r="BQ914"/>
      <c r="BR914"/>
      <c r="BS914"/>
      <c r="BT914"/>
      <c r="BU914"/>
      <c r="BV914"/>
      <c r="BW914"/>
      <c r="BX914"/>
      <c r="BY914"/>
      <c r="BZ914"/>
      <c r="CA914"/>
      <c r="CB914"/>
      <c r="CC914"/>
      <c r="CD914"/>
      <c r="CE914"/>
      <c r="CF914"/>
    </row>
    <row r="915" spans="1:84" hidden="1" x14ac:dyDescent="0.3">
      <c r="A915" s="12"/>
      <c r="B915" s="10" t="str">
        <f>IF('Base de données'!B858="","",'Base de données'!B858)</f>
        <v/>
      </c>
      <c r="C915" s="10" t="str">
        <f>IF('Base de données'!C858="","",'Base de données'!C858)</f>
        <v/>
      </c>
      <c r="D915" s="10" t="str">
        <f>IF('Base de données'!D858="","",'Base de données'!D858)</f>
        <v/>
      </c>
      <c r="E915" s="10" t="str">
        <f>IF('Base de données'!E858="","",'Base de données'!E858)</f>
        <v/>
      </c>
      <c r="F915" s="10" t="str">
        <f>IF('Base de données'!F858="","",'Base de données'!F858)</f>
        <v/>
      </c>
      <c r="G915" s="10" t="str">
        <f>IF('Base de données'!G858="","",'Base de données'!G858)</f>
        <v/>
      </c>
      <c r="H915" s="10" t="str">
        <f>IF('Base de données'!H858="","",'Base de données'!H858)</f>
        <v/>
      </c>
      <c r="I915" s="10" t="str">
        <f>IF('Base de données'!I858="","",'Base de données'!I858)</f>
        <v/>
      </c>
      <c r="J915" s="10" t="str">
        <f>IF('Base de données'!J858="","",'Base de données'!J858)</f>
        <v/>
      </c>
      <c r="K915" s="10" t="str">
        <f>IF('Base de données'!K858="","",'Base de données'!K858)</f>
        <v/>
      </c>
      <c r="L915" s="64" t="str">
        <f>IF('Base de données'!L858="","",'Base de données'!L858)</f>
        <v/>
      </c>
      <c r="M915" s="64" t="str">
        <f>IF('Base de données'!M858="","",'Base de données'!M858)</f>
        <v/>
      </c>
      <c r="N915" s="64" t="str">
        <f>IF('Base de données'!N858="","",'Base de données'!N858)</f>
        <v/>
      </c>
      <c r="O915" s="10" t="str">
        <f>IF('Base de données'!O858="","",'Base de données'!O858)</f>
        <v/>
      </c>
      <c r="P915" s="10" t="str">
        <f>IF('Base de données'!P858="","",'Base de données'!P858)</f>
        <v/>
      </c>
      <c r="Q915" s="10" t="str">
        <f>IF('Base de données'!Q858="","",'Base de données'!Q858)</f>
        <v/>
      </c>
      <c r="BQ915"/>
      <c r="BR915"/>
      <c r="BS915"/>
      <c r="BT915"/>
      <c r="BU915"/>
      <c r="BV915"/>
      <c r="BW915"/>
      <c r="BX915"/>
      <c r="BY915"/>
      <c r="BZ915"/>
      <c r="CA915"/>
      <c r="CB915"/>
      <c r="CC915"/>
      <c r="CD915"/>
      <c r="CE915"/>
      <c r="CF915"/>
    </row>
    <row r="916" spans="1:84" hidden="1" x14ac:dyDescent="0.3">
      <c r="A916" s="12"/>
      <c r="B916" s="10" t="str">
        <f>IF('Base de données'!B859="","",'Base de données'!B859)</f>
        <v/>
      </c>
      <c r="C916" s="10" t="str">
        <f>IF('Base de données'!C859="","",'Base de données'!C859)</f>
        <v/>
      </c>
      <c r="D916" s="10" t="str">
        <f>IF('Base de données'!D859="","",'Base de données'!D859)</f>
        <v/>
      </c>
      <c r="E916" s="10" t="str">
        <f>IF('Base de données'!E859="","",'Base de données'!E859)</f>
        <v/>
      </c>
      <c r="F916" s="10" t="str">
        <f>IF('Base de données'!F859="","",'Base de données'!F859)</f>
        <v/>
      </c>
      <c r="G916" s="10" t="str">
        <f>IF('Base de données'!G859="","",'Base de données'!G859)</f>
        <v/>
      </c>
      <c r="H916" s="10" t="str">
        <f>IF('Base de données'!H859="","",'Base de données'!H859)</f>
        <v/>
      </c>
      <c r="I916" s="10" t="str">
        <f>IF('Base de données'!I859="","",'Base de données'!I859)</f>
        <v/>
      </c>
      <c r="J916" s="10" t="str">
        <f>IF('Base de données'!J859="","",'Base de données'!J859)</f>
        <v/>
      </c>
      <c r="K916" s="10" t="str">
        <f>IF('Base de données'!K859="","",'Base de données'!K859)</f>
        <v/>
      </c>
      <c r="L916" s="64" t="str">
        <f>IF('Base de données'!L859="","",'Base de données'!L859)</f>
        <v/>
      </c>
      <c r="M916" s="64" t="str">
        <f>IF('Base de données'!M859="","",'Base de données'!M859)</f>
        <v/>
      </c>
      <c r="N916" s="64" t="str">
        <f>IF('Base de données'!N859="","",'Base de données'!N859)</f>
        <v/>
      </c>
      <c r="O916" s="10" t="str">
        <f>IF('Base de données'!O859="","",'Base de données'!O859)</f>
        <v/>
      </c>
      <c r="P916" s="10" t="str">
        <f>IF('Base de données'!P859="","",'Base de données'!P859)</f>
        <v/>
      </c>
      <c r="Q916" s="10" t="str">
        <f>IF('Base de données'!Q859="","",'Base de données'!Q859)</f>
        <v/>
      </c>
      <c r="BQ916"/>
      <c r="BR916"/>
      <c r="BS916"/>
      <c r="BT916"/>
      <c r="BU916"/>
      <c r="BV916"/>
      <c r="BW916"/>
      <c r="BX916"/>
      <c r="BY916"/>
      <c r="BZ916"/>
      <c r="CA916"/>
      <c r="CB916"/>
      <c r="CC916"/>
      <c r="CD916"/>
      <c r="CE916"/>
      <c r="CF916"/>
    </row>
    <row r="917" spans="1:84" hidden="1" x14ac:dyDescent="0.3">
      <c r="A917" s="12"/>
      <c r="B917" s="10" t="str">
        <f>IF('Base de données'!B860="","",'Base de données'!B860)</f>
        <v/>
      </c>
      <c r="C917" s="10" t="str">
        <f>IF('Base de données'!C860="","",'Base de données'!C860)</f>
        <v/>
      </c>
      <c r="D917" s="10" t="str">
        <f>IF('Base de données'!D860="","",'Base de données'!D860)</f>
        <v/>
      </c>
      <c r="E917" s="10" t="str">
        <f>IF('Base de données'!E860="","",'Base de données'!E860)</f>
        <v/>
      </c>
      <c r="F917" s="10" t="str">
        <f>IF('Base de données'!F860="","",'Base de données'!F860)</f>
        <v/>
      </c>
      <c r="G917" s="10" t="str">
        <f>IF('Base de données'!G860="","",'Base de données'!G860)</f>
        <v/>
      </c>
      <c r="H917" s="10" t="str">
        <f>IF('Base de données'!H860="","",'Base de données'!H860)</f>
        <v/>
      </c>
      <c r="I917" s="10" t="str">
        <f>IF('Base de données'!I860="","",'Base de données'!I860)</f>
        <v/>
      </c>
      <c r="J917" s="10" t="str">
        <f>IF('Base de données'!J860="","",'Base de données'!J860)</f>
        <v/>
      </c>
      <c r="K917" s="10" t="str">
        <f>IF('Base de données'!K860="","",'Base de données'!K860)</f>
        <v/>
      </c>
      <c r="L917" s="64" t="str">
        <f>IF('Base de données'!L860="","",'Base de données'!L860)</f>
        <v/>
      </c>
      <c r="M917" s="64" t="str">
        <f>IF('Base de données'!M860="","",'Base de données'!M860)</f>
        <v/>
      </c>
      <c r="N917" s="64" t="str">
        <f>IF('Base de données'!N860="","",'Base de données'!N860)</f>
        <v/>
      </c>
      <c r="O917" s="10" t="str">
        <f>IF('Base de données'!O860="","",'Base de données'!O860)</f>
        <v/>
      </c>
      <c r="P917" s="10" t="str">
        <f>IF('Base de données'!P860="","",'Base de données'!P860)</f>
        <v/>
      </c>
      <c r="Q917" s="10" t="str">
        <f>IF('Base de données'!Q860="","",'Base de données'!Q860)</f>
        <v/>
      </c>
      <c r="BQ917"/>
      <c r="BR917"/>
      <c r="BS917"/>
      <c r="BT917"/>
      <c r="BU917"/>
      <c r="BV917"/>
      <c r="BW917"/>
      <c r="BX917"/>
      <c r="BY917"/>
      <c r="BZ917"/>
      <c r="CA917"/>
      <c r="CB917"/>
      <c r="CC917"/>
      <c r="CD917"/>
      <c r="CE917"/>
      <c r="CF917"/>
    </row>
    <row r="918" spans="1:84" hidden="1" x14ac:dyDescent="0.3">
      <c r="A918" s="12"/>
      <c r="B918" s="10" t="str">
        <f>IF('Base de données'!B861="","",'Base de données'!B861)</f>
        <v/>
      </c>
      <c r="C918" s="10" t="str">
        <f>IF('Base de données'!C861="","",'Base de données'!C861)</f>
        <v/>
      </c>
      <c r="D918" s="10" t="str">
        <f>IF('Base de données'!D861="","",'Base de données'!D861)</f>
        <v/>
      </c>
      <c r="E918" s="10" t="str">
        <f>IF('Base de données'!E861="","",'Base de données'!E861)</f>
        <v/>
      </c>
      <c r="F918" s="10" t="str">
        <f>IF('Base de données'!F861="","",'Base de données'!F861)</f>
        <v/>
      </c>
      <c r="G918" s="10" t="str">
        <f>IF('Base de données'!G861="","",'Base de données'!G861)</f>
        <v/>
      </c>
      <c r="H918" s="10" t="str">
        <f>IF('Base de données'!H861="","",'Base de données'!H861)</f>
        <v/>
      </c>
      <c r="I918" s="10" t="str">
        <f>IF('Base de données'!I861="","",'Base de données'!I861)</f>
        <v/>
      </c>
      <c r="J918" s="10" t="str">
        <f>IF('Base de données'!J861="","",'Base de données'!J861)</f>
        <v/>
      </c>
      <c r="K918" s="10" t="str">
        <f>IF('Base de données'!K861="","",'Base de données'!K861)</f>
        <v/>
      </c>
      <c r="L918" s="64" t="str">
        <f>IF('Base de données'!L861="","",'Base de données'!L861)</f>
        <v/>
      </c>
      <c r="M918" s="64" t="str">
        <f>IF('Base de données'!M861="","",'Base de données'!M861)</f>
        <v/>
      </c>
      <c r="N918" s="64" t="str">
        <f>IF('Base de données'!N861="","",'Base de données'!N861)</f>
        <v/>
      </c>
      <c r="O918" s="10" t="str">
        <f>IF('Base de données'!O861="","",'Base de données'!O861)</f>
        <v/>
      </c>
      <c r="P918" s="10" t="str">
        <f>IF('Base de données'!P861="","",'Base de données'!P861)</f>
        <v/>
      </c>
      <c r="Q918" s="10" t="str">
        <f>IF('Base de données'!Q861="","",'Base de données'!Q861)</f>
        <v/>
      </c>
      <c r="BQ918"/>
      <c r="BR918"/>
      <c r="BS918"/>
      <c r="BT918"/>
      <c r="BU918"/>
      <c r="BV918"/>
      <c r="BW918"/>
      <c r="BX918"/>
      <c r="BY918"/>
      <c r="BZ918"/>
      <c r="CA918"/>
      <c r="CB918"/>
      <c r="CC918"/>
      <c r="CD918"/>
      <c r="CE918"/>
      <c r="CF918"/>
    </row>
    <row r="919" spans="1:84" hidden="1" x14ac:dyDescent="0.3">
      <c r="A919" s="12"/>
      <c r="B919" s="10" t="str">
        <f>IF('Base de données'!B862="","",'Base de données'!B862)</f>
        <v/>
      </c>
      <c r="C919" s="10" t="str">
        <f>IF('Base de données'!C862="","",'Base de données'!C862)</f>
        <v/>
      </c>
      <c r="D919" s="10" t="str">
        <f>IF('Base de données'!D862="","",'Base de données'!D862)</f>
        <v/>
      </c>
      <c r="E919" s="10" t="str">
        <f>IF('Base de données'!E862="","",'Base de données'!E862)</f>
        <v/>
      </c>
      <c r="F919" s="10" t="str">
        <f>IF('Base de données'!F862="","",'Base de données'!F862)</f>
        <v/>
      </c>
      <c r="G919" s="10" t="str">
        <f>IF('Base de données'!G862="","",'Base de données'!G862)</f>
        <v/>
      </c>
      <c r="H919" s="10" t="str">
        <f>IF('Base de données'!H862="","",'Base de données'!H862)</f>
        <v/>
      </c>
      <c r="I919" s="10" t="str">
        <f>IF('Base de données'!I862="","",'Base de données'!I862)</f>
        <v/>
      </c>
      <c r="J919" s="10" t="str">
        <f>IF('Base de données'!J862="","",'Base de données'!J862)</f>
        <v/>
      </c>
      <c r="K919" s="10" t="str">
        <f>IF('Base de données'!K862="","",'Base de données'!K862)</f>
        <v/>
      </c>
      <c r="L919" s="64" t="str">
        <f>IF('Base de données'!L862="","",'Base de données'!L862)</f>
        <v/>
      </c>
      <c r="M919" s="64" t="str">
        <f>IF('Base de données'!M862="","",'Base de données'!M862)</f>
        <v/>
      </c>
      <c r="N919" s="64" t="str">
        <f>IF('Base de données'!N862="","",'Base de données'!N862)</f>
        <v/>
      </c>
      <c r="O919" s="10" t="str">
        <f>IF('Base de données'!O862="","",'Base de données'!O862)</f>
        <v/>
      </c>
      <c r="P919" s="10" t="str">
        <f>IF('Base de données'!P862="","",'Base de données'!P862)</f>
        <v/>
      </c>
      <c r="Q919" s="10" t="str">
        <f>IF('Base de données'!Q862="","",'Base de données'!Q862)</f>
        <v/>
      </c>
      <c r="BQ919"/>
      <c r="BR919"/>
      <c r="BS919"/>
      <c r="BT919"/>
      <c r="BU919"/>
      <c r="BV919"/>
      <c r="BW919"/>
      <c r="BX919"/>
      <c r="BY919"/>
      <c r="BZ919"/>
      <c r="CA919"/>
      <c r="CB919"/>
      <c r="CC919"/>
      <c r="CD919"/>
      <c r="CE919"/>
      <c r="CF919"/>
    </row>
    <row r="920" spans="1:84" hidden="1" x14ac:dyDescent="0.3">
      <c r="A920" s="12"/>
      <c r="B920" s="10" t="str">
        <f>IF('Base de données'!B863="","",'Base de données'!B863)</f>
        <v/>
      </c>
      <c r="C920" s="10" t="str">
        <f>IF('Base de données'!C863="","",'Base de données'!C863)</f>
        <v/>
      </c>
      <c r="D920" s="10" t="str">
        <f>IF('Base de données'!D863="","",'Base de données'!D863)</f>
        <v/>
      </c>
      <c r="E920" s="10" t="str">
        <f>IF('Base de données'!E863="","",'Base de données'!E863)</f>
        <v/>
      </c>
      <c r="F920" s="10" t="str">
        <f>IF('Base de données'!F863="","",'Base de données'!F863)</f>
        <v/>
      </c>
      <c r="G920" s="10" t="str">
        <f>IF('Base de données'!G863="","",'Base de données'!G863)</f>
        <v/>
      </c>
      <c r="H920" s="10" t="str">
        <f>IF('Base de données'!H863="","",'Base de données'!H863)</f>
        <v/>
      </c>
      <c r="I920" s="10" t="str">
        <f>IF('Base de données'!I863="","",'Base de données'!I863)</f>
        <v/>
      </c>
      <c r="J920" s="10" t="str">
        <f>IF('Base de données'!J863="","",'Base de données'!J863)</f>
        <v/>
      </c>
      <c r="K920" s="10" t="str">
        <f>IF('Base de données'!K863="","",'Base de données'!K863)</f>
        <v/>
      </c>
      <c r="L920" s="64" t="str">
        <f>IF('Base de données'!L863="","",'Base de données'!L863)</f>
        <v/>
      </c>
      <c r="M920" s="64" t="str">
        <f>IF('Base de données'!M863="","",'Base de données'!M863)</f>
        <v/>
      </c>
      <c r="N920" s="64" t="str">
        <f>IF('Base de données'!N863="","",'Base de données'!N863)</f>
        <v/>
      </c>
      <c r="O920" s="10" t="str">
        <f>IF('Base de données'!O863="","",'Base de données'!O863)</f>
        <v/>
      </c>
      <c r="P920" s="10" t="str">
        <f>IF('Base de données'!P863="","",'Base de données'!P863)</f>
        <v/>
      </c>
      <c r="Q920" s="10" t="str">
        <f>IF('Base de données'!Q863="","",'Base de données'!Q863)</f>
        <v/>
      </c>
      <c r="BQ920"/>
      <c r="BR920"/>
      <c r="BS920"/>
      <c r="BT920"/>
      <c r="BU920"/>
      <c r="BV920"/>
      <c r="BW920"/>
      <c r="BX920"/>
      <c r="BY920"/>
      <c r="BZ920"/>
      <c r="CA920"/>
      <c r="CB920"/>
      <c r="CC920"/>
      <c r="CD920"/>
      <c r="CE920"/>
      <c r="CF920"/>
    </row>
    <row r="921" spans="1:84" hidden="1" x14ac:dyDescent="0.3">
      <c r="A921" s="12"/>
      <c r="B921" s="10" t="str">
        <f>IF('Base de données'!B864="","",'Base de données'!B864)</f>
        <v/>
      </c>
      <c r="C921" s="10" t="str">
        <f>IF('Base de données'!C864="","",'Base de données'!C864)</f>
        <v/>
      </c>
      <c r="D921" s="10" t="str">
        <f>IF('Base de données'!D864="","",'Base de données'!D864)</f>
        <v/>
      </c>
      <c r="E921" s="10" t="str">
        <f>IF('Base de données'!E864="","",'Base de données'!E864)</f>
        <v/>
      </c>
      <c r="F921" s="10" t="str">
        <f>IF('Base de données'!F864="","",'Base de données'!F864)</f>
        <v/>
      </c>
      <c r="G921" s="10" t="str">
        <f>IF('Base de données'!G864="","",'Base de données'!G864)</f>
        <v/>
      </c>
      <c r="H921" s="10" t="str">
        <f>IF('Base de données'!H864="","",'Base de données'!H864)</f>
        <v/>
      </c>
      <c r="I921" s="10" t="str">
        <f>IF('Base de données'!I864="","",'Base de données'!I864)</f>
        <v/>
      </c>
      <c r="J921" s="10" t="str">
        <f>IF('Base de données'!J864="","",'Base de données'!J864)</f>
        <v/>
      </c>
      <c r="K921" s="10" t="str">
        <f>IF('Base de données'!K864="","",'Base de données'!K864)</f>
        <v/>
      </c>
      <c r="L921" s="64" t="str">
        <f>IF('Base de données'!L864="","",'Base de données'!L864)</f>
        <v/>
      </c>
      <c r="M921" s="64" t="str">
        <f>IF('Base de données'!M864="","",'Base de données'!M864)</f>
        <v/>
      </c>
      <c r="N921" s="64" t="str">
        <f>IF('Base de données'!N864="","",'Base de données'!N864)</f>
        <v/>
      </c>
      <c r="O921" s="10" t="str">
        <f>IF('Base de données'!O864="","",'Base de données'!O864)</f>
        <v/>
      </c>
      <c r="P921" s="10" t="str">
        <f>IF('Base de données'!P864="","",'Base de données'!P864)</f>
        <v/>
      </c>
      <c r="Q921" s="10" t="str">
        <f>IF('Base de données'!Q864="","",'Base de données'!Q864)</f>
        <v/>
      </c>
      <c r="BQ921"/>
      <c r="BR921"/>
      <c r="BS921"/>
      <c r="BT921"/>
      <c r="BU921"/>
      <c r="BV921"/>
      <c r="BW921"/>
      <c r="BX921"/>
      <c r="BY921"/>
      <c r="BZ921"/>
      <c r="CA921"/>
      <c r="CB921"/>
      <c r="CC921"/>
      <c r="CD921"/>
      <c r="CE921"/>
      <c r="CF921"/>
    </row>
    <row r="922" spans="1:84" hidden="1" x14ac:dyDescent="0.3">
      <c r="A922" s="12"/>
      <c r="B922" s="10" t="str">
        <f>IF('Base de données'!B865="","",'Base de données'!B865)</f>
        <v/>
      </c>
      <c r="C922" s="10" t="str">
        <f>IF('Base de données'!C865="","",'Base de données'!C865)</f>
        <v/>
      </c>
      <c r="D922" s="10" t="str">
        <f>IF('Base de données'!D865="","",'Base de données'!D865)</f>
        <v/>
      </c>
      <c r="E922" s="10" t="str">
        <f>IF('Base de données'!E865="","",'Base de données'!E865)</f>
        <v/>
      </c>
      <c r="F922" s="10" t="str">
        <f>IF('Base de données'!F865="","",'Base de données'!F865)</f>
        <v/>
      </c>
      <c r="G922" s="10" t="str">
        <f>IF('Base de données'!G865="","",'Base de données'!G865)</f>
        <v/>
      </c>
      <c r="H922" s="10" t="str">
        <f>IF('Base de données'!H865="","",'Base de données'!H865)</f>
        <v/>
      </c>
      <c r="I922" s="10" t="str">
        <f>IF('Base de données'!I865="","",'Base de données'!I865)</f>
        <v/>
      </c>
      <c r="J922" s="10" t="str">
        <f>IF('Base de données'!J865="","",'Base de données'!J865)</f>
        <v/>
      </c>
      <c r="K922" s="10" t="str">
        <f>IF('Base de données'!K865="","",'Base de données'!K865)</f>
        <v/>
      </c>
      <c r="L922" s="64" t="str">
        <f>IF('Base de données'!L865="","",'Base de données'!L865)</f>
        <v/>
      </c>
      <c r="M922" s="64" t="str">
        <f>IF('Base de données'!M865="","",'Base de données'!M865)</f>
        <v/>
      </c>
      <c r="N922" s="64" t="str">
        <f>IF('Base de données'!N865="","",'Base de données'!N865)</f>
        <v/>
      </c>
      <c r="O922" s="10" t="str">
        <f>IF('Base de données'!O865="","",'Base de données'!O865)</f>
        <v/>
      </c>
      <c r="P922" s="10" t="str">
        <f>IF('Base de données'!P865="","",'Base de données'!P865)</f>
        <v/>
      </c>
      <c r="Q922" s="10" t="str">
        <f>IF('Base de données'!Q865="","",'Base de données'!Q865)</f>
        <v/>
      </c>
      <c r="BQ922"/>
      <c r="BR922"/>
      <c r="BS922"/>
      <c r="BT922"/>
      <c r="BU922"/>
      <c r="BV922"/>
      <c r="BW922"/>
      <c r="BX922"/>
      <c r="BY922"/>
      <c r="BZ922"/>
      <c r="CA922"/>
      <c r="CB922"/>
      <c r="CC922"/>
      <c r="CD922"/>
      <c r="CE922"/>
      <c r="CF922"/>
    </row>
    <row r="923" spans="1:84" hidden="1" x14ac:dyDescent="0.3">
      <c r="A923" s="12"/>
      <c r="B923" s="10" t="str">
        <f>IF('Base de données'!B866="","",'Base de données'!B866)</f>
        <v/>
      </c>
      <c r="C923" s="10" t="str">
        <f>IF('Base de données'!C866="","",'Base de données'!C866)</f>
        <v/>
      </c>
      <c r="D923" s="10" t="str">
        <f>IF('Base de données'!D866="","",'Base de données'!D866)</f>
        <v/>
      </c>
      <c r="E923" s="10" t="str">
        <f>IF('Base de données'!E866="","",'Base de données'!E866)</f>
        <v/>
      </c>
      <c r="F923" s="10" t="str">
        <f>IF('Base de données'!F866="","",'Base de données'!F866)</f>
        <v/>
      </c>
      <c r="G923" s="10" t="str">
        <f>IF('Base de données'!G866="","",'Base de données'!G866)</f>
        <v/>
      </c>
      <c r="H923" s="10" t="str">
        <f>IF('Base de données'!H866="","",'Base de données'!H866)</f>
        <v/>
      </c>
      <c r="I923" s="10" t="str">
        <f>IF('Base de données'!I866="","",'Base de données'!I866)</f>
        <v/>
      </c>
      <c r="J923" s="10" t="str">
        <f>IF('Base de données'!J866="","",'Base de données'!J866)</f>
        <v/>
      </c>
      <c r="K923" s="10" t="str">
        <f>IF('Base de données'!K866="","",'Base de données'!K866)</f>
        <v/>
      </c>
      <c r="L923" s="64" t="str">
        <f>IF('Base de données'!L866="","",'Base de données'!L866)</f>
        <v/>
      </c>
      <c r="M923" s="64" t="str">
        <f>IF('Base de données'!M866="","",'Base de données'!M866)</f>
        <v/>
      </c>
      <c r="N923" s="64" t="str">
        <f>IF('Base de données'!N866="","",'Base de données'!N866)</f>
        <v/>
      </c>
      <c r="O923" s="10" t="str">
        <f>IF('Base de données'!O866="","",'Base de données'!O866)</f>
        <v/>
      </c>
      <c r="P923" s="10" t="str">
        <f>IF('Base de données'!P866="","",'Base de données'!P866)</f>
        <v/>
      </c>
      <c r="Q923" s="10" t="str">
        <f>IF('Base de données'!Q866="","",'Base de données'!Q866)</f>
        <v/>
      </c>
      <c r="BQ923"/>
      <c r="BR923"/>
      <c r="BS923"/>
      <c r="BT923"/>
      <c r="BU923"/>
      <c r="BV923"/>
      <c r="BW923"/>
      <c r="BX923"/>
      <c r="BY923"/>
      <c r="BZ923"/>
      <c r="CA923"/>
      <c r="CB923"/>
      <c r="CC923"/>
      <c r="CD923"/>
      <c r="CE923"/>
      <c r="CF923"/>
    </row>
    <row r="924" spans="1:84" hidden="1" x14ac:dyDescent="0.3">
      <c r="A924" s="12"/>
      <c r="B924" s="10" t="str">
        <f>IF('Base de données'!B867="","",'Base de données'!B867)</f>
        <v/>
      </c>
      <c r="C924" s="10" t="str">
        <f>IF('Base de données'!C867="","",'Base de données'!C867)</f>
        <v/>
      </c>
      <c r="D924" s="10" t="str">
        <f>IF('Base de données'!D867="","",'Base de données'!D867)</f>
        <v/>
      </c>
      <c r="E924" s="10" t="str">
        <f>IF('Base de données'!E867="","",'Base de données'!E867)</f>
        <v/>
      </c>
      <c r="F924" s="10" t="str">
        <f>IF('Base de données'!F867="","",'Base de données'!F867)</f>
        <v/>
      </c>
      <c r="G924" s="10" t="str">
        <f>IF('Base de données'!G867="","",'Base de données'!G867)</f>
        <v/>
      </c>
      <c r="H924" s="10" t="str">
        <f>IF('Base de données'!H867="","",'Base de données'!H867)</f>
        <v/>
      </c>
      <c r="I924" s="10" t="str">
        <f>IF('Base de données'!I867="","",'Base de données'!I867)</f>
        <v/>
      </c>
      <c r="J924" s="10" t="str">
        <f>IF('Base de données'!J867="","",'Base de données'!J867)</f>
        <v/>
      </c>
      <c r="K924" s="10" t="str">
        <f>IF('Base de données'!K867="","",'Base de données'!K867)</f>
        <v/>
      </c>
      <c r="L924" s="64" t="str">
        <f>IF('Base de données'!L867="","",'Base de données'!L867)</f>
        <v/>
      </c>
      <c r="M924" s="64" t="str">
        <f>IF('Base de données'!M867="","",'Base de données'!M867)</f>
        <v/>
      </c>
      <c r="N924" s="64" t="str">
        <f>IF('Base de données'!N867="","",'Base de données'!N867)</f>
        <v/>
      </c>
      <c r="O924" s="10" t="str">
        <f>IF('Base de données'!O867="","",'Base de données'!O867)</f>
        <v/>
      </c>
      <c r="P924" s="10" t="str">
        <f>IF('Base de données'!P867="","",'Base de données'!P867)</f>
        <v/>
      </c>
      <c r="Q924" s="10" t="str">
        <f>IF('Base de données'!Q867="","",'Base de données'!Q867)</f>
        <v/>
      </c>
      <c r="BQ924"/>
      <c r="BR924"/>
      <c r="BS924"/>
      <c r="BT924"/>
      <c r="BU924"/>
      <c r="BV924"/>
      <c r="BW924"/>
      <c r="BX924"/>
      <c r="BY924"/>
      <c r="BZ924"/>
      <c r="CA924"/>
      <c r="CB924"/>
      <c r="CC924"/>
      <c r="CD924"/>
      <c r="CE924"/>
      <c r="CF924"/>
    </row>
    <row r="925" spans="1:84" hidden="1" x14ac:dyDescent="0.3">
      <c r="A925" s="12"/>
      <c r="B925" s="10" t="str">
        <f>IF('Base de données'!B868="","",'Base de données'!B868)</f>
        <v/>
      </c>
      <c r="C925" s="10" t="str">
        <f>IF('Base de données'!C868="","",'Base de données'!C868)</f>
        <v/>
      </c>
      <c r="D925" s="10" t="str">
        <f>IF('Base de données'!D868="","",'Base de données'!D868)</f>
        <v/>
      </c>
      <c r="E925" s="10" t="str">
        <f>IF('Base de données'!E868="","",'Base de données'!E868)</f>
        <v/>
      </c>
      <c r="F925" s="10" t="str">
        <f>IF('Base de données'!F868="","",'Base de données'!F868)</f>
        <v/>
      </c>
      <c r="G925" s="10" t="str">
        <f>IF('Base de données'!G868="","",'Base de données'!G868)</f>
        <v/>
      </c>
      <c r="H925" s="10" t="str">
        <f>IF('Base de données'!H868="","",'Base de données'!H868)</f>
        <v/>
      </c>
      <c r="I925" s="10" t="str">
        <f>IF('Base de données'!I868="","",'Base de données'!I868)</f>
        <v/>
      </c>
      <c r="J925" s="10" t="str">
        <f>IF('Base de données'!J868="","",'Base de données'!J868)</f>
        <v/>
      </c>
      <c r="K925" s="10" t="str">
        <f>IF('Base de données'!K868="","",'Base de données'!K868)</f>
        <v/>
      </c>
      <c r="L925" s="64" t="str">
        <f>IF('Base de données'!L868="","",'Base de données'!L868)</f>
        <v/>
      </c>
      <c r="M925" s="64" t="str">
        <f>IF('Base de données'!M868="","",'Base de données'!M868)</f>
        <v/>
      </c>
      <c r="N925" s="64" t="str">
        <f>IF('Base de données'!N868="","",'Base de données'!N868)</f>
        <v/>
      </c>
      <c r="O925" s="10" t="str">
        <f>IF('Base de données'!O868="","",'Base de données'!O868)</f>
        <v/>
      </c>
      <c r="P925" s="10" t="str">
        <f>IF('Base de données'!P868="","",'Base de données'!P868)</f>
        <v/>
      </c>
      <c r="Q925" s="10" t="str">
        <f>IF('Base de données'!Q868="","",'Base de données'!Q868)</f>
        <v/>
      </c>
      <c r="BQ925"/>
      <c r="BR925"/>
      <c r="BS925"/>
      <c r="BT925"/>
      <c r="BU925"/>
      <c r="BV925"/>
      <c r="BW925"/>
      <c r="BX925"/>
      <c r="BY925"/>
      <c r="BZ925"/>
      <c r="CA925"/>
      <c r="CB925"/>
      <c r="CC925"/>
      <c r="CD925"/>
      <c r="CE925"/>
      <c r="CF925"/>
    </row>
    <row r="926" spans="1:84" hidden="1" x14ac:dyDescent="0.3">
      <c r="A926" s="12"/>
      <c r="B926" s="10" t="str">
        <f>IF('Base de données'!B869="","",'Base de données'!B869)</f>
        <v/>
      </c>
      <c r="C926" s="10" t="str">
        <f>IF('Base de données'!C869="","",'Base de données'!C869)</f>
        <v/>
      </c>
      <c r="D926" s="10" t="str">
        <f>IF('Base de données'!D869="","",'Base de données'!D869)</f>
        <v/>
      </c>
      <c r="E926" s="10" t="str">
        <f>IF('Base de données'!E869="","",'Base de données'!E869)</f>
        <v/>
      </c>
      <c r="F926" s="10" t="str">
        <f>IF('Base de données'!F869="","",'Base de données'!F869)</f>
        <v/>
      </c>
      <c r="G926" s="10" t="str">
        <f>IF('Base de données'!G869="","",'Base de données'!G869)</f>
        <v/>
      </c>
      <c r="H926" s="10" t="str">
        <f>IF('Base de données'!H869="","",'Base de données'!H869)</f>
        <v/>
      </c>
      <c r="I926" s="10" t="str">
        <f>IF('Base de données'!I869="","",'Base de données'!I869)</f>
        <v/>
      </c>
      <c r="J926" s="10" t="str">
        <f>IF('Base de données'!J869="","",'Base de données'!J869)</f>
        <v/>
      </c>
      <c r="K926" s="10" t="str">
        <f>IF('Base de données'!K869="","",'Base de données'!K869)</f>
        <v/>
      </c>
      <c r="L926" s="64" t="str">
        <f>IF('Base de données'!L869="","",'Base de données'!L869)</f>
        <v/>
      </c>
      <c r="M926" s="64" t="str">
        <f>IF('Base de données'!M869="","",'Base de données'!M869)</f>
        <v/>
      </c>
      <c r="N926" s="64" t="str">
        <f>IF('Base de données'!N869="","",'Base de données'!N869)</f>
        <v/>
      </c>
      <c r="O926" s="10" t="str">
        <f>IF('Base de données'!O869="","",'Base de données'!O869)</f>
        <v/>
      </c>
      <c r="P926" s="10" t="str">
        <f>IF('Base de données'!P869="","",'Base de données'!P869)</f>
        <v/>
      </c>
      <c r="Q926" s="10" t="str">
        <f>IF('Base de données'!Q869="","",'Base de données'!Q869)</f>
        <v/>
      </c>
      <c r="BQ926"/>
      <c r="BR926"/>
      <c r="BS926"/>
      <c r="BT926"/>
      <c r="BU926"/>
      <c r="BV926"/>
      <c r="BW926"/>
      <c r="BX926"/>
      <c r="BY926"/>
      <c r="BZ926"/>
      <c r="CA926"/>
      <c r="CB926"/>
      <c r="CC926"/>
      <c r="CD926"/>
      <c r="CE926"/>
      <c r="CF926"/>
    </row>
    <row r="927" spans="1:84" hidden="1" x14ac:dyDescent="0.3">
      <c r="A927" s="12"/>
      <c r="B927" s="10" t="str">
        <f>IF('Base de données'!B870="","",'Base de données'!B870)</f>
        <v/>
      </c>
      <c r="C927" s="10" t="str">
        <f>IF('Base de données'!C870="","",'Base de données'!C870)</f>
        <v/>
      </c>
      <c r="D927" s="10" t="str">
        <f>IF('Base de données'!D870="","",'Base de données'!D870)</f>
        <v/>
      </c>
      <c r="E927" s="10" t="str">
        <f>IF('Base de données'!E870="","",'Base de données'!E870)</f>
        <v/>
      </c>
      <c r="F927" s="10" t="str">
        <f>IF('Base de données'!F870="","",'Base de données'!F870)</f>
        <v/>
      </c>
      <c r="G927" s="10" t="str">
        <f>IF('Base de données'!G870="","",'Base de données'!G870)</f>
        <v/>
      </c>
      <c r="H927" s="10" t="str">
        <f>IF('Base de données'!H870="","",'Base de données'!H870)</f>
        <v/>
      </c>
      <c r="I927" s="10" t="str">
        <f>IF('Base de données'!I870="","",'Base de données'!I870)</f>
        <v/>
      </c>
      <c r="J927" s="10" t="str">
        <f>IF('Base de données'!J870="","",'Base de données'!J870)</f>
        <v/>
      </c>
      <c r="K927" s="10" t="str">
        <f>IF('Base de données'!K870="","",'Base de données'!K870)</f>
        <v/>
      </c>
      <c r="L927" s="64" t="str">
        <f>IF('Base de données'!L870="","",'Base de données'!L870)</f>
        <v/>
      </c>
      <c r="M927" s="64" t="str">
        <f>IF('Base de données'!M870="","",'Base de données'!M870)</f>
        <v/>
      </c>
      <c r="N927" s="64" t="str">
        <f>IF('Base de données'!N870="","",'Base de données'!N870)</f>
        <v/>
      </c>
      <c r="O927" s="10" t="str">
        <f>IF('Base de données'!O870="","",'Base de données'!O870)</f>
        <v/>
      </c>
      <c r="P927" s="10" t="str">
        <f>IF('Base de données'!P870="","",'Base de données'!P870)</f>
        <v/>
      </c>
      <c r="Q927" s="10" t="str">
        <f>IF('Base de données'!Q870="","",'Base de données'!Q870)</f>
        <v/>
      </c>
      <c r="BQ927"/>
      <c r="BR927"/>
      <c r="BS927"/>
      <c r="BT927"/>
      <c r="BU927"/>
      <c r="BV927"/>
      <c r="BW927"/>
      <c r="BX927"/>
      <c r="BY927"/>
      <c r="BZ927"/>
      <c r="CA927"/>
      <c r="CB927"/>
      <c r="CC927"/>
      <c r="CD927"/>
      <c r="CE927"/>
      <c r="CF927"/>
    </row>
    <row r="928" spans="1:84" hidden="1" x14ac:dyDescent="0.3">
      <c r="A928" s="12"/>
      <c r="B928" s="10" t="str">
        <f>IF('Base de données'!B871="","",'Base de données'!B871)</f>
        <v/>
      </c>
      <c r="C928" s="10" t="str">
        <f>IF('Base de données'!C871="","",'Base de données'!C871)</f>
        <v/>
      </c>
      <c r="D928" s="10" t="str">
        <f>IF('Base de données'!D871="","",'Base de données'!D871)</f>
        <v/>
      </c>
      <c r="E928" s="10" t="str">
        <f>IF('Base de données'!E871="","",'Base de données'!E871)</f>
        <v/>
      </c>
      <c r="F928" s="10" t="str">
        <f>IF('Base de données'!F871="","",'Base de données'!F871)</f>
        <v/>
      </c>
      <c r="G928" s="10" t="str">
        <f>IF('Base de données'!G871="","",'Base de données'!G871)</f>
        <v/>
      </c>
      <c r="H928" s="10" t="str">
        <f>IF('Base de données'!H871="","",'Base de données'!H871)</f>
        <v/>
      </c>
      <c r="I928" s="10" t="str">
        <f>IF('Base de données'!I871="","",'Base de données'!I871)</f>
        <v/>
      </c>
      <c r="J928" s="10" t="str">
        <f>IF('Base de données'!J871="","",'Base de données'!J871)</f>
        <v/>
      </c>
      <c r="K928" s="10" t="str">
        <f>IF('Base de données'!K871="","",'Base de données'!K871)</f>
        <v/>
      </c>
      <c r="L928" s="64" t="str">
        <f>IF('Base de données'!L871="","",'Base de données'!L871)</f>
        <v/>
      </c>
      <c r="M928" s="64" t="str">
        <f>IF('Base de données'!M871="","",'Base de données'!M871)</f>
        <v/>
      </c>
      <c r="N928" s="64" t="str">
        <f>IF('Base de données'!N871="","",'Base de données'!N871)</f>
        <v/>
      </c>
      <c r="O928" s="10" t="str">
        <f>IF('Base de données'!O871="","",'Base de données'!O871)</f>
        <v/>
      </c>
      <c r="P928" s="10" t="str">
        <f>IF('Base de données'!P871="","",'Base de données'!P871)</f>
        <v/>
      </c>
      <c r="Q928" s="10" t="str">
        <f>IF('Base de données'!Q871="","",'Base de données'!Q871)</f>
        <v/>
      </c>
      <c r="BQ928"/>
      <c r="BR928"/>
      <c r="BS928"/>
      <c r="BT928"/>
      <c r="BU928"/>
      <c r="BV928"/>
      <c r="BW928"/>
      <c r="BX928"/>
      <c r="BY928"/>
      <c r="BZ928"/>
      <c r="CA928"/>
      <c r="CB928"/>
      <c r="CC928"/>
      <c r="CD928"/>
      <c r="CE928"/>
      <c r="CF928"/>
    </row>
    <row r="929" spans="1:84" hidden="1" x14ac:dyDescent="0.3">
      <c r="A929" s="12"/>
      <c r="B929" s="10" t="str">
        <f>IF('Base de données'!B872="","",'Base de données'!B872)</f>
        <v/>
      </c>
      <c r="C929" s="10" t="str">
        <f>IF('Base de données'!C872="","",'Base de données'!C872)</f>
        <v/>
      </c>
      <c r="D929" s="10" t="str">
        <f>IF('Base de données'!D872="","",'Base de données'!D872)</f>
        <v/>
      </c>
      <c r="E929" s="10" t="str">
        <f>IF('Base de données'!E872="","",'Base de données'!E872)</f>
        <v/>
      </c>
      <c r="F929" s="10" t="str">
        <f>IF('Base de données'!F872="","",'Base de données'!F872)</f>
        <v/>
      </c>
      <c r="G929" s="10" t="str">
        <f>IF('Base de données'!G872="","",'Base de données'!G872)</f>
        <v/>
      </c>
      <c r="H929" s="10" t="str">
        <f>IF('Base de données'!H872="","",'Base de données'!H872)</f>
        <v/>
      </c>
      <c r="I929" s="10" t="str">
        <f>IF('Base de données'!I872="","",'Base de données'!I872)</f>
        <v/>
      </c>
      <c r="J929" s="10" t="str">
        <f>IF('Base de données'!J872="","",'Base de données'!J872)</f>
        <v/>
      </c>
      <c r="K929" s="10" t="str">
        <f>IF('Base de données'!K872="","",'Base de données'!K872)</f>
        <v/>
      </c>
      <c r="L929" s="64" t="str">
        <f>IF('Base de données'!L872="","",'Base de données'!L872)</f>
        <v/>
      </c>
      <c r="M929" s="64" t="str">
        <f>IF('Base de données'!M872="","",'Base de données'!M872)</f>
        <v/>
      </c>
      <c r="N929" s="64" t="str">
        <f>IF('Base de données'!N872="","",'Base de données'!N872)</f>
        <v/>
      </c>
      <c r="O929" s="10" t="str">
        <f>IF('Base de données'!O872="","",'Base de données'!O872)</f>
        <v/>
      </c>
      <c r="P929" s="10" t="str">
        <f>IF('Base de données'!P872="","",'Base de données'!P872)</f>
        <v/>
      </c>
      <c r="Q929" s="10" t="str">
        <f>IF('Base de données'!Q872="","",'Base de données'!Q872)</f>
        <v/>
      </c>
      <c r="BQ929"/>
      <c r="BR929"/>
      <c r="BS929"/>
      <c r="BT929"/>
      <c r="BU929"/>
      <c r="BV929"/>
      <c r="BW929"/>
      <c r="BX929"/>
      <c r="BY929"/>
      <c r="BZ929"/>
      <c r="CA929"/>
      <c r="CB929"/>
      <c r="CC929"/>
      <c r="CD929"/>
      <c r="CE929"/>
      <c r="CF929"/>
    </row>
    <row r="930" spans="1:84" hidden="1" x14ac:dyDescent="0.3">
      <c r="A930" s="12"/>
      <c r="B930" s="10" t="str">
        <f>IF('Base de données'!B873="","",'Base de données'!B873)</f>
        <v/>
      </c>
      <c r="C930" s="10" t="str">
        <f>IF('Base de données'!C873="","",'Base de données'!C873)</f>
        <v/>
      </c>
      <c r="D930" s="10" t="str">
        <f>IF('Base de données'!D873="","",'Base de données'!D873)</f>
        <v/>
      </c>
      <c r="E930" s="10" t="str">
        <f>IF('Base de données'!E873="","",'Base de données'!E873)</f>
        <v/>
      </c>
      <c r="F930" s="10" t="str">
        <f>IF('Base de données'!F873="","",'Base de données'!F873)</f>
        <v/>
      </c>
      <c r="G930" s="10" t="str">
        <f>IF('Base de données'!G873="","",'Base de données'!G873)</f>
        <v/>
      </c>
      <c r="H930" s="10" t="str">
        <f>IF('Base de données'!H873="","",'Base de données'!H873)</f>
        <v/>
      </c>
      <c r="I930" s="10" t="str">
        <f>IF('Base de données'!I873="","",'Base de données'!I873)</f>
        <v/>
      </c>
      <c r="J930" s="10" t="str">
        <f>IF('Base de données'!J873="","",'Base de données'!J873)</f>
        <v/>
      </c>
      <c r="K930" s="10" t="str">
        <f>IF('Base de données'!K873="","",'Base de données'!K873)</f>
        <v/>
      </c>
      <c r="L930" s="64" t="str">
        <f>IF('Base de données'!L873="","",'Base de données'!L873)</f>
        <v/>
      </c>
      <c r="M930" s="64" t="str">
        <f>IF('Base de données'!M873="","",'Base de données'!M873)</f>
        <v/>
      </c>
      <c r="N930" s="64" t="str">
        <f>IF('Base de données'!N873="","",'Base de données'!N873)</f>
        <v/>
      </c>
      <c r="O930" s="10" t="str">
        <f>IF('Base de données'!O873="","",'Base de données'!O873)</f>
        <v/>
      </c>
      <c r="P930" s="10" t="str">
        <f>IF('Base de données'!P873="","",'Base de données'!P873)</f>
        <v/>
      </c>
      <c r="Q930" s="10" t="str">
        <f>IF('Base de données'!Q873="","",'Base de données'!Q873)</f>
        <v/>
      </c>
      <c r="BQ930"/>
      <c r="BR930"/>
      <c r="BS930"/>
      <c r="BT930"/>
      <c r="BU930"/>
      <c r="BV930"/>
      <c r="BW930"/>
      <c r="BX930"/>
      <c r="BY930"/>
      <c r="BZ930"/>
      <c r="CA930"/>
      <c r="CB930"/>
      <c r="CC930"/>
      <c r="CD930"/>
      <c r="CE930"/>
      <c r="CF930"/>
    </row>
    <row r="931" spans="1:84" hidden="1" x14ac:dyDescent="0.3">
      <c r="A931" s="12"/>
      <c r="B931" s="10" t="str">
        <f>IF('Base de données'!B874="","",'Base de données'!B874)</f>
        <v/>
      </c>
      <c r="C931" s="10" t="str">
        <f>IF('Base de données'!C874="","",'Base de données'!C874)</f>
        <v/>
      </c>
      <c r="D931" s="10" t="str">
        <f>IF('Base de données'!D874="","",'Base de données'!D874)</f>
        <v/>
      </c>
      <c r="E931" s="10" t="str">
        <f>IF('Base de données'!E874="","",'Base de données'!E874)</f>
        <v/>
      </c>
      <c r="F931" s="10" t="str">
        <f>IF('Base de données'!F874="","",'Base de données'!F874)</f>
        <v/>
      </c>
      <c r="G931" s="10" t="str">
        <f>IF('Base de données'!G874="","",'Base de données'!G874)</f>
        <v/>
      </c>
      <c r="H931" s="10" t="str">
        <f>IF('Base de données'!H874="","",'Base de données'!H874)</f>
        <v/>
      </c>
      <c r="I931" s="10" t="str">
        <f>IF('Base de données'!I874="","",'Base de données'!I874)</f>
        <v/>
      </c>
      <c r="J931" s="10" t="str">
        <f>IF('Base de données'!J874="","",'Base de données'!J874)</f>
        <v/>
      </c>
      <c r="K931" s="10" t="str">
        <f>IF('Base de données'!K874="","",'Base de données'!K874)</f>
        <v/>
      </c>
      <c r="L931" s="64" t="str">
        <f>IF('Base de données'!L874="","",'Base de données'!L874)</f>
        <v/>
      </c>
      <c r="M931" s="64" t="str">
        <f>IF('Base de données'!M874="","",'Base de données'!M874)</f>
        <v/>
      </c>
      <c r="N931" s="64" t="str">
        <f>IF('Base de données'!N874="","",'Base de données'!N874)</f>
        <v/>
      </c>
      <c r="O931" s="10" t="str">
        <f>IF('Base de données'!O874="","",'Base de données'!O874)</f>
        <v/>
      </c>
      <c r="P931" s="10" t="str">
        <f>IF('Base de données'!P874="","",'Base de données'!P874)</f>
        <v/>
      </c>
      <c r="Q931" s="10" t="str">
        <f>IF('Base de données'!Q874="","",'Base de données'!Q874)</f>
        <v/>
      </c>
      <c r="BQ931"/>
      <c r="BR931"/>
      <c r="BS931"/>
      <c r="BT931"/>
      <c r="BU931"/>
      <c r="BV931"/>
      <c r="BW931"/>
      <c r="BX931"/>
      <c r="BY931"/>
      <c r="BZ931"/>
      <c r="CA931"/>
      <c r="CB931"/>
      <c r="CC931"/>
      <c r="CD931"/>
      <c r="CE931"/>
      <c r="CF931"/>
    </row>
    <row r="932" spans="1:84" hidden="1" x14ac:dyDescent="0.3">
      <c r="A932" s="12"/>
      <c r="B932" s="10" t="str">
        <f>IF('Base de données'!B875="","",'Base de données'!B875)</f>
        <v/>
      </c>
      <c r="C932" s="10" t="str">
        <f>IF('Base de données'!C875="","",'Base de données'!C875)</f>
        <v/>
      </c>
      <c r="D932" s="10" t="str">
        <f>IF('Base de données'!D875="","",'Base de données'!D875)</f>
        <v/>
      </c>
      <c r="E932" s="10" t="str">
        <f>IF('Base de données'!E875="","",'Base de données'!E875)</f>
        <v/>
      </c>
      <c r="F932" s="10" t="str">
        <f>IF('Base de données'!F875="","",'Base de données'!F875)</f>
        <v/>
      </c>
      <c r="G932" s="10" t="str">
        <f>IF('Base de données'!G875="","",'Base de données'!G875)</f>
        <v/>
      </c>
      <c r="H932" s="10" t="str">
        <f>IF('Base de données'!H875="","",'Base de données'!H875)</f>
        <v/>
      </c>
      <c r="I932" s="10" t="str">
        <f>IF('Base de données'!I875="","",'Base de données'!I875)</f>
        <v/>
      </c>
      <c r="J932" s="10" t="str">
        <f>IF('Base de données'!J875="","",'Base de données'!J875)</f>
        <v/>
      </c>
      <c r="K932" s="10" t="str">
        <f>IF('Base de données'!K875="","",'Base de données'!K875)</f>
        <v/>
      </c>
      <c r="L932" s="64" t="str">
        <f>IF('Base de données'!L875="","",'Base de données'!L875)</f>
        <v/>
      </c>
      <c r="M932" s="64" t="str">
        <f>IF('Base de données'!M875="","",'Base de données'!M875)</f>
        <v/>
      </c>
      <c r="N932" s="64" t="str">
        <f>IF('Base de données'!N875="","",'Base de données'!N875)</f>
        <v/>
      </c>
      <c r="O932" s="10" t="str">
        <f>IF('Base de données'!O875="","",'Base de données'!O875)</f>
        <v/>
      </c>
      <c r="P932" s="10" t="str">
        <f>IF('Base de données'!P875="","",'Base de données'!P875)</f>
        <v/>
      </c>
      <c r="Q932" s="10" t="str">
        <f>IF('Base de données'!Q875="","",'Base de données'!Q875)</f>
        <v/>
      </c>
      <c r="BQ932"/>
      <c r="BR932"/>
      <c r="BS932"/>
      <c r="BT932"/>
      <c r="BU932"/>
      <c r="BV932"/>
      <c r="BW932"/>
      <c r="BX932"/>
      <c r="BY932"/>
      <c r="BZ932"/>
      <c r="CA932"/>
      <c r="CB932"/>
      <c r="CC932"/>
      <c r="CD932"/>
      <c r="CE932"/>
      <c r="CF932"/>
    </row>
    <row r="933" spans="1:84" hidden="1" x14ac:dyDescent="0.3">
      <c r="A933" s="12"/>
      <c r="B933" s="10" t="str">
        <f>IF('Base de données'!B876="","",'Base de données'!B876)</f>
        <v/>
      </c>
      <c r="C933" s="10" t="str">
        <f>IF('Base de données'!C876="","",'Base de données'!C876)</f>
        <v/>
      </c>
      <c r="D933" s="10" t="str">
        <f>IF('Base de données'!D876="","",'Base de données'!D876)</f>
        <v/>
      </c>
      <c r="E933" s="10" t="str">
        <f>IF('Base de données'!E876="","",'Base de données'!E876)</f>
        <v/>
      </c>
      <c r="F933" s="10" t="str">
        <f>IF('Base de données'!F876="","",'Base de données'!F876)</f>
        <v/>
      </c>
      <c r="G933" s="10" t="str">
        <f>IF('Base de données'!G876="","",'Base de données'!G876)</f>
        <v/>
      </c>
      <c r="H933" s="10" t="str">
        <f>IF('Base de données'!H876="","",'Base de données'!H876)</f>
        <v/>
      </c>
      <c r="I933" s="10" t="str">
        <f>IF('Base de données'!I876="","",'Base de données'!I876)</f>
        <v/>
      </c>
      <c r="J933" s="10" t="str">
        <f>IF('Base de données'!J876="","",'Base de données'!J876)</f>
        <v/>
      </c>
      <c r="K933" s="10" t="str">
        <f>IF('Base de données'!K876="","",'Base de données'!K876)</f>
        <v/>
      </c>
      <c r="L933" s="64" t="str">
        <f>IF('Base de données'!L876="","",'Base de données'!L876)</f>
        <v/>
      </c>
      <c r="M933" s="64" t="str">
        <f>IF('Base de données'!M876="","",'Base de données'!M876)</f>
        <v/>
      </c>
      <c r="N933" s="64" t="str">
        <f>IF('Base de données'!N876="","",'Base de données'!N876)</f>
        <v/>
      </c>
      <c r="O933" s="10" t="str">
        <f>IF('Base de données'!O876="","",'Base de données'!O876)</f>
        <v/>
      </c>
      <c r="P933" s="10" t="str">
        <f>IF('Base de données'!P876="","",'Base de données'!P876)</f>
        <v/>
      </c>
      <c r="Q933" s="10" t="str">
        <f>IF('Base de données'!Q876="","",'Base de données'!Q876)</f>
        <v/>
      </c>
      <c r="BQ933"/>
      <c r="BR933"/>
      <c r="BS933"/>
      <c r="BT933"/>
      <c r="BU933"/>
      <c r="BV933"/>
      <c r="BW933"/>
      <c r="BX933"/>
      <c r="BY933"/>
      <c r="BZ933"/>
      <c r="CA933"/>
      <c r="CB933"/>
      <c r="CC933"/>
      <c r="CD933"/>
      <c r="CE933"/>
      <c r="CF933"/>
    </row>
    <row r="934" spans="1:84" hidden="1" x14ac:dyDescent="0.3">
      <c r="A934" s="12"/>
      <c r="B934" s="10" t="str">
        <f>IF('Base de données'!B877="","",'Base de données'!B877)</f>
        <v/>
      </c>
      <c r="C934" s="10" t="str">
        <f>IF('Base de données'!C877="","",'Base de données'!C877)</f>
        <v/>
      </c>
      <c r="D934" s="10" t="str">
        <f>IF('Base de données'!D877="","",'Base de données'!D877)</f>
        <v/>
      </c>
      <c r="E934" s="10" t="str">
        <f>IF('Base de données'!E877="","",'Base de données'!E877)</f>
        <v/>
      </c>
      <c r="F934" s="10" t="str">
        <f>IF('Base de données'!F877="","",'Base de données'!F877)</f>
        <v/>
      </c>
      <c r="G934" s="10" t="str">
        <f>IF('Base de données'!G877="","",'Base de données'!G877)</f>
        <v/>
      </c>
      <c r="H934" s="10" t="str">
        <f>IF('Base de données'!H877="","",'Base de données'!H877)</f>
        <v/>
      </c>
      <c r="I934" s="10" t="str">
        <f>IF('Base de données'!I877="","",'Base de données'!I877)</f>
        <v/>
      </c>
      <c r="J934" s="10" t="str">
        <f>IF('Base de données'!J877="","",'Base de données'!J877)</f>
        <v/>
      </c>
      <c r="K934" s="10" t="str">
        <f>IF('Base de données'!K877="","",'Base de données'!K877)</f>
        <v/>
      </c>
      <c r="L934" s="64" t="str">
        <f>IF('Base de données'!L877="","",'Base de données'!L877)</f>
        <v/>
      </c>
      <c r="M934" s="64" t="str">
        <f>IF('Base de données'!M877="","",'Base de données'!M877)</f>
        <v/>
      </c>
      <c r="N934" s="64" t="str">
        <f>IF('Base de données'!N877="","",'Base de données'!N877)</f>
        <v/>
      </c>
      <c r="O934" s="10" t="str">
        <f>IF('Base de données'!O877="","",'Base de données'!O877)</f>
        <v/>
      </c>
      <c r="P934" s="10" t="str">
        <f>IF('Base de données'!P877="","",'Base de données'!P877)</f>
        <v/>
      </c>
      <c r="Q934" s="10" t="str">
        <f>IF('Base de données'!Q877="","",'Base de données'!Q877)</f>
        <v/>
      </c>
      <c r="BQ934"/>
      <c r="BR934"/>
      <c r="BS934"/>
      <c r="BT934"/>
      <c r="BU934"/>
      <c r="BV934"/>
      <c r="BW934"/>
      <c r="BX934"/>
      <c r="BY934"/>
      <c r="BZ934"/>
      <c r="CA934"/>
      <c r="CB934"/>
      <c r="CC934"/>
      <c r="CD934"/>
      <c r="CE934"/>
      <c r="CF934"/>
    </row>
    <row r="935" spans="1:84" hidden="1" x14ac:dyDescent="0.3">
      <c r="A935" s="12"/>
      <c r="B935" s="10" t="str">
        <f>IF('Base de données'!B878="","",'Base de données'!B878)</f>
        <v/>
      </c>
      <c r="C935" s="10" t="str">
        <f>IF('Base de données'!C878="","",'Base de données'!C878)</f>
        <v/>
      </c>
      <c r="D935" s="10" t="str">
        <f>IF('Base de données'!D878="","",'Base de données'!D878)</f>
        <v/>
      </c>
      <c r="E935" s="10" t="str">
        <f>IF('Base de données'!E878="","",'Base de données'!E878)</f>
        <v/>
      </c>
      <c r="F935" s="10" t="str">
        <f>IF('Base de données'!F878="","",'Base de données'!F878)</f>
        <v/>
      </c>
      <c r="G935" s="10" t="str">
        <f>IF('Base de données'!G878="","",'Base de données'!G878)</f>
        <v/>
      </c>
      <c r="H935" s="10" t="str">
        <f>IF('Base de données'!H878="","",'Base de données'!H878)</f>
        <v/>
      </c>
      <c r="I935" s="10" t="str">
        <f>IF('Base de données'!I878="","",'Base de données'!I878)</f>
        <v/>
      </c>
      <c r="J935" s="10" t="str">
        <f>IF('Base de données'!J878="","",'Base de données'!J878)</f>
        <v/>
      </c>
      <c r="K935" s="10" t="str">
        <f>IF('Base de données'!K878="","",'Base de données'!K878)</f>
        <v/>
      </c>
      <c r="L935" s="64" t="str">
        <f>IF('Base de données'!L878="","",'Base de données'!L878)</f>
        <v/>
      </c>
      <c r="M935" s="64" t="str">
        <f>IF('Base de données'!M878="","",'Base de données'!M878)</f>
        <v/>
      </c>
      <c r="N935" s="64" t="str">
        <f>IF('Base de données'!N878="","",'Base de données'!N878)</f>
        <v/>
      </c>
      <c r="O935" s="10" t="str">
        <f>IF('Base de données'!O878="","",'Base de données'!O878)</f>
        <v/>
      </c>
      <c r="P935" s="10" t="str">
        <f>IF('Base de données'!P878="","",'Base de données'!P878)</f>
        <v/>
      </c>
      <c r="Q935" s="10" t="str">
        <f>IF('Base de données'!Q878="","",'Base de données'!Q878)</f>
        <v/>
      </c>
      <c r="BQ935"/>
      <c r="BR935"/>
      <c r="BS935"/>
      <c r="BT935"/>
      <c r="BU935"/>
      <c r="BV935"/>
      <c r="BW935"/>
      <c r="BX935"/>
      <c r="BY935"/>
      <c r="BZ935"/>
      <c r="CA935"/>
      <c r="CB935"/>
      <c r="CC935"/>
      <c r="CD935"/>
      <c r="CE935"/>
      <c r="CF935"/>
    </row>
    <row r="936" spans="1:84" hidden="1" x14ac:dyDescent="0.3">
      <c r="A936" s="12"/>
      <c r="B936" s="10" t="str">
        <f>IF('Base de données'!B879="","",'Base de données'!B879)</f>
        <v/>
      </c>
      <c r="C936" s="10" t="str">
        <f>IF('Base de données'!C879="","",'Base de données'!C879)</f>
        <v/>
      </c>
      <c r="D936" s="10" t="str">
        <f>IF('Base de données'!D879="","",'Base de données'!D879)</f>
        <v/>
      </c>
      <c r="E936" s="10" t="str">
        <f>IF('Base de données'!E879="","",'Base de données'!E879)</f>
        <v/>
      </c>
      <c r="F936" s="10" t="str">
        <f>IF('Base de données'!F879="","",'Base de données'!F879)</f>
        <v/>
      </c>
      <c r="G936" s="10" t="str">
        <f>IF('Base de données'!G879="","",'Base de données'!G879)</f>
        <v/>
      </c>
      <c r="H936" s="10" t="str">
        <f>IF('Base de données'!H879="","",'Base de données'!H879)</f>
        <v/>
      </c>
      <c r="I936" s="10" t="str">
        <f>IF('Base de données'!I879="","",'Base de données'!I879)</f>
        <v/>
      </c>
      <c r="J936" s="10" t="str">
        <f>IF('Base de données'!J879="","",'Base de données'!J879)</f>
        <v/>
      </c>
      <c r="K936" s="10" t="str">
        <f>IF('Base de données'!K879="","",'Base de données'!K879)</f>
        <v/>
      </c>
      <c r="L936" s="64" t="str">
        <f>IF('Base de données'!L879="","",'Base de données'!L879)</f>
        <v/>
      </c>
      <c r="M936" s="64" t="str">
        <f>IF('Base de données'!M879="","",'Base de données'!M879)</f>
        <v/>
      </c>
      <c r="N936" s="64" t="str">
        <f>IF('Base de données'!N879="","",'Base de données'!N879)</f>
        <v/>
      </c>
      <c r="O936" s="10" t="str">
        <f>IF('Base de données'!O879="","",'Base de données'!O879)</f>
        <v/>
      </c>
      <c r="P936" s="10" t="str">
        <f>IF('Base de données'!P879="","",'Base de données'!P879)</f>
        <v/>
      </c>
      <c r="Q936" s="10" t="str">
        <f>IF('Base de données'!Q879="","",'Base de données'!Q879)</f>
        <v/>
      </c>
      <c r="BQ936"/>
      <c r="BR936"/>
      <c r="BS936"/>
      <c r="BT936"/>
      <c r="BU936"/>
      <c r="BV936"/>
      <c r="BW936"/>
      <c r="BX936"/>
      <c r="BY936"/>
      <c r="BZ936"/>
      <c r="CA936"/>
      <c r="CB936"/>
      <c r="CC936"/>
      <c r="CD936"/>
      <c r="CE936"/>
      <c r="CF936"/>
    </row>
    <row r="937" spans="1:84" hidden="1" x14ac:dyDescent="0.3">
      <c r="A937" s="12"/>
      <c r="B937" s="10" t="str">
        <f>IF('Base de données'!B880="","",'Base de données'!B880)</f>
        <v/>
      </c>
      <c r="C937" s="10" t="str">
        <f>IF('Base de données'!C880="","",'Base de données'!C880)</f>
        <v/>
      </c>
      <c r="D937" s="10" t="str">
        <f>IF('Base de données'!D880="","",'Base de données'!D880)</f>
        <v/>
      </c>
      <c r="E937" s="10" t="str">
        <f>IF('Base de données'!E880="","",'Base de données'!E880)</f>
        <v/>
      </c>
      <c r="F937" s="10" t="str">
        <f>IF('Base de données'!F880="","",'Base de données'!F880)</f>
        <v/>
      </c>
      <c r="G937" s="10" t="str">
        <f>IF('Base de données'!G880="","",'Base de données'!G880)</f>
        <v/>
      </c>
      <c r="H937" s="10" t="str">
        <f>IF('Base de données'!H880="","",'Base de données'!H880)</f>
        <v/>
      </c>
      <c r="I937" s="10" t="str">
        <f>IF('Base de données'!I880="","",'Base de données'!I880)</f>
        <v/>
      </c>
      <c r="J937" s="10" t="str">
        <f>IF('Base de données'!J880="","",'Base de données'!J880)</f>
        <v/>
      </c>
      <c r="K937" s="10" t="str">
        <f>IF('Base de données'!K880="","",'Base de données'!K880)</f>
        <v/>
      </c>
      <c r="L937" s="64" t="str">
        <f>IF('Base de données'!L880="","",'Base de données'!L880)</f>
        <v/>
      </c>
      <c r="M937" s="64" t="str">
        <f>IF('Base de données'!M880="","",'Base de données'!M880)</f>
        <v/>
      </c>
      <c r="N937" s="64" t="str">
        <f>IF('Base de données'!N880="","",'Base de données'!N880)</f>
        <v/>
      </c>
      <c r="O937" s="10" t="str">
        <f>IF('Base de données'!O880="","",'Base de données'!O880)</f>
        <v/>
      </c>
      <c r="P937" s="10" t="str">
        <f>IF('Base de données'!P880="","",'Base de données'!P880)</f>
        <v/>
      </c>
      <c r="Q937" s="10" t="str">
        <f>IF('Base de données'!Q880="","",'Base de données'!Q880)</f>
        <v/>
      </c>
      <c r="BQ937"/>
      <c r="BR937"/>
      <c r="BS937"/>
      <c r="BT937"/>
      <c r="BU937"/>
      <c r="BV937"/>
      <c r="BW937"/>
      <c r="BX937"/>
      <c r="BY937"/>
      <c r="BZ937"/>
      <c r="CA937"/>
      <c r="CB937"/>
      <c r="CC937"/>
      <c r="CD937"/>
      <c r="CE937"/>
      <c r="CF937"/>
    </row>
    <row r="938" spans="1:84" hidden="1" x14ac:dyDescent="0.3">
      <c r="A938" s="12"/>
      <c r="B938" s="10" t="str">
        <f>IF('Base de données'!B881="","",'Base de données'!B881)</f>
        <v/>
      </c>
      <c r="C938" s="10" t="str">
        <f>IF('Base de données'!C881="","",'Base de données'!C881)</f>
        <v/>
      </c>
      <c r="D938" s="10" t="str">
        <f>IF('Base de données'!D881="","",'Base de données'!D881)</f>
        <v/>
      </c>
      <c r="E938" s="10" t="str">
        <f>IF('Base de données'!E881="","",'Base de données'!E881)</f>
        <v/>
      </c>
      <c r="F938" s="10" t="str">
        <f>IF('Base de données'!F881="","",'Base de données'!F881)</f>
        <v/>
      </c>
      <c r="G938" s="10" t="str">
        <f>IF('Base de données'!G881="","",'Base de données'!G881)</f>
        <v/>
      </c>
      <c r="H938" s="10" t="str">
        <f>IF('Base de données'!H881="","",'Base de données'!H881)</f>
        <v/>
      </c>
      <c r="I938" s="10" t="str">
        <f>IF('Base de données'!I881="","",'Base de données'!I881)</f>
        <v/>
      </c>
      <c r="J938" s="10" t="str">
        <f>IF('Base de données'!J881="","",'Base de données'!J881)</f>
        <v/>
      </c>
      <c r="K938" s="10" t="str">
        <f>IF('Base de données'!K881="","",'Base de données'!K881)</f>
        <v/>
      </c>
      <c r="L938" s="64" t="str">
        <f>IF('Base de données'!L881="","",'Base de données'!L881)</f>
        <v/>
      </c>
      <c r="M938" s="64" t="str">
        <f>IF('Base de données'!M881="","",'Base de données'!M881)</f>
        <v/>
      </c>
      <c r="N938" s="64" t="str">
        <f>IF('Base de données'!N881="","",'Base de données'!N881)</f>
        <v/>
      </c>
      <c r="O938" s="10" t="str">
        <f>IF('Base de données'!O881="","",'Base de données'!O881)</f>
        <v/>
      </c>
      <c r="P938" s="10" t="str">
        <f>IF('Base de données'!P881="","",'Base de données'!P881)</f>
        <v/>
      </c>
      <c r="Q938" s="10" t="str">
        <f>IF('Base de données'!Q881="","",'Base de données'!Q881)</f>
        <v/>
      </c>
      <c r="BQ938"/>
      <c r="BR938"/>
      <c r="BS938"/>
      <c r="BT938"/>
      <c r="BU938"/>
      <c r="BV938"/>
      <c r="BW938"/>
      <c r="BX938"/>
      <c r="BY938"/>
      <c r="BZ938"/>
      <c r="CA938"/>
      <c r="CB938"/>
      <c r="CC938"/>
      <c r="CD938"/>
      <c r="CE938"/>
      <c r="CF938"/>
    </row>
    <row r="939" spans="1:84" hidden="1" x14ac:dyDescent="0.3">
      <c r="A939" s="12"/>
      <c r="B939" s="10" t="str">
        <f>IF('Base de données'!B882="","",'Base de données'!B882)</f>
        <v/>
      </c>
      <c r="C939" s="10" t="str">
        <f>IF('Base de données'!C882="","",'Base de données'!C882)</f>
        <v/>
      </c>
      <c r="D939" s="10" t="str">
        <f>IF('Base de données'!D882="","",'Base de données'!D882)</f>
        <v/>
      </c>
      <c r="E939" s="10" t="str">
        <f>IF('Base de données'!E882="","",'Base de données'!E882)</f>
        <v/>
      </c>
      <c r="F939" s="10" t="str">
        <f>IF('Base de données'!F882="","",'Base de données'!F882)</f>
        <v/>
      </c>
      <c r="G939" s="10" t="str">
        <f>IF('Base de données'!G882="","",'Base de données'!G882)</f>
        <v/>
      </c>
      <c r="H939" s="10" t="str">
        <f>IF('Base de données'!H882="","",'Base de données'!H882)</f>
        <v/>
      </c>
      <c r="I939" s="10" t="str">
        <f>IF('Base de données'!I882="","",'Base de données'!I882)</f>
        <v/>
      </c>
      <c r="J939" s="10" t="str">
        <f>IF('Base de données'!J882="","",'Base de données'!J882)</f>
        <v/>
      </c>
      <c r="K939" s="10" t="str">
        <f>IF('Base de données'!K882="","",'Base de données'!K882)</f>
        <v/>
      </c>
      <c r="L939" s="64" t="str">
        <f>IF('Base de données'!L882="","",'Base de données'!L882)</f>
        <v/>
      </c>
      <c r="M939" s="64" t="str">
        <f>IF('Base de données'!M882="","",'Base de données'!M882)</f>
        <v/>
      </c>
      <c r="N939" s="64" t="str">
        <f>IF('Base de données'!N882="","",'Base de données'!N882)</f>
        <v/>
      </c>
      <c r="O939" s="10" t="str">
        <f>IF('Base de données'!O882="","",'Base de données'!O882)</f>
        <v/>
      </c>
      <c r="P939" s="10" t="str">
        <f>IF('Base de données'!P882="","",'Base de données'!P882)</f>
        <v/>
      </c>
      <c r="Q939" s="10" t="str">
        <f>IF('Base de données'!Q882="","",'Base de données'!Q882)</f>
        <v/>
      </c>
      <c r="BQ939"/>
      <c r="BR939"/>
      <c r="BS939"/>
      <c r="BT939"/>
      <c r="BU939"/>
      <c r="BV939"/>
      <c r="BW939"/>
      <c r="BX939"/>
      <c r="BY939"/>
      <c r="BZ939"/>
      <c r="CA939"/>
      <c r="CB939"/>
      <c r="CC939"/>
      <c r="CD939"/>
      <c r="CE939"/>
      <c r="CF939"/>
    </row>
    <row r="940" spans="1:84" hidden="1" x14ac:dyDescent="0.3">
      <c r="A940" s="12"/>
      <c r="B940" s="10" t="str">
        <f>IF('Base de données'!B883="","",'Base de données'!B883)</f>
        <v/>
      </c>
      <c r="C940" s="10" t="str">
        <f>IF('Base de données'!C883="","",'Base de données'!C883)</f>
        <v/>
      </c>
      <c r="D940" s="10" t="str">
        <f>IF('Base de données'!D883="","",'Base de données'!D883)</f>
        <v/>
      </c>
      <c r="E940" s="10" t="str">
        <f>IF('Base de données'!E883="","",'Base de données'!E883)</f>
        <v/>
      </c>
      <c r="F940" s="10" t="str">
        <f>IF('Base de données'!F883="","",'Base de données'!F883)</f>
        <v/>
      </c>
      <c r="G940" s="10" t="str">
        <f>IF('Base de données'!G883="","",'Base de données'!G883)</f>
        <v/>
      </c>
      <c r="H940" s="10" t="str">
        <f>IF('Base de données'!H883="","",'Base de données'!H883)</f>
        <v/>
      </c>
      <c r="I940" s="10" t="str">
        <f>IF('Base de données'!I883="","",'Base de données'!I883)</f>
        <v/>
      </c>
      <c r="J940" s="10" t="str">
        <f>IF('Base de données'!J883="","",'Base de données'!J883)</f>
        <v/>
      </c>
      <c r="K940" s="10" t="str">
        <f>IF('Base de données'!K883="","",'Base de données'!K883)</f>
        <v/>
      </c>
      <c r="L940" s="64" t="str">
        <f>IF('Base de données'!L883="","",'Base de données'!L883)</f>
        <v/>
      </c>
      <c r="M940" s="64" t="str">
        <f>IF('Base de données'!M883="","",'Base de données'!M883)</f>
        <v/>
      </c>
      <c r="N940" s="64" t="str">
        <f>IF('Base de données'!N883="","",'Base de données'!N883)</f>
        <v/>
      </c>
      <c r="O940" s="10" t="str">
        <f>IF('Base de données'!O883="","",'Base de données'!O883)</f>
        <v/>
      </c>
      <c r="P940" s="10" t="str">
        <f>IF('Base de données'!P883="","",'Base de données'!P883)</f>
        <v/>
      </c>
      <c r="Q940" s="10" t="str">
        <f>IF('Base de données'!Q883="","",'Base de données'!Q883)</f>
        <v/>
      </c>
      <c r="BQ940"/>
      <c r="BR940"/>
      <c r="BS940"/>
      <c r="BT940"/>
      <c r="BU940"/>
      <c r="BV940"/>
      <c r="BW940"/>
      <c r="BX940"/>
      <c r="BY940"/>
      <c r="BZ940"/>
      <c r="CA940"/>
      <c r="CB940"/>
      <c r="CC940"/>
      <c r="CD940"/>
      <c r="CE940"/>
      <c r="CF940"/>
    </row>
    <row r="941" spans="1:84" hidden="1" x14ac:dyDescent="0.3">
      <c r="A941" s="12"/>
      <c r="B941" s="10" t="str">
        <f>IF('Base de données'!B884="","",'Base de données'!B884)</f>
        <v/>
      </c>
      <c r="C941" s="10" t="str">
        <f>IF('Base de données'!C884="","",'Base de données'!C884)</f>
        <v/>
      </c>
      <c r="D941" s="10" t="str">
        <f>IF('Base de données'!D884="","",'Base de données'!D884)</f>
        <v/>
      </c>
      <c r="E941" s="10" t="str">
        <f>IF('Base de données'!E884="","",'Base de données'!E884)</f>
        <v/>
      </c>
      <c r="F941" s="10" t="str">
        <f>IF('Base de données'!F884="","",'Base de données'!F884)</f>
        <v/>
      </c>
      <c r="G941" s="10" t="str">
        <f>IF('Base de données'!G884="","",'Base de données'!G884)</f>
        <v/>
      </c>
      <c r="H941" s="10" t="str">
        <f>IF('Base de données'!H884="","",'Base de données'!H884)</f>
        <v/>
      </c>
      <c r="I941" s="10" t="str">
        <f>IF('Base de données'!I884="","",'Base de données'!I884)</f>
        <v/>
      </c>
      <c r="J941" s="10" t="str">
        <f>IF('Base de données'!J884="","",'Base de données'!J884)</f>
        <v/>
      </c>
      <c r="K941" s="10" t="str">
        <f>IF('Base de données'!K884="","",'Base de données'!K884)</f>
        <v/>
      </c>
      <c r="L941" s="64" t="str">
        <f>IF('Base de données'!L884="","",'Base de données'!L884)</f>
        <v/>
      </c>
      <c r="M941" s="64" t="str">
        <f>IF('Base de données'!M884="","",'Base de données'!M884)</f>
        <v/>
      </c>
      <c r="N941" s="64" t="str">
        <f>IF('Base de données'!N884="","",'Base de données'!N884)</f>
        <v/>
      </c>
      <c r="O941" s="10" t="str">
        <f>IF('Base de données'!O884="","",'Base de données'!O884)</f>
        <v/>
      </c>
      <c r="P941" s="10" t="str">
        <f>IF('Base de données'!P884="","",'Base de données'!P884)</f>
        <v/>
      </c>
      <c r="Q941" s="10" t="str">
        <f>IF('Base de données'!Q884="","",'Base de données'!Q884)</f>
        <v/>
      </c>
      <c r="BQ941"/>
      <c r="BR941"/>
      <c r="BS941"/>
      <c r="BT941"/>
      <c r="BU941"/>
      <c r="BV941"/>
      <c r="BW941"/>
      <c r="BX941"/>
      <c r="BY941"/>
      <c r="BZ941"/>
      <c r="CA941"/>
      <c r="CB941"/>
      <c r="CC941"/>
      <c r="CD941"/>
      <c r="CE941"/>
      <c r="CF941"/>
    </row>
    <row r="942" spans="1:84" hidden="1" x14ac:dyDescent="0.3">
      <c r="A942" s="12"/>
      <c r="B942" s="10" t="str">
        <f>IF('Base de données'!B885="","",'Base de données'!B885)</f>
        <v/>
      </c>
      <c r="C942" s="10" t="str">
        <f>IF('Base de données'!C885="","",'Base de données'!C885)</f>
        <v/>
      </c>
      <c r="D942" s="10" t="str">
        <f>IF('Base de données'!D885="","",'Base de données'!D885)</f>
        <v/>
      </c>
      <c r="E942" s="10" t="str">
        <f>IF('Base de données'!E885="","",'Base de données'!E885)</f>
        <v/>
      </c>
      <c r="F942" s="10" t="str">
        <f>IF('Base de données'!F885="","",'Base de données'!F885)</f>
        <v/>
      </c>
      <c r="G942" s="10" t="str">
        <f>IF('Base de données'!G885="","",'Base de données'!G885)</f>
        <v/>
      </c>
      <c r="H942" s="10" t="str">
        <f>IF('Base de données'!H885="","",'Base de données'!H885)</f>
        <v/>
      </c>
      <c r="I942" s="10" t="str">
        <f>IF('Base de données'!I885="","",'Base de données'!I885)</f>
        <v/>
      </c>
      <c r="J942" s="10" t="str">
        <f>IF('Base de données'!J885="","",'Base de données'!J885)</f>
        <v/>
      </c>
      <c r="K942" s="10" t="str">
        <f>IF('Base de données'!K885="","",'Base de données'!K885)</f>
        <v/>
      </c>
      <c r="L942" s="64" t="str">
        <f>IF('Base de données'!L885="","",'Base de données'!L885)</f>
        <v/>
      </c>
      <c r="M942" s="64" t="str">
        <f>IF('Base de données'!M885="","",'Base de données'!M885)</f>
        <v/>
      </c>
      <c r="N942" s="64" t="str">
        <f>IF('Base de données'!N885="","",'Base de données'!N885)</f>
        <v/>
      </c>
      <c r="O942" s="10" t="str">
        <f>IF('Base de données'!O885="","",'Base de données'!O885)</f>
        <v/>
      </c>
      <c r="P942" s="10" t="str">
        <f>IF('Base de données'!P885="","",'Base de données'!P885)</f>
        <v/>
      </c>
      <c r="Q942" s="10" t="str">
        <f>IF('Base de données'!Q885="","",'Base de données'!Q885)</f>
        <v/>
      </c>
      <c r="BQ942"/>
      <c r="BR942"/>
      <c r="BS942"/>
      <c r="BT942"/>
      <c r="BU942"/>
      <c r="BV942"/>
      <c r="BW942"/>
      <c r="BX942"/>
      <c r="BY942"/>
      <c r="BZ942"/>
      <c r="CA942"/>
      <c r="CB942"/>
      <c r="CC942"/>
      <c r="CD942"/>
      <c r="CE942"/>
      <c r="CF942"/>
    </row>
    <row r="943" spans="1:84" hidden="1" x14ac:dyDescent="0.3">
      <c r="A943" s="12"/>
      <c r="B943" s="10" t="str">
        <f>IF('Base de données'!B886="","",'Base de données'!B886)</f>
        <v/>
      </c>
      <c r="C943" s="10" t="str">
        <f>IF('Base de données'!C886="","",'Base de données'!C886)</f>
        <v/>
      </c>
      <c r="D943" s="10" t="str">
        <f>IF('Base de données'!D886="","",'Base de données'!D886)</f>
        <v/>
      </c>
      <c r="E943" s="10" t="str">
        <f>IF('Base de données'!E886="","",'Base de données'!E886)</f>
        <v/>
      </c>
      <c r="F943" s="10" t="str">
        <f>IF('Base de données'!F886="","",'Base de données'!F886)</f>
        <v/>
      </c>
      <c r="G943" s="10" t="str">
        <f>IF('Base de données'!G886="","",'Base de données'!G886)</f>
        <v/>
      </c>
      <c r="H943" s="10" t="str">
        <f>IF('Base de données'!H886="","",'Base de données'!H886)</f>
        <v/>
      </c>
      <c r="I943" s="10" t="str">
        <f>IF('Base de données'!I886="","",'Base de données'!I886)</f>
        <v/>
      </c>
      <c r="J943" s="10" t="str">
        <f>IF('Base de données'!J886="","",'Base de données'!J886)</f>
        <v/>
      </c>
      <c r="K943" s="10" t="str">
        <f>IF('Base de données'!K886="","",'Base de données'!K886)</f>
        <v/>
      </c>
      <c r="L943" s="64" t="str">
        <f>IF('Base de données'!L886="","",'Base de données'!L886)</f>
        <v/>
      </c>
      <c r="M943" s="64" t="str">
        <f>IF('Base de données'!M886="","",'Base de données'!M886)</f>
        <v/>
      </c>
      <c r="N943" s="64" t="str">
        <f>IF('Base de données'!N886="","",'Base de données'!N886)</f>
        <v/>
      </c>
      <c r="O943" s="10" t="str">
        <f>IF('Base de données'!O886="","",'Base de données'!O886)</f>
        <v/>
      </c>
      <c r="P943" s="10" t="str">
        <f>IF('Base de données'!P886="","",'Base de données'!P886)</f>
        <v/>
      </c>
      <c r="Q943" s="10" t="str">
        <f>IF('Base de données'!Q886="","",'Base de données'!Q886)</f>
        <v/>
      </c>
      <c r="BQ943"/>
      <c r="BR943"/>
      <c r="BS943"/>
      <c r="BT943"/>
      <c r="BU943"/>
      <c r="BV943"/>
      <c r="BW943"/>
      <c r="BX943"/>
      <c r="BY943"/>
      <c r="BZ943"/>
      <c r="CA943"/>
      <c r="CB943"/>
      <c r="CC943"/>
      <c r="CD943"/>
      <c r="CE943"/>
      <c r="CF943"/>
    </row>
    <row r="944" spans="1:84" hidden="1" x14ac:dyDescent="0.3">
      <c r="A944" s="12"/>
      <c r="B944" s="10" t="str">
        <f>IF('Base de données'!B887="","",'Base de données'!B887)</f>
        <v/>
      </c>
      <c r="C944" s="10" t="str">
        <f>IF('Base de données'!C887="","",'Base de données'!C887)</f>
        <v/>
      </c>
      <c r="D944" s="10" t="str">
        <f>IF('Base de données'!D887="","",'Base de données'!D887)</f>
        <v/>
      </c>
      <c r="E944" s="10" t="str">
        <f>IF('Base de données'!E887="","",'Base de données'!E887)</f>
        <v/>
      </c>
      <c r="F944" s="10" t="str">
        <f>IF('Base de données'!F887="","",'Base de données'!F887)</f>
        <v/>
      </c>
      <c r="G944" s="10" t="str">
        <f>IF('Base de données'!G887="","",'Base de données'!G887)</f>
        <v/>
      </c>
      <c r="H944" s="10" t="str">
        <f>IF('Base de données'!H887="","",'Base de données'!H887)</f>
        <v/>
      </c>
      <c r="I944" s="10" t="str">
        <f>IF('Base de données'!I887="","",'Base de données'!I887)</f>
        <v/>
      </c>
      <c r="J944" s="10" t="str">
        <f>IF('Base de données'!J887="","",'Base de données'!J887)</f>
        <v/>
      </c>
      <c r="K944" s="10" t="str">
        <f>IF('Base de données'!K887="","",'Base de données'!K887)</f>
        <v/>
      </c>
      <c r="L944" s="64" t="str">
        <f>IF('Base de données'!L887="","",'Base de données'!L887)</f>
        <v/>
      </c>
      <c r="M944" s="64" t="str">
        <f>IF('Base de données'!M887="","",'Base de données'!M887)</f>
        <v/>
      </c>
      <c r="N944" s="64" t="str">
        <f>IF('Base de données'!N887="","",'Base de données'!N887)</f>
        <v/>
      </c>
      <c r="O944" s="10" t="str">
        <f>IF('Base de données'!O887="","",'Base de données'!O887)</f>
        <v/>
      </c>
      <c r="P944" s="10" t="str">
        <f>IF('Base de données'!P887="","",'Base de données'!P887)</f>
        <v/>
      </c>
      <c r="Q944" s="10" t="str">
        <f>IF('Base de données'!Q887="","",'Base de données'!Q887)</f>
        <v/>
      </c>
      <c r="BQ944"/>
      <c r="BR944"/>
      <c r="BS944"/>
      <c r="BT944"/>
      <c r="BU944"/>
      <c r="BV944"/>
      <c r="BW944"/>
      <c r="BX944"/>
      <c r="BY944"/>
      <c r="BZ944"/>
      <c r="CA944"/>
      <c r="CB944"/>
      <c r="CC944"/>
      <c r="CD944"/>
      <c r="CE944"/>
      <c r="CF944"/>
    </row>
    <row r="945" spans="1:84" hidden="1" x14ac:dyDescent="0.3">
      <c r="A945" s="12"/>
      <c r="B945" s="10" t="str">
        <f>IF('Base de données'!B888="","",'Base de données'!B888)</f>
        <v/>
      </c>
      <c r="C945" s="10" t="str">
        <f>IF('Base de données'!C888="","",'Base de données'!C888)</f>
        <v/>
      </c>
      <c r="D945" s="10" t="str">
        <f>IF('Base de données'!D888="","",'Base de données'!D888)</f>
        <v/>
      </c>
      <c r="E945" s="10" t="str">
        <f>IF('Base de données'!E888="","",'Base de données'!E888)</f>
        <v/>
      </c>
      <c r="F945" s="10" t="str">
        <f>IF('Base de données'!F888="","",'Base de données'!F888)</f>
        <v/>
      </c>
      <c r="G945" s="10" t="str">
        <f>IF('Base de données'!G888="","",'Base de données'!G888)</f>
        <v/>
      </c>
      <c r="H945" s="10" t="str">
        <f>IF('Base de données'!H888="","",'Base de données'!H888)</f>
        <v/>
      </c>
      <c r="I945" s="10" t="str">
        <f>IF('Base de données'!I888="","",'Base de données'!I888)</f>
        <v/>
      </c>
      <c r="J945" s="10" t="str">
        <f>IF('Base de données'!J888="","",'Base de données'!J888)</f>
        <v/>
      </c>
      <c r="K945" s="10" t="str">
        <f>IF('Base de données'!K888="","",'Base de données'!K888)</f>
        <v/>
      </c>
      <c r="L945" s="64" t="str">
        <f>IF('Base de données'!L888="","",'Base de données'!L888)</f>
        <v/>
      </c>
      <c r="M945" s="64" t="str">
        <f>IF('Base de données'!M888="","",'Base de données'!M888)</f>
        <v/>
      </c>
      <c r="N945" s="64" t="str">
        <f>IF('Base de données'!N888="","",'Base de données'!N888)</f>
        <v/>
      </c>
      <c r="O945" s="10" t="str">
        <f>IF('Base de données'!O888="","",'Base de données'!O888)</f>
        <v/>
      </c>
      <c r="P945" s="10" t="str">
        <f>IF('Base de données'!P888="","",'Base de données'!P888)</f>
        <v/>
      </c>
      <c r="Q945" s="10" t="str">
        <f>IF('Base de données'!Q888="","",'Base de données'!Q888)</f>
        <v/>
      </c>
      <c r="BQ945"/>
      <c r="BR945"/>
      <c r="BS945"/>
      <c r="BT945"/>
      <c r="BU945"/>
      <c r="BV945"/>
      <c r="BW945"/>
      <c r="BX945"/>
      <c r="BY945"/>
      <c r="BZ945"/>
      <c r="CA945"/>
      <c r="CB945"/>
      <c r="CC945"/>
      <c r="CD945"/>
      <c r="CE945"/>
      <c r="CF945"/>
    </row>
    <row r="946" spans="1:84" hidden="1" x14ac:dyDescent="0.3">
      <c r="A946" s="12"/>
      <c r="B946" s="10" t="str">
        <f>IF('Base de données'!B889="","",'Base de données'!B889)</f>
        <v/>
      </c>
      <c r="C946" s="10" t="str">
        <f>IF('Base de données'!C889="","",'Base de données'!C889)</f>
        <v/>
      </c>
      <c r="D946" s="10" t="str">
        <f>IF('Base de données'!D889="","",'Base de données'!D889)</f>
        <v/>
      </c>
      <c r="E946" s="10" t="str">
        <f>IF('Base de données'!E889="","",'Base de données'!E889)</f>
        <v/>
      </c>
      <c r="F946" s="10" t="str">
        <f>IF('Base de données'!F889="","",'Base de données'!F889)</f>
        <v/>
      </c>
      <c r="G946" s="10" t="str">
        <f>IF('Base de données'!G889="","",'Base de données'!G889)</f>
        <v/>
      </c>
      <c r="H946" s="10" t="str">
        <f>IF('Base de données'!H889="","",'Base de données'!H889)</f>
        <v/>
      </c>
      <c r="I946" s="10" t="str">
        <f>IF('Base de données'!I889="","",'Base de données'!I889)</f>
        <v/>
      </c>
      <c r="J946" s="10" t="str">
        <f>IF('Base de données'!J889="","",'Base de données'!J889)</f>
        <v/>
      </c>
      <c r="K946" s="10" t="str">
        <f>IF('Base de données'!K889="","",'Base de données'!K889)</f>
        <v/>
      </c>
      <c r="L946" s="64" t="str">
        <f>IF('Base de données'!L889="","",'Base de données'!L889)</f>
        <v/>
      </c>
      <c r="M946" s="64" t="str">
        <f>IF('Base de données'!M889="","",'Base de données'!M889)</f>
        <v/>
      </c>
      <c r="N946" s="64" t="str">
        <f>IF('Base de données'!N889="","",'Base de données'!N889)</f>
        <v/>
      </c>
      <c r="O946" s="10" t="str">
        <f>IF('Base de données'!O889="","",'Base de données'!O889)</f>
        <v/>
      </c>
      <c r="P946" s="10" t="str">
        <f>IF('Base de données'!P889="","",'Base de données'!P889)</f>
        <v/>
      </c>
      <c r="Q946" s="10" t="str">
        <f>IF('Base de données'!Q889="","",'Base de données'!Q889)</f>
        <v/>
      </c>
      <c r="BQ946"/>
      <c r="BR946"/>
      <c r="BS946"/>
      <c r="BT946"/>
      <c r="BU946"/>
      <c r="BV946"/>
      <c r="BW946"/>
      <c r="BX946"/>
      <c r="BY946"/>
      <c r="BZ946"/>
      <c r="CA946"/>
      <c r="CB946"/>
      <c r="CC946"/>
      <c r="CD946"/>
      <c r="CE946"/>
      <c r="CF946"/>
    </row>
    <row r="947" spans="1:84" hidden="1" x14ac:dyDescent="0.3">
      <c r="A947" s="12"/>
      <c r="B947" s="10" t="str">
        <f>IF('Base de données'!B890="","",'Base de données'!B890)</f>
        <v/>
      </c>
      <c r="C947" s="10" t="str">
        <f>IF('Base de données'!C890="","",'Base de données'!C890)</f>
        <v/>
      </c>
      <c r="D947" s="10" t="str">
        <f>IF('Base de données'!D890="","",'Base de données'!D890)</f>
        <v/>
      </c>
      <c r="E947" s="10" t="str">
        <f>IF('Base de données'!E890="","",'Base de données'!E890)</f>
        <v/>
      </c>
      <c r="F947" s="10" t="str">
        <f>IF('Base de données'!F890="","",'Base de données'!F890)</f>
        <v/>
      </c>
      <c r="G947" s="10" t="str">
        <f>IF('Base de données'!G890="","",'Base de données'!G890)</f>
        <v/>
      </c>
      <c r="H947" s="10" t="str">
        <f>IF('Base de données'!H890="","",'Base de données'!H890)</f>
        <v/>
      </c>
      <c r="I947" s="10" t="str">
        <f>IF('Base de données'!I890="","",'Base de données'!I890)</f>
        <v/>
      </c>
      <c r="J947" s="10" t="str">
        <f>IF('Base de données'!J890="","",'Base de données'!J890)</f>
        <v/>
      </c>
      <c r="K947" s="10" t="str">
        <f>IF('Base de données'!K890="","",'Base de données'!K890)</f>
        <v/>
      </c>
      <c r="L947" s="64" t="str">
        <f>IF('Base de données'!L890="","",'Base de données'!L890)</f>
        <v/>
      </c>
      <c r="M947" s="64" t="str">
        <f>IF('Base de données'!M890="","",'Base de données'!M890)</f>
        <v/>
      </c>
      <c r="N947" s="64" t="str">
        <f>IF('Base de données'!N890="","",'Base de données'!N890)</f>
        <v/>
      </c>
      <c r="O947" s="10" t="str">
        <f>IF('Base de données'!O890="","",'Base de données'!O890)</f>
        <v/>
      </c>
      <c r="P947" s="10" t="str">
        <f>IF('Base de données'!P890="","",'Base de données'!P890)</f>
        <v/>
      </c>
      <c r="Q947" s="10" t="str">
        <f>IF('Base de données'!Q890="","",'Base de données'!Q890)</f>
        <v/>
      </c>
      <c r="BQ947"/>
      <c r="BR947"/>
      <c r="BS947"/>
      <c r="BT947"/>
      <c r="BU947"/>
      <c r="BV947"/>
      <c r="BW947"/>
      <c r="BX947"/>
      <c r="BY947"/>
      <c r="BZ947"/>
      <c r="CA947"/>
      <c r="CB947"/>
      <c r="CC947"/>
      <c r="CD947"/>
      <c r="CE947"/>
      <c r="CF947"/>
    </row>
    <row r="948" spans="1:84" hidden="1" x14ac:dyDescent="0.3">
      <c r="A948" s="12"/>
      <c r="B948" s="10" t="str">
        <f>IF('Base de données'!B891="","",'Base de données'!B891)</f>
        <v/>
      </c>
      <c r="C948" s="10" t="str">
        <f>IF('Base de données'!C891="","",'Base de données'!C891)</f>
        <v/>
      </c>
      <c r="D948" s="10" t="str">
        <f>IF('Base de données'!D891="","",'Base de données'!D891)</f>
        <v/>
      </c>
      <c r="E948" s="10" t="str">
        <f>IF('Base de données'!E891="","",'Base de données'!E891)</f>
        <v/>
      </c>
      <c r="F948" s="10" t="str">
        <f>IF('Base de données'!F891="","",'Base de données'!F891)</f>
        <v/>
      </c>
      <c r="G948" s="10" t="str">
        <f>IF('Base de données'!G891="","",'Base de données'!G891)</f>
        <v/>
      </c>
      <c r="H948" s="10" t="str">
        <f>IF('Base de données'!H891="","",'Base de données'!H891)</f>
        <v/>
      </c>
      <c r="I948" s="10" t="str">
        <f>IF('Base de données'!I891="","",'Base de données'!I891)</f>
        <v/>
      </c>
      <c r="J948" s="10" t="str">
        <f>IF('Base de données'!J891="","",'Base de données'!J891)</f>
        <v/>
      </c>
      <c r="K948" s="10" t="str">
        <f>IF('Base de données'!K891="","",'Base de données'!K891)</f>
        <v/>
      </c>
      <c r="L948" s="64" t="str">
        <f>IF('Base de données'!L891="","",'Base de données'!L891)</f>
        <v/>
      </c>
      <c r="M948" s="64" t="str">
        <f>IF('Base de données'!M891="","",'Base de données'!M891)</f>
        <v/>
      </c>
      <c r="N948" s="64" t="str">
        <f>IF('Base de données'!N891="","",'Base de données'!N891)</f>
        <v/>
      </c>
      <c r="O948" s="10" t="str">
        <f>IF('Base de données'!O891="","",'Base de données'!O891)</f>
        <v/>
      </c>
      <c r="P948" s="10" t="str">
        <f>IF('Base de données'!P891="","",'Base de données'!P891)</f>
        <v/>
      </c>
      <c r="Q948" s="10" t="str">
        <f>IF('Base de données'!Q891="","",'Base de données'!Q891)</f>
        <v/>
      </c>
      <c r="BQ948"/>
      <c r="BR948"/>
      <c r="BS948"/>
      <c r="BT948"/>
      <c r="BU948"/>
      <c r="BV948"/>
      <c r="BW948"/>
      <c r="BX948"/>
      <c r="BY948"/>
      <c r="BZ948"/>
      <c r="CA948"/>
      <c r="CB948"/>
      <c r="CC948"/>
      <c r="CD948"/>
      <c r="CE948"/>
      <c r="CF948"/>
    </row>
    <row r="949" spans="1:84" hidden="1" x14ac:dyDescent="0.3">
      <c r="A949" s="12"/>
      <c r="B949" s="10" t="str">
        <f>IF('Base de données'!B892="","",'Base de données'!B892)</f>
        <v/>
      </c>
      <c r="C949" s="10" t="str">
        <f>IF('Base de données'!C892="","",'Base de données'!C892)</f>
        <v/>
      </c>
      <c r="D949" s="10" t="str">
        <f>IF('Base de données'!D892="","",'Base de données'!D892)</f>
        <v/>
      </c>
      <c r="E949" s="10" t="str">
        <f>IF('Base de données'!E892="","",'Base de données'!E892)</f>
        <v/>
      </c>
      <c r="F949" s="10" t="str">
        <f>IF('Base de données'!F892="","",'Base de données'!F892)</f>
        <v/>
      </c>
      <c r="G949" s="10" t="str">
        <f>IF('Base de données'!G892="","",'Base de données'!G892)</f>
        <v/>
      </c>
      <c r="H949" s="10" t="str">
        <f>IF('Base de données'!H892="","",'Base de données'!H892)</f>
        <v/>
      </c>
      <c r="I949" s="10" t="str">
        <f>IF('Base de données'!I892="","",'Base de données'!I892)</f>
        <v/>
      </c>
      <c r="J949" s="10" t="str">
        <f>IF('Base de données'!J892="","",'Base de données'!J892)</f>
        <v/>
      </c>
      <c r="K949" s="10" t="str">
        <f>IF('Base de données'!K892="","",'Base de données'!K892)</f>
        <v/>
      </c>
      <c r="L949" s="64" t="str">
        <f>IF('Base de données'!L892="","",'Base de données'!L892)</f>
        <v/>
      </c>
      <c r="M949" s="64" t="str">
        <f>IF('Base de données'!M892="","",'Base de données'!M892)</f>
        <v/>
      </c>
      <c r="N949" s="64" t="str">
        <f>IF('Base de données'!N892="","",'Base de données'!N892)</f>
        <v/>
      </c>
      <c r="O949" s="10" t="str">
        <f>IF('Base de données'!O892="","",'Base de données'!O892)</f>
        <v/>
      </c>
      <c r="P949" s="10" t="str">
        <f>IF('Base de données'!P892="","",'Base de données'!P892)</f>
        <v/>
      </c>
      <c r="Q949" s="10" t="str">
        <f>IF('Base de données'!Q892="","",'Base de données'!Q892)</f>
        <v/>
      </c>
      <c r="BQ949"/>
      <c r="BR949"/>
      <c r="BS949"/>
      <c r="BT949"/>
      <c r="BU949"/>
      <c r="BV949"/>
      <c r="BW949"/>
      <c r="BX949"/>
      <c r="BY949"/>
      <c r="BZ949"/>
      <c r="CA949"/>
      <c r="CB949"/>
      <c r="CC949"/>
      <c r="CD949"/>
      <c r="CE949"/>
      <c r="CF949"/>
    </row>
    <row r="950" spans="1:84" hidden="1" x14ac:dyDescent="0.3">
      <c r="A950" s="12"/>
      <c r="B950" s="10" t="str">
        <f>IF('Base de données'!B893="","",'Base de données'!B893)</f>
        <v/>
      </c>
      <c r="C950" s="10" t="str">
        <f>IF('Base de données'!C893="","",'Base de données'!C893)</f>
        <v/>
      </c>
      <c r="D950" s="10" t="str">
        <f>IF('Base de données'!D893="","",'Base de données'!D893)</f>
        <v/>
      </c>
      <c r="E950" s="10" t="str">
        <f>IF('Base de données'!E893="","",'Base de données'!E893)</f>
        <v/>
      </c>
      <c r="F950" s="10" t="str">
        <f>IF('Base de données'!F893="","",'Base de données'!F893)</f>
        <v/>
      </c>
      <c r="G950" s="10" t="str">
        <f>IF('Base de données'!G893="","",'Base de données'!G893)</f>
        <v/>
      </c>
      <c r="H950" s="10" t="str">
        <f>IF('Base de données'!H893="","",'Base de données'!H893)</f>
        <v/>
      </c>
      <c r="I950" s="10" t="str">
        <f>IF('Base de données'!I893="","",'Base de données'!I893)</f>
        <v/>
      </c>
      <c r="J950" s="10" t="str">
        <f>IF('Base de données'!J893="","",'Base de données'!J893)</f>
        <v/>
      </c>
      <c r="K950" s="10" t="str">
        <f>IF('Base de données'!K893="","",'Base de données'!K893)</f>
        <v/>
      </c>
      <c r="L950" s="64" t="str">
        <f>IF('Base de données'!L893="","",'Base de données'!L893)</f>
        <v/>
      </c>
      <c r="M950" s="64" t="str">
        <f>IF('Base de données'!M893="","",'Base de données'!M893)</f>
        <v/>
      </c>
      <c r="N950" s="64" t="str">
        <f>IF('Base de données'!N893="","",'Base de données'!N893)</f>
        <v/>
      </c>
      <c r="O950" s="10" t="str">
        <f>IF('Base de données'!O893="","",'Base de données'!O893)</f>
        <v/>
      </c>
      <c r="P950" s="10" t="str">
        <f>IF('Base de données'!P893="","",'Base de données'!P893)</f>
        <v/>
      </c>
      <c r="Q950" s="10" t="str">
        <f>IF('Base de données'!Q893="","",'Base de données'!Q893)</f>
        <v/>
      </c>
      <c r="BQ950"/>
      <c r="BR950"/>
      <c r="BS950"/>
      <c r="BT950"/>
      <c r="BU950"/>
      <c r="BV950"/>
      <c r="BW950"/>
      <c r="BX950"/>
      <c r="BY950"/>
      <c r="BZ950"/>
      <c r="CA950"/>
      <c r="CB950"/>
      <c r="CC950"/>
      <c r="CD950"/>
      <c r="CE950"/>
      <c r="CF950"/>
    </row>
    <row r="951" spans="1:84" hidden="1" x14ac:dyDescent="0.3">
      <c r="A951" s="12"/>
      <c r="B951" s="10" t="str">
        <f>IF('Base de données'!B894="","",'Base de données'!B894)</f>
        <v/>
      </c>
      <c r="C951" s="10" t="str">
        <f>IF('Base de données'!C894="","",'Base de données'!C894)</f>
        <v/>
      </c>
      <c r="D951" s="10" t="str">
        <f>IF('Base de données'!D894="","",'Base de données'!D894)</f>
        <v/>
      </c>
      <c r="E951" s="10" t="str">
        <f>IF('Base de données'!E894="","",'Base de données'!E894)</f>
        <v/>
      </c>
      <c r="F951" s="10" t="str">
        <f>IF('Base de données'!F894="","",'Base de données'!F894)</f>
        <v/>
      </c>
      <c r="G951" s="10" t="str">
        <f>IF('Base de données'!G894="","",'Base de données'!G894)</f>
        <v/>
      </c>
      <c r="H951" s="10" t="str">
        <f>IF('Base de données'!H894="","",'Base de données'!H894)</f>
        <v/>
      </c>
      <c r="I951" s="10" t="str">
        <f>IF('Base de données'!I894="","",'Base de données'!I894)</f>
        <v/>
      </c>
      <c r="J951" s="10" t="str">
        <f>IF('Base de données'!J894="","",'Base de données'!J894)</f>
        <v/>
      </c>
      <c r="K951" s="10" t="str">
        <f>IF('Base de données'!K894="","",'Base de données'!K894)</f>
        <v/>
      </c>
      <c r="L951" s="64" t="str">
        <f>IF('Base de données'!L894="","",'Base de données'!L894)</f>
        <v/>
      </c>
      <c r="M951" s="64" t="str">
        <f>IF('Base de données'!M894="","",'Base de données'!M894)</f>
        <v/>
      </c>
      <c r="N951" s="64" t="str">
        <f>IF('Base de données'!N894="","",'Base de données'!N894)</f>
        <v/>
      </c>
      <c r="O951" s="10" t="str">
        <f>IF('Base de données'!O894="","",'Base de données'!O894)</f>
        <v/>
      </c>
      <c r="P951" s="10" t="str">
        <f>IF('Base de données'!P894="","",'Base de données'!P894)</f>
        <v/>
      </c>
      <c r="Q951" s="10" t="str">
        <f>IF('Base de données'!Q894="","",'Base de données'!Q894)</f>
        <v/>
      </c>
      <c r="BQ951"/>
      <c r="BR951"/>
      <c r="BS951"/>
      <c r="BT951"/>
      <c r="BU951"/>
      <c r="BV951"/>
      <c r="BW951"/>
      <c r="BX951"/>
      <c r="BY951"/>
      <c r="BZ951"/>
      <c r="CA951"/>
      <c r="CB951"/>
      <c r="CC951"/>
      <c r="CD951"/>
      <c r="CE951"/>
      <c r="CF951"/>
    </row>
    <row r="952" spans="1:84" hidden="1" x14ac:dyDescent="0.3">
      <c r="A952" s="12"/>
      <c r="B952" s="10" t="str">
        <f>IF('Base de données'!B895="","",'Base de données'!B895)</f>
        <v/>
      </c>
      <c r="C952" s="10" t="str">
        <f>IF('Base de données'!C895="","",'Base de données'!C895)</f>
        <v/>
      </c>
      <c r="D952" s="10" t="str">
        <f>IF('Base de données'!D895="","",'Base de données'!D895)</f>
        <v/>
      </c>
      <c r="E952" s="10" t="str">
        <f>IF('Base de données'!E895="","",'Base de données'!E895)</f>
        <v/>
      </c>
      <c r="F952" s="10" t="str">
        <f>IF('Base de données'!F895="","",'Base de données'!F895)</f>
        <v/>
      </c>
      <c r="G952" s="10" t="str">
        <f>IF('Base de données'!G895="","",'Base de données'!G895)</f>
        <v/>
      </c>
      <c r="H952" s="10" t="str">
        <f>IF('Base de données'!H895="","",'Base de données'!H895)</f>
        <v/>
      </c>
      <c r="I952" s="10" t="str">
        <f>IF('Base de données'!I895="","",'Base de données'!I895)</f>
        <v/>
      </c>
      <c r="J952" s="10" t="str">
        <f>IF('Base de données'!J895="","",'Base de données'!J895)</f>
        <v/>
      </c>
      <c r="K952" s="10" t="str">
        <f>IF('Base de données'!K895="","",'Base de données'!K895)</f>
        <v/>
      </c>
      <c r="L952" s="64" t="str">
        <f>IF('Base de données'!L895="","",'Base de données'!L895)</f>
        <v/>
      </c>
      <c r="M952" s="64" t="str">
        <f>IF('Base de données'!M895="","",'Base de données'!M895)</f>
        <v/>
      </c>
      <c r="N952" s="64" t="str">
        <f>IF('Base de données'!N895="","",'Base de données'!N895)</f>
        <v/>
      </c>
      <c r="O952" s="10" t="str">
        <f>IF('Base de données'!O895="","",'Base de données'!O895)</f>
        <v/>
      </c>
      <c r="P952" s="10" t="str">
        <f>IF('Base de données'!P895="","",'Base de données'!P895)</f>
        <v/>
      </c>
      <c r="Q952" s="10" t="str">
        <f>IF('Base de données'!Q895="","",'Base de données'!Q895)</f>
        <v/>
      </c>
      <c r="BQ952"/>
      <c r="BR952"/>
      <c r="BS952"/>
      <c r="BT952"/>
      <c r="BU952"/>
      <c r="BV952"/>
      <c r="BW952"/>
      <c r="BX952"/>
      <c r="BY952"/>
      <c r="BZ952"/>
      <c r="CA952"/>
      <c r="CB952"/>
      <c r="CC952"/>
      <c r="CD952"/>
      <c r="CE952"/>
      <c r="CF952"/>
    </row>
    <row r="953" spans="1:84" hidden="1" x14ac:dyDescent="0.3">
      <c r="A953" s="12"/>
      <c r="B953" s="10" t="str">
        <f>IF('Base de données'!B896="","",'Base de données'!B896)</f>
        <v/>
      </c>
      <c r="C953" s="10" t="str">
        <f>IF('Base de données'!C896="","",'Base de données'!C896)</f>
        <v/>
      </c>
      <c r="D953" s="10" t="str">
        <f>IF('Base de données'!D896="","",'Base de données'!D896)</f>
        <v/>
      </c>
      <c r="E953" s="10" t="str">
        <f>IF('Base de données'!E896="","",'Base de données'!E896)</f>
        <v/>
      </c>
      <c r="F953" s="10" t="str">
        <f>IF('Base de données'!F896="","",'Base de données'!F896)</f>
        <v/>
      </c>
      <c r="G953" s="10" t="str">
        <f>IF('Base de données'!G896="","",'Base de données'!G896)</f>
        <v/>
      </c>
      <c r="H953" s="10" t="str">
        <f>IF('Base de données'!H896="","",'Base de données'!H896)</f>
        <v/>
      </c>
      <c r="I953" s="10" t="str">
        <f>IF('Base de données'!I896="","",'Base de données'!I896)</f>
        <v/>
      </c>
      <c r="J953" s="10" t="str">
        <f>IF('Base de données'!J896="","",'Base de données'!J896)</f>
        <v/>
      </c>
      <c r="K953" s="10" t="str">
        <f>IF('Base de données'!K896="","",'Base de données'!K896)</f>
        <v/>
      </c>
      <c r="L953" s="64" t="str">
        <f>IF('Base de données'!L896="","",'Base de données'!L896)</f>
        <v/>
      </c>
      <c r="M953" s="64" t="str">
        <f>IF('Base de données'!M896="","",'Base de données'!M896)</f>
        <v/>
      </c>
      <c r="N953" s="64" t="str">
        <f>IF('Base de données'!N896="","",'Base de données'!N896)</f>
        <v/>
      </c>
      <c r="O953" s="10" t="str">
        <f>IF('Base de données'!O896="","",'Base de données'!O896)</f>
        <v/>
      </c>
      <c r="P953" s="10" t="str">
        <f>IF('Base de données'!P896="","",'Base de données'!P896)</f>
        <v/>
      </c>
      <c r="Q953" s="10" t="str">
        <f>IF('Base de données'!Q896="","",'Base de données'!Q896)</f>
        <v/>
      </c>
      <c r="BQ953"/>
      <c r="BR953"/>
      <c r="BS953"/>
      <c r="BT953"/>
      <c r="BU953"/>
      <c r="BV953"/>
      <c r="BW953"/>
      <c r="BX953"/>
      <c r="BY953"/>
      <c r="BZ953"/>
      <c r="CA953"/>
      <c r="CB953"/>
      <c r="CC953"/>
      <c r="CD953"/>
      <c r="CE953"/>
      <c r="CF953"/>
    </row>
    <row r="954" spans="1:84" hidden="1" x14ac:dyDescent="0.3">
      <c r="A954" s="12"/>
      <c r="B954" s="10" t="str">
        <f>IF('Base de données'!B897="","",'Base de données'!B897)</f>
        <v/>
      </c>
      <c r="C954" s="10" t="str">
        <f>IF('Base de données'!C897="","",'Base de données'!C897)</f>
        <v/>
      </c>
      <c r="D954" s="10" t="str">
        <f>IF('Base de données'!D897="","",'Base de données'!D897)</f>
        <v/>
      </c>
      <c r="E954" s="10" t="str">
        <f>IF('Base de données'!E897="","",'Base de données'!E897)</f>
        <v/>
      </c>
      <c r="F954" s="10" t="str">
        <f>IF('Base de données'!F897="","",'Base de données'!F897)</f>
        <v/>
      </c>
      <c r="G954" s="10" t="str">
        <f>IF('Base de données'!G897="","",'Base de données'!G897)</f>
        <v/>
      </c>
      <c r="H954" s="10" t="str">
        <f>IF('Base de données'!H897="","",'Base de données'!H897)</f>
        <v/>
      </c>
      <c r="I954" s="10" t="str">
        <f>IF('Base de données'!I897="","",'Base de données'!I897)</f>
        <v/>
      </c>
      <c r="J954" s="10" t="str">
        <f>IF('Base de données'!J897="","",'Base de données'!J897)</f>
        <v/>
      </c>
      <c r="K954" s="10" t="str">
        <f>IF('Base de données'!K897="","",'Base de données'!K897)</f>
        <v/>
      </c>
      <c r="L954" s="64" t="str">
        <f>IF('Base de données'!L897="","",'Base de données'!L897)</f>
        <v/>
      </c>
      <c r="M954" s="64" t="str">
        <f>IF('Base de données'!M897="","",'Base de données'!M897)</f>
        <v/>
      </c>
      <c r="N954" s="64" t="str">
        <f>IF('Base de données'!N897="","",'Base de données'!N897)</f>
        <v/>
      </c>
      <c r="O954" s="10" t="str">
        <f>IF('Base de données'!O897="","",'Base de données'!O897)</f>
        <v/>
      </c>
      <c r="P954" s="10" t="str">
        <f>IF('Base de données'!P897="","",'Base de données'!P897)</f>
        <v/>
      </c>
      <c r="Q954" s="10" t="str">
        <f>IF('Base de données'!Q897="","",'Base de données'!Q897)</f>
        <v/>
      </c>
      <c r="BQ954"/>
      <c r="BR954"/>
      <c r="BS954"/>
      <c r="BT954"/>
      <c r="BU954"/>
      <c r="BV954"/>
      <c r="BW954"/>
      <c r="BX954"/>
      <c r="BY954"/>
      <c r="BZ954"/>
      <c r="CA954"/>
      <c r="CB954"/>
      <c r="CC954"/>
      <c r="CD954"/>
      <c r="CE954"/>
      <c r="CF954"/>
    </row>
    <row r="955" spans="1:84" hidden="1" x14ac:dyDescent="0.3">
      <c r="A955" s="12"/>
      <c r="B955" s="10" t="str">
        <f>IF('Base de données'!B898="","",'Base de données'!B898)</f>
        <v/>
      </c>
      <c r="C955" s="10" t="str">
        <f>IF('Base de données'!C898="","",'Base de données'!C898)</f>
        <v/>
      </c>
      <c r="D955" s="10" t="str">
        <f>IF('Base de données'!D898="","",'Base de données'!D898)</f>
        <v/>
      </c>
      <c r="E955" s="10" t="str">
        <f>IF('Base de données'!E898="","",'Base de données'!E898)</f>
        <v/>
      </c>
      <c r="F955" s="10" t="str">
        <f>IF('Base de données'!F898="","",'Base de données'!F898)</f>
        <v/>
      </c>
      <c r="G955" s="10" t="str">
        <f>IF('Base de données'!G898="","",'Base de données'!G898)</f>
        <v/>
      </c>
      <c r="H955" s="10" t="str">
        <f>IF('Base de données'!H898="","",'Base de données'!H898)</f>
        <v/>
      </c>
      <c r="I955" s="10" t="str">
        <f>IF('Base de données'!I898="","",'Base de données'!I898)</f>
        <v/>
      </c>
      <c r="J955" s="10" t="str">
        <f>IF('Base de données'!J898="","",'Base de données'!J898)</f>
        <v/>
      </c>
      <c r="K955" s="10" t="str">
        <f>IF('Base de données'!K898="","",'Base de données'!K898)</f>
        <v/>
      </c>
      <c r="L955" s="64" t="str">
        <f>IF('Base de données'!L898="","",'Base de données'!L898)</f>
        <v/>
      </c>
      <c r="M955" s="64" t="str">
        <f>IF('Base de données'!M898="","",'Base de données'!M898)</f>
        <v/>
      </c>
      <c r="N955" s="64" t="str">
        <f>IF('Base de données'!N898="","",'Base de données'!N898)</f>
        <v/>
      </c>
      <c r="O955" s="10" t="str">
        <f>IF('Base de données'!O898="","",'Base de données'!O898)</f>
        <v/>
      </c>
      <c r="P955" s="10" t="str">
        <f>IF('Base de données'!P898="","",'Base de données'!P898)</f>
        <v/>
      </c>
      <c r="Q955" s="10" t="str">
        <f>IF('Base de données'!Q898="","",'Base de données'!Q898)</f>
        <v/>
      </c>
      <c r="BQ955"/>
      <c r="BR955"/>
      <c r="BS955"/>
      <c r="BT955"/>
      <c r="BU955"/>
      <c r="BV955"/>
      <c r="BW955"/>
      <c r="BX955"/>
      <c r="BY955"/>
      <c r="BZ955"/>
      <c r="CA955"/>
      <c r="CB955"/>
      <c r="CC955"/>
      <c r="CD955"/>
      <c r="CE955"/>
      <c r="CF955"/>
    </row>
    <row r="956" spans="1:84" hidden="1" x14ac:dyDescent="0.3">
      <c r="A956" s="12"/>
      <c r="B956" s="10" t="str">
        <f>IF('Base de données'!B899="","",'Base de données'!B899)</f>
        <v/>
      </c>
      <c r="C956" s="10" t="str">
        <f>IF('Base de données'!C899="","",'Base de données'!C899)</f>
        <v/>
      </c>
      <c r="D956" s="10" t="str">
        <f>IF('Base de données'!D899="","",'Base de données'!D899)</f>
        <v/>
      </c>
      <c r="E956" s="10" t="str">
        <f>IF('Base de données'!E899="","",'Base de données'!E899)</f>
        <v/>
      </c>
      <c r="F956" s="10" t="str">
        <f>IF('Base de données'!F899="","",'Base de données'!F899)</f>
        <v/>
      </c>
      <c r="G956" s="10" t="str">
        <f>IF('Base de données'!G899="","",'Base de données'!G899)</f>
        <v/>
      </c>
      <c r="H956" s="10" t="str">
        <f>IF('Base de données'!H899="","",'Base de données'!H899)</f>
        <v/>
      </c>
      <c r="I956" s="10" t="str">
        <f>IF('Base de données'!I899="","",'Base de données'!I899)</f>
        <v/>
      </c>
      <c r="J956" s="10" t="str">
        <f>IF('Base de données'!J899="","",'Base de données'!J899)</f>
        <v/>
      </c>
      <c r="K956" s="10" t="str">
        <f>IF('Base de données'!K899="","",'Base de données'!K899)</f>
        <v/>
      </c>
      <c r="L956" s="64" t="str">
        <f>IF('Base de données'!L899="","",'Base de données'!L899)</f>
        <v/>
      </c>
      <c r="M956" s="64" t="str">
        <f>IF('Base de données'!M899="","",'Base de données'!M899)</f>
        <v/>
      </c>
      <c r="N956" s="64" t="str">
        <f>IF('Base de données'!N899="","",'Base de données'!N899)</f>
        <v/>
      </c>
      <c r="O956" s="10" t="str">
        <f>IF('Base de données'!O899="","",'Base de données'!O899)</f>
        <v/>
      </c>
      <c r="P956" s="10" t="str">
        <f>IF('Base de données'!P899="","",'Base de données'!P899)</f>
        <v/>
      </c>
      <c r="Q956" s="10" t="str">
        <f>IF('Base de données'!Q899="","",'Base de données'!Q899)</f>
        <v/>
      </c>
      <c r="BQ956"/>
      <c r="BR956"/>
      <c r="BS956"/>
      <c r="BT956"/>
      <c r="BU956"/>
      <c r="BV956"/>
      <c r="BW956"/>
      <c r="BX956"/>
      <c r="BY956"/>
      <c r="BZ956"/>
      <c r="CA956"/>
      <c r="CB956"/>
      <c r="CC956"/>
      <c r="CD956"/>
      <c r="CE956"/>
      <c r="CF956"/>
    </row>
    <row r="957" spans="1:84" hidden="1" x14ac:dyDescent="0.3">
      <c r="A957" s="12"/>
      <c r="B957" s="10" t="str">
        <f>IF('Base de données'!B900="","",'Base de données'!B900)</f>
        <v/>
      </c>
      <c r="C957" s="10" t="str">
        <f>IF('Base de données'!C900="","",'Base de données'!C900)</f>
        <v/>
      </c>
      <c r="D957" s="10" t="str">
        <f>IF('Base de données'!D900="","",'Base de données'!D900)</f>
        <v/>
      </c>
      <c r="E957" s="10" t="str">
        <f>IF('Base de données'!E900="","",'Base de données'!E900)</f>
        <v/>
      </c>
      <c r="F957" s="10" t="str">
        <f>IF('Base de données'!F900="","",'Base de données'!F900)</f>
        <v/>
      </c>
      <c r="G957" s="10" t="str">
        <f>IF('Base de données'!G900="","",'Base de données'!G900)</f>
        <v/>
      </c>
      <c r="H957" s="10" t="str">
        <f>IF('Base de données'!H900="","",'Base de données'!H900)</f>
        <v/>
      </c>
      <c r="I957" s="10" t="str">
        <f>IF('Base de données'!I900="","",'Base de données'!I900)</f>
        <v/>
      </c>
      <c r="J957" s="10" t="str">
        <f>IF('Base de données'!J900="","",'Base de données'!J900)</f>
        <v/>
      </c>
      <c r="K957" s="10" t="str">
        <f>IF('Base de données'!K900="","",'Base de données'!K900)</f>
        <v/>
      </c>
      <c r="L957" s="64" t="str">
        <f>IF('Base de données'!L900="","",'Base de données'!L900)</f>
        <v/>
      </c>
      <c r="M957" s="64" t="str">
        <f>IF('Base de données'!M900="","",'Base de données'!M900)</f>
        <v/>
      </c>
      <c r="N957" s="64" t="str">
        <f>IF('Base de données'!N900="","",'Base de données'!N900)</f>
        <v/>
      </c>
      <c r="O957" s="10" t="str">
        <f>IF('Base de données'!O900="","",'Base de données'!O900)</f>
        <v/>
      </c>
      <c r="P957" s="10" t="str">
        <f>IF('Base de données'!P900="","",'Base de données'!P900)</f>
        <v/>
      </c>
      <c r="Q957" s="10" t="str">
        <f>IF('Base de données'!Q900="","",'Base de données'!Q900)</f>
        <v/>
      </c>
      <c r="BQ957"/>
      <c r="BR957"/>
      <c r="BS957"/>
      <c r="BT957"/>
      <c r="BU957"/>
      <c r="BV957"/>
      <c r="BW957"/>
      <c r="BX957"/>
      <c r="BY957"/>
      <c r="BZ957"/>
      <c r="CA957"/>
      <c r="CB957"/>
      <c r="CC957"/>
      <c r="CD957"/>
      <c r="CE957"/>
      <c r="CF957"/>
    </row>
    <row r="958" spans="1:84" hidden="1" x14ac:dyDescent="0.3">
      <c r="A958" s="12"/>
      <c r="B958" s="10" t="str">
        <f>IF('Base de données'!B901="","",'Base de données'!B901)</f>
        <v/>
      </c>
      <c r="C958" s="10" t="str">
        <f>IF('Base de données'!C901="","",'Base de données'!C901)</f>
        <v/>
      </c>
      <c r="D958" s="10" t="str">
        <f>IF('Base de données'!D901="","",'Base de données'!D901)</f>
        <v/>
      </c>
      <c r="E958" s="10" t="str">
        <f>IF('Base de données'!E901="","",'Base de données'!E901)</f>
        <v/>
      </c>
      <c r="F958" s="10" t="str">
        <f>IF('Base de données'!F901="","",'Base de données'!F901)</f>
        <v/>
      </c>
      <c r="G958" s="10" t="str">
        <f>IF('Base de données'!G901="","",'Base de données'!G901)</f>
        <v/>
      </c>
      <c r="H958" s="10" t="str">
        <f>IF('Base de données'!H901="","",'Base de données'!H901)</f>
        <v/>
      </c>
      <c r="I958" s="10" t="str">
        <f>IF('Base de données'!I901="","",'Base de données'!I901)</f>
        <v/>
      </c>
      <c r="J958" s="10" t="str">
        <f>IF('Base de données'!J901="","",'Base de données'!J901)</f>
        <v/>
      </c>
      <c r="K958" s="10" t="str">
        <f>IF('Base de données'!K901="","",'Base de données'!K901)</f>
        <v/>
      </c>
      <c r="L958" s="64" t="str">
        <f>IF('Base de données'!L901="","",'Base de données'!L901)</f>
        <v/>
      </c>
      <c r="M958" s="64" t="str">
        <f>IF('Base de données'!M901="","",'Base de données'!M901)</f>
        <v/>
      </c>
      <c r="N958" s="64" t="str">
        <f>IF('Base de données'!N901="","",'Base de données'!N901)</f>
        <v/>
      </c>
      <c r="O958" s="10" t="str">
        <f>IF('Base de données'!O901="","",'Base de données'!O901)</f>
        <v/>
      </c>
      <c r="P958" s="10" t="str">
        <f>IF('Base de données'!P901="","",'Base de données'!P901)</f>
        <v/>
      </c>
      <c r="Q958" s="10" t="str">
        <f>IF('Base de données'!Q901="","",'Base de données'!Q901)</f>
        <v/>
      </c>
      <c r="BQ958"/>
      <c r="BR958"/>
      <c r="BS958"/>
      <c r="BT958"/>
      <c r="BU958"/>
      <c r="BV958"/>
      <c r="BW958"/>
      <c r="BX958"/>
      <c r="BY958"/>
      <c r="BZ958"/>
      <c r="CA958"/>
      <c r="CB958"/>
      <c r="CC958"/>
      <c r="CD958"/>
      <c r="CE958"/>
      <c r="CF958"/>
    </row>
    <row r="959" spans="1:84" hidden="1" x14ac:dyDescent="0.3">
      <c r="A959" s="12"/>
      <c r="B959" s="10" t="str">
        <f>IF('Base de données'!B902="","",'Base de données'!B902)</f>
        <v/>
      </c>
      <c r="C959" s="10" t="str">
        <f>IF('Base de données'!C902="","",'Base de données'!C902)</f>
        <v/>
      </c>
      <c r="D959" s="10" t="str">
        <f>IF('Base de données'!D902="","",'Base de données'!D902)</f>
        <v/>
      </c>
      <c r="E959" s="10" t="str">
        <f>IF('Base de données'!E902="","",'Base de données'!E902)</f>
        <v/>
      </c>
      <c r="F959" s="10" t="str">
        <f>IF('Base de données'!F902="","",'Base de données'!F902)</f>
        <v/>
      </c>
      <c r="G959" s="10" t="str">
        <f>IF('Base de données'!G902="","",'Base de données'!G902)</f>
        <v/>
      </c>
      <c r="H959" s="10" t="str">
        <f>IF('Base de données'!H902="","",'Base de données'!H902)</f>
        <v/>
      </c>
      <c r="I959" s="10" t="str">
        <f>IF('Base de données'!I902="","",'Base de données'!I902)</f>
        <v/>
      </c>
      <c r="J959" s="10" t="str">
        <f>IF('Base de données'!J902="","",'Base de données'!J902)</f>
        <v/>
      </c>
      <c r="K959" s="10" t="str">
        <f>IF('Base de données'!K902="","",'Base de données'!K902)</f>
        <v/>
      </c>
      <c r="L959" s="64" t="str">
        <f>IF('Base de données'!L902="","",'Base de données'!L902)</f>
        <v/>
      </c>
      <c r="M959" s="64" t="str">
        <f>IF('Base de données'!M902="","",'Base de données'!M902)</f>
        <v/>
      </c>
      <c r="N959" s="64" t="str">
        <f>IF('Base de données'!N902="","",'Base de données'!N902)</f>
        <v/>
      </c>
      <c r="O959" s="10" t="str">
        <f>IF('Base de données'!O902="","",'Base de données'!O902)</f>
        <v/>
      </c>
      <c r="P959" s="10" t="str">
        <f>IF('Base de données'!P902="","",'Base de données'!P902)</f>
        <v/>
      </c>
      <c r="Q959" s="10" t="str">
        <f>IF('Base de données'!Q902="","",'Base de données'!Q902)</f>
        <v/>
      </c>
      <c r="BQ959"/>
      <c r="BR959"/>
      <c r="BS959"/>
      <c r="BT959"/>
      <c r="BU959"/>
      <c r="BV959"/>
      <c r="BW959"/>
      <c r="BX959"/>
      <c r="BY959"/>
      <c r="BZ959"/>
      <c r="CA959"/>
      <c r="CB959"/>
      <c r="CC959"/>
      <c r="CD959"/>
      <c r="CE959"/>
      <c r="CF959"/>
    </row>
    <row r="960" spans="1:84" hidden="1" x14ac:dyDescent="0.3">
      <c r="A960" s="12"/>
      <c r="B960" s="10" t="str">
        <f>IF('Base de données'!B903="","",'Base de données'!B903)</f>
        <v/>
      </c>
      <c r="C960" s="10" t="str">
        <f>IF('Base de données'!C903="","",'Base de données'!C903)</f>
        <v/>
      </c>
      <c r="D960" s="10" t="str">
        <f>IF('Base de données'!D903="","",'Base de données'!D903)</f>
        <v/>
      </c>
      <c r="E960" s="10" t="str">
        <f>IF('Base de données'!E903="","",'Base de données'!E903)</f>
        <v/>
      </c>
      <c r="F960" s="10" t="str">
        <f>IF('Base de données'!F903="","",'Base de données'!F903)</f>
        <v/>
      </c>
      <c r="G960" s="10" t="str">
        <f>IF('Base de données'!G903="","",'Base de données'!G903)</f>
        <v/>
      </c>
      <c r="H960" s="10" t="str">
        <f>IF('Base de données'!H903="","",'Base de données'!H903)</f>
        <v/>
      </c>
      <c r="I960" s="10" t="str">
        <f>IF('Base de données'!I903="","",'Base de données'!I903)</f>
        <v/>
      </c>
      <c r="J960" s="10" t="str">
        <f>IF('Base de données'!J903="","",'Base de données'!J903)</f>
        <v/>
      </c>
      <c r="K960" s="10" t="str">
        <f>IF('Base de données'!K903="","",'Base de données'!K903)</f>
        <v/>
      </c>
      <c r="L960" s="64" t="str">
        <f>IF('Base de données'!L903="","",'Base de données'!L903)</f>
        <v/>
      </c>
      <c r="M960" s="64" t="str">
        <f>IF('Base de données'!M903="","",'Base de données'!M903)</f>
        <v/>
      </c>
      <c r="N960" s="64" t="str">
        <f>IF('Base de données'!N903="","",'Base de données'!N903)</f>
        <v/>
      </c>
      <c r="O960" s="10" t="str">
        <f>IF('Base de données'!O903="","",'Base de données'!O903)</f>
        <v/>
      </c>
      <c r="P960" s="10" t="str">
        <f>IF('Base de données'!P903="","",'Base de données'!P903)</f>
        <v/>
      </c>
      <c r="Q960" s="10" t="str">
        <f>IF('Base de données'!Q903="","",'Base de données'!Q903)</f>
        <v/>
      </c>
      <c r="BQ960"/>
      <c r="BR960"/>
      <c r="BS960"/>
      <c r="BT960"/>
      <c r="BU960"/>
      <c r="BV960"/>
      <c r="BW960"/>
      <c r="BX960"/>
      <c r="BY960"/>
      <c r="BZ960"/>
      <c r="CA960"/>
      <c r="CB960"/>
      <c r="CC960"/>
      <c r="CD960"/>
      <c r="CE960"/>
      <c r="CF960"/>
    </row>
    <row r="961" spans="1:84" hidden="1" x14ac:dyDescent="0.3">
      <c r="A961" s="12"/>
      <c r="B961" s="10" t="str">
        <f>IF('Base de données'!B904="","",'Base de données'!B904)</f>
        <v/>
      </c>
      <c r="C961" s="10" t="str">
        <f>IF('Base de données'!C904="","",'Base de données'!C904)</f>
        <v/>
      </c>
      <c r="D961" s="10" t="str">
        <f>IF('Base de données'!D904="","",'Base de données'!D904)</f>
        <v/>
      </c>
      <c r="E961" s="10" t="str">
        <f>IF('Base de données'!E904="","",'Base de données'!E904)</f>
        <v/>
      </c>
      <c r="F961" s="10" t="str">
        <f>IF('Base de données'!F904="","",'Base de données'!F904)</f>
        <v/>
      </c>
      <c r="G961" s="10" t="str">
        <f>IF('Base de données'!G904="","",'Base de données'!G904)</f>
        <v/>
      </c>
      <c r="H961" s="10" t="str">
        <f>IF('Base de données'!H904="","",'Base de données'!H904)</f>
        <v/>
      </c>
      <c r="I961" s="10" t="str">
        <f>IF('Base de données'!I904="","",'Base de données'!I904)</f>
        <v/>
      </c>
      <c r="J961" s="10" t="str">
        <f>IF('Base de données'!J904="","",'Base de données'!J904)</f>
        <v/>
      </c>
      <c r="K961" s="10" t="str">
        <f>IF('Base de données'!K904="","",'Base de données'!K904)</f>
        <v/>
      </c>
      <c r="L961" s="64" t="str">
        <f>IF('Base de données'!L904="","",'Base de données'!L904)</f>
        <v/>
      </c>
      <c r="M961" s="64" t="str">
        <f>IF('Base de données'!M904="","",'Base de données'!M904)</f>
        <v/>
      </c>
      <c r="N961" s="64" t="str">
        <f>IF('Base de données'!N904="","",'Base de données'!N904)</f>
        <v/>
      </c>
      <c r="O961" s="10" t="str">
        <f>IF('Base de données'!O904="","",'Base de données'!O904)</f>
        <v/>
      </c>
      <c r="P961" s="10" t="str">
        <f>IF('Base de données'!P904="","",'Base de données'!P904)</f>
        <v/>
      </c>
      <c r="Q961" s="10" t="str">
        <f>IF('Base de données'!Q904="","",'Base de données'!Q904)</f>
        <v/>
      </c>
      <c r="BQ961"/>
      <c r="BR961"/>
      <c r="BS961"/>
      <c r="BT961"/>
      <c r="BU961"/>
      <c r="BV961"/>
      <c r="BW961"/>
      <c r="BX961"/>
      <c r="BY961"/>
      <c r="BZ961"/>
      <c r="CA961"/>
      <c r="CB961"/>
      <c r="CC961"/>
      <c r="CD961"/>
      <c r="CE961"/>
      <c r="CF961"/>
    </row>
    <row r="962" spans="1:84" hidden="1" x14ac:dyDescent="0.3">
      <c r="A962" s="12"/>
      <c r="B962" s="10" t="str">
        <f>IF('Base de données'!B905="","",'Base de données'!B905)</f>
        <v/>
      </c>
      <c r="C962" s="10" t="str">
        <f>IF('Base de données'!C905="","",'Base de données'!C905)</f>
        <v/>
      </c>
      <c r="D962" s="10" t="str">
        <f>IF('Base de données'!D905="","",'Base de données'!D905)</f>
        <v/>
      </c>
      <c r="E962" s="10" t="str">
        <f>IF('Base de données'!E905="","",'Base de données'!E905)</f>
        <v/>
      </c>
      <c r="F962" s="10" t="str">
        <f>IF('Base de données'!F905="","",'Base de données'!F905)</f>
        <v/>
      </c>
      <c r="G962" s="10" t="str">
        <f>IF('Base de données'!G905="","",'Base de données'!G905)</f>
        <v/>
      </c>
      <c r="H962" s="10" t="str">
        <f>IF('Base de données'!H905="","",'Base de données'!H905)</f>
        <v/>
      </c>
      <c r="I962" s="10" t="str">
        <f>IF('Base de données'!I905="","",'Base de données'!I905)</f>
        <v/>
      </c>
      <c r="J962" s="10" t="str">
        <f>IF('Base de données'!J905="","",'Base de données'!J905)</f>
        <v/>
      </c>
      <c r="K962" s="10" t="str">
        <f>IF('Base de données'!K905="","",'Base de données'!K905)</f>
        <v/>
      </c>
      <c r="L962" s="64" t="str">
        <f>IF('Base de données'!L905="","",'Base de données'!L905)</f>
        <v/>
      </c>
      <c r="M962" s="64" t="str">
        <f>IF('Base de données'!M905="","",'Base de données'!M905)</f>
        <v/>
      </c>
      <c r="N962" s="64" t="str">
        <f>IF('Base de données'!N905="","",'Base de données'!N905)</f>
        <v/>
      </c>
      <c r="O962" s="10" t="str">
        <f>IF('Base de données'!O905="","",'Base de données'!O905)</f>
        <v/>
      </c>
      <c r="P962" s="10" t="str">
        <f>IF('Base de données'!P905="","",'Base de données'!P905)</f>
        <v/>
      </c>
      <c r="Q962" s="10" t="str">
        <f>IF('Base de données'!Q905="","",'Base de données'!Q905)</f>
        <v/>
      </c>
      <c r="BQ962"/>
      <c r="BR962"/>
      <c r="BS962"/>
      <c r="BT962"/>
      <c r="BU962"/>
      <c r="BV962"/>
      <c r="BW962"/>
      <c r="BX962"/>
      <c r="BY962"/>
      <c r="BZ962"/>
      <c r="CA962"/>
      <c r="CB962"/>
      <c r="CC962"/>
      <c r="CD962"/>
      <c r="CE962"/>
      <c r="CF962"/>
    </row>
    <row r="963" spans="1:84" hidden="1" x14ac:dyDescent="0.3">
      <c r="A963" s="12"/>
      <c r="B963" s="10" t="str">
        <f>IF('Base de données'!B906="","",'Base de données'!B906)</f>
        <v/>
      </c>
      <c r="C963" s="10" t="str">
        <f>IF('Base de données'!C906="","",'Base de données'!C906)</f>
        <v/>
      </c>
      <c r="D963" s="10" t="str">
        <f>IF('Base de données'!D906="","",'Base de données'!D906)</f>
        <v/>
      </c>
      <c r="E963" s="10" t="str">
        <f>IF('Base de données'!E906="","",'Base de données'!E906)</f>
        <v/>
      </c>
      <c r="F963" s="10" t="str">
        <f>IF('Base de données'!F906="","",'Base de données'!F906)</f>
        <v/>
      </c>
      <c r="G963" s="10" t="str">
        <f>IF('Base de données'!G906="","",'Base de données'!G906)</f>
        <v/>
      </c>
      <c r="H963" s="10" t="str">
        <f>IF('Base de données'!H906="","",'Base de données'!H906)</f>
        <v/>
      </c>
      <c r="I963" s="10" t="str">
        <f>IF('Base de données'!I906="","",'Base de données'!I906)</f>
        <v/>
      </c>
      <c r="J963" s="10" t="str">
        <f>IF('Base de données'!J906="","",'Base de données'!J906)</f>
        <v/>
      </c>
      <c r="K963" s="10" t="str">
        <f>IF('Base de données'!K906="","",'Base de données'!K906)</f>
        <v/>
      </c>
      <c r="L963" s="64" t="str">
        <f>IF('Base de données'!L906="","",'Base de données'!L906)</f>
        <v/>
      </c>
      <c r="M963" s="64" t="str">
        <f>IF('Base de données'!M906="","",'Base de données'!M906)</f>
        <v/>
      </c>
      <c r="N963" s="64" t="str">
        <f>IF('Base de données'!N906="","",'Base de données'!N906)</f>
        <v/>
      </c>
      <c r="O963" s="10" t="str">
        <f>IF('Base de données'!O906="","",'Base de données'!O906)</f>
        <v/>
      </c>
      <c r="P963" s="10" t="str">
        <f>IF('Base de données'!P906="","",'Base de données'!P906)</f>
        <v/>
      </c>
      <c r="Q963" s="10" t="str">
        <f>IF('Base de données'!Q906="","",'Base de données'!Q906)</f>
        <v/>
      </c>
      <c r="BQ963"/>
      <c r="BR963"/>
      <c r="BS963"/>
      <c r="BT963"/>
      <c r="BU963"/>
      <c r="BV963"/>
      <c r="BW963"/>
      <c r="BX963"/>
      <c r="BY963"/>
      <c r="BZ963"/>
      <c r="CA963"/>
      <c r="CB963"/>
      <c r="CC963"/>
      <c r="CD963"/>
      <c r="CE963"/>
      <c r="CF963"/>
    </row>
    <row r="964" spans="1:84" hidden="1" x14ac:dyDescent="0.3">
      <c r="A964" s="12"/>
      <c r="B964" s="10" t="str">
        <f>IF('Base de données'!B907="","",'Base de données'!B907)</f>
        <v/>
      </c>
      <c r="C964" s="10" t="str">
        <f>IF('Base de données'!C907="","",'Base de données'!C907)</f>
        <v/>
      </c>
      <c r="D964" s="10" t="str">
        <f>IF('Base de données'!D907="","",'Base de données'!D907)</f>
        <v/>
      </c>
      <c r="E964" s="10" t="str">
        <f>IF('Base de données'!E907="","",'Base de données'!E907)</f>
        <v/>
      </c>
      <c r="F964" s="10" t="str">
        <f>IF('Base de données'!F907="","",'Base de données'!F907)</f>
        <v/>
      </c>
      <c r="G964" s="10" t="str">
        <f>IF('Base de données'!G907="","",'Base de données'!G907)</f>
        <v/>
      </c>
      <c r="H964" s="10" t="str">
        <f>IF('Base de données'!H907="","",'Base de données'!H907)</f>
        <v/>
      </c>
      <c r="I964" s="10" t="str">
        <f>IF('Base de données'!I907="","",'Base de données'!I907)</f>
        <v/>
      </c>
      <c r="J964" s="10" t="str">
        <f>IF('Base de données'!J907="","",'Base de données'!J907)</f>
        <v/>
      </c>
      <c r="K964" s="10" t="str">
        <f>IF('Base de données'!K907="","",'Base de données'!K907)</f>
        <v/>
      </c>
      <c r="L964" s="64" t="str">
        <f>IF('Base de données'!L907="","",'Base de données'!L907)</f>
        <v/>
      </c>
      <c r="M964" s="64" t="str">
        <f>IF('Base de données'!M907="","",'Base de données'!M907)</f>
        <v/>
      </c>
      <c r="N964" s="64" t="str">
        <f>IF('Base de données'!N907="","",'Base de données'!N907)</f>
        <v/>
      </c>
      <c r="O964" s="10" t="str">
        <f>IF('Base de données'!O907="","",'Base de données'!O907)</f>
        <v/>
      </c>
      <c r="P964" s="10" t="str">
        <f>IF('Base de données'!P907="","",'Base de données'!P907)</f>
        <v/>
      </c>
      <c r="Q964" s="10" t="str">
        <f>IF('Base de données'!Q907="","",'Base de données'!Q907)</f>
        <v/>
      </c>
      <c r="BQ964"/>
      <c r="BR964"/>
      <c r="BS964"/>
      <c r="BT964"/>
      <c r="BU964"/>
      <c r="BV964"/>
      <c r="BW964"/>
      <c r="BX964"/>
      <c r="BY964"/>
      <c r="BZ964"/>
      <c r="CA964"/>
      <c r="CB964"/>
      <c r="CC964"/>
      <c r="CD964"/>
      <c r="CE964"/>
      <c r="CF964"/>
    </row>
    <row r="965" spans="1:84" hidden="1" x14ac:dyDescent="0.3">
      <c r="A965" s="12"/>
      <c r="B965" s="10" t="str">
        <f>IF('Base de données'!B908="","",'Base de données'!B908)</f>
        <v/>
      </c>
      <c r="C965" s="10" t="str">
        <f>IF('Base de données'!C908="","",'Base de données'!C908)</f>
        <v/>
      </c>
      <c r="D965" s="10" t="str">
        <f>IF('Base de données'!D908="","",'Base de données'!D908)</f>
        <v/>
      </c>
      <c r="E965" s="10" t="str">
        <f>IF('Base de données'!E908="","",'Base de données'!E908)</f>
        <v/>
      </c>
      <c r="F965" s="10" t="str">
        <f>IF('Base de données'!F908="","",'Base de données'!F908)</f>
        <v/>
      </c>
      <c r="G965" s="10" t="str">
        <f>IF('Base de données'!G908="","",'Base de données'!G908)</f>
        <v/>
      </c>
      <c r="H965" s="10" t="str">
        <f>IF('Base de données'!H908="","",'Base de données'!H908)</f>
        <v/>
      </c>
      <c r="I965" s="10" t="str">
        <f>IF('Base de données'!I908="","",'Base de données'!I908)</f>
        <v/>
      </c>
      <c r="J965" s="10" t="str">
        <f>IF('Base de données'!J908="","",'Base de données'!J908)</f>
        <v/>
      </c>
      <c r="K965" s="10" t="str">
        <f>IF('Base de données'!K908="","",'Base de données'!K908)</f>
        <v/>
      </c>
      <c r="L965" s="64" t="str">
        <f>IF('Base de données'!L908="","",'Base de données'!L908)</f>
        <v/>
      </c>
      <c r="M965" s="64" t="str">
        <f>IF('Base de données'!M908="","",'Base de données'!M908)</f>
        <v/>
      </c>
      <c r="N965" s="64" t="str">
        <f>IF('Base de données'!N908="","",'Base de données'!N908)</f>
        <v/>
      </c>
      <c r="O965" s="10" t="str">
        <f>IF('Base de données'!O908="","",'Base de données'!O908)</f>
        <v/>
      </c>
      <c r="P965" s="10" t="str">
        <f>IF('Base de données'!P908="","",'Base de données'!P908)</f>
        <v/>
      </c>
      <c r="Q965" s="10" t="str">
        <f>IF('Base de données'!Q908="","",'Base de données'!Q908)</f>
        <v/>
      </c>
      <c r="BQ965"/>
      <c r="BR965"/>
      <c r="BS965"/>
      <c r="BT965"/>
      <c r="BU965"/>
      <c r="BV965"/>
      <c r="BW965"/>
      <c r="BX965"/>
      <c r="BY965"/>
      <c r="BZ965"/>
      <c r="CA965"/>
      <c r="CB965"/>
      <c r="CC965"/>
      <c r="CD965"/>
      <c r="CE965"/>
      <c r="CF965"/>
    </row>
    <row r="966" spans="1:84" hidden="1" x14ac:dyDescent="0.3">
      <c r="A966" s="12"/>
      <c r="B966" s="10" t="str">
        <f>IF('Base de données'!B909="","",'Base de données'!B909)</f>
        <v/>
      </c>
      <c r="C966" s="10" t="str">
        <f>IF('Base de données'!C909="","",'Base de données'!C909)</f>
        <v/>
      </c>
      <c r="D966" s="10" t="str">
        <f>IF('Base de données'!D909="","",'Base de données'!D909)</f>
        <v/>
      </c>
      <c r="E966" s="10" t="str">
        <f>IF('Base de données'!E909="","",'Base de données'!E909)</f>
        <v/>
      </c>
      <c r="F966" s="10" t="str">
        <f>IF('Base de données'!F909="","",'Base de données'!F909)</f>
        <v/>
      </c>
      <c r="G966" s="10" t="str">
        <f>IF('Base de données'!G909="","",'Base de données'!G909)</f>
        <v/>
      </c>
      <c r="H966" s="10" t="str">
        <f>IF('Base de données'!H909="","",'Base de données'!H909)</f>
        <v/>
      </c>
      <c r="I966" s="10" t="str">
        <f>IF('Base de données'!I909="","",'Base de données'!I909)</f>
        <v/>
      </c>
      <c r="J966" s="10" t="str">
        <f>IF('Base de données'!J909="","",'Base de données'!J909)</f>
        <v/>
      </c>
      <c r="K966" s="10" t="str">
        <f>IF('Base de données'!K909="","",'Base de données'!K909)</f>
        <v/>
      </c>
      <c r="L966" s="64" t="str">
        <f>IF('Base de données'!L909="","",'Base de données'!L909)</f>
        <v/>
      </c>
      <c r="M966" s="64" t="str">
        <f>IF('Base de données'!M909="","",'Base de données'!M909)</f>
        <v/>
      </c>
      <c r="N966" s="64" t="str">
        <f>IF('Base de données'!N909="","",'Base de données'!N909)</f>
        <v/>
      </c>
      <c r="O966" s="10" t="str">
        <f>IF('Base de données'!O909="","",'Base de données'!O909)</f>
        <v/>
      </c>
      <c r="P966" s="10" t="str">
        <f>IF('Base de données'!P909="","",'Base de données'!P909)</f>
        <v/>
      </c>
      <c r="Q966" s="10" t="str">
        <f>IF('Base de données'!Q909="","",'Base de données'!Q909)</f>
        <v/>
      </c>
      <c r="BQ966"/>
      <c r="BR966"/>
      <c r="BS966"/>
      <c r="BT966"/>
      <c r="BU966"/>
      <c r="BV966"/>
      <c r="BW966"/>
      <c r="BX966"/>
      <c r="BY966"/>
      <c r="BZ966"/>
      <c r="CA966"/>
      <c r="CB966"/>
      <c r="CC966"/>
      <c r="CD966"/>
      <c r="CE966"/>
      <c r="CF966"/>
    </row>
    <row r="967" spans="1:84" hidden="1" x14ac:dyDescent="0.3">
      <c r="A967" s="12"/>
      <c r="B967" s="10" t="str">
        <f>IF('Base de données'!B910="","",'Base de données'!B910)</f>
        <v/>
      </c>
      <c r="C967" s="10" t="str">
        <f>IF('Base de données'!C910="","",'Base de données'!C910)</f>
        <v/>
      </c>
      <c r="D967" s="10" t="str">
        <f>IF('Base de données'!D910="","",'Base de données'!D910)</f>
        <v/>
      </c>
      <c r="E967" s="10" t="str">
        <f>IF('Base de données'!E910="","",'Base de données'!E910)</f>
        <v/>
      </c>
      <c r="F967" s="10" t="str">
        <f>IF('Base de données'!F910="","",'Base de données'!F910)</f>
        <v/>
      </c>
      <c r="G967" s="10" t="str">
        <f>IF('Base de données'!G910="","",'Base de données'!G910)</f>
        <v/>
      </c>
      <c r="H967" s="10" t="str">
        <f>IF('Base de données'!H910="","",'Base de données'!H910)</f>
        <v/>
      </c>
      <c r="I967" s="10" t="str">
        <f>IF('Base de données'!I910="","",'Base de données'!I910)</f>
        <v/>
      </c>
      <c r="J967" s="10" t="str">
        <f>IF('Base de données'!J910="","",'Base de données'!J910)</f>
        <v/>
      </c>
      <c r="K967" s="10" t="str">
        <f>IF('Base de données'!K910="","",'Base de données'!K910)</f>
        <v/>
      </c>
      <c r="L967" s="64" t="str">
        <f>IF('Base de données'!L910="","",'Base de données'!L910)</f>
        <v/>
      </c>
      <c r="M967" s="64" t="str">
        <f>IF('Base de données'!M910="","",'Base de données'!M910)</f>
        <v/>
      </c>
      <c r="N967" s="64" t="str">
        <f>IF('Base de données'!N910="","",'Base de données'!N910)</f>
        <v/>
      </c>
      <c r="O967" s="10" t="str">
        <f>IF('Base de données'!O910="","",'Base de données'!O910)</f>
        <v/>
      </c>
      <c r="P967" s="10" t="str">
        <f>IF('Base de données'!P910="","",'Base de données'!P910)</f>
        <v/>
      </c>
      <c r="Q967" s="10" t="str">
        <f>IF('Base de données'!Q910="","",'Base de données'!Q910)</f>
        <v/>
      </c>
      <c r="BQ967"/>
      <c r="BR967"/>
      <c r="BS967"/>
      <c r="BT967"/>
      <c r="BU967"/>
      <c r="BV967"/>
      <c r="BW967"/>
      <c r="BX967"/>
      <c r="BY967"/>
      <c r="BZ967"/>
      <c r="CA967"/>
      <c r="CB967"/>
      <c r="CC967"/>
      <c r="CD967"/>
      <c r="CE967"/>
      <c r="CF967"/>
    </row>
    <row r="968" spans="1:84" hidden="1" x14ac:dyDescent="0.3">
      <c r="A968" s="12"/>
      <c r="B968" s="10" t="str">
        <f>IF('Base de données'!B911="","",'Base de données'!B911)</f>
        <v/>
      </c>
      <c r="C968" s="10" t="str">
        <f>IF('Base de données'!C911="","",'Base de données'!C911)</f>
        <v/>
      </c>
      <c r="D968" s="10" t="str">
        <f>IF('Base de données'!D911="","",'Base de données'!D911)</f>
        <v/>
      </c>
      <c r="E968" s="10" t="str">
        <f>IF('Base de données'!E911="","",'Base de données'!E911)</f>
        <v/>
      </c>
      <c r="F968" s="10" t="str">
        <f>IF('Base de données'!F911="","",'Base de données'!F911)</f>
        <v/>
      </c>
      <c r="G968" s="10" t="str">
        <f>IF('Base de données'!G911="","",'Base de données'!G911)</f>
        <v/>
      </c>
      <c r="H968" s="10" t="str">
        <f>IF('Base de données'!H911="","",'Base de données'!H911)</f>
        <v/>
      </c>
      <c r="I968" s="10" t="str">
        <f>IF('Base de données'!I911="","",'Base de données'!I911)</f>
        <v/>
      </c>
      <c r="J968" s="10" t="str">
        <f>IF('Base de données'!J911="","",'Base de données'!J911)</f>
        <v/>
      </c>
      <c r="K968" s="10" t="str">
        <f>IF('Base de données'!K911="","",'Base de données'!K911)</f>
        <v/>
      </c>
      <c r="L968" s="64" t="str">
        <f>IF('Base de données'!L911="","",'Base de données'!L911)</f>
        <v/>
      </c>
      <c r="M968" s="64" t="str">
        <f>IF('Base de données'!M911="","",'Base de données'!M911)</f>
        <v/>
      </c>
      <c r="N968" s="64" t="str">
        <f>IF('Base de données'!N911="","",'Base de données'!N911)</f>
        <v/>
      </c>
      <c r="O968" s="10" t="str">
        <f>IF('Base de données'!O911="","",'Base de données'!O911)</f>
        <v/>
      </c>
      <c r="P968" s="10" t="str">
        <f>IF('Base de données'!P911="","",'Base de données'!P911)</f>
        <v/>
      </c>
      <c r="Q968" s="10" t="str">
        <f>IF('Base de données'!Q911="","",'Base de données'!Q911)</f>
        <v/>
      </c>
      <c r="BQ968"/>
      <c r="BR968"/>
      <c r="BS968"/>
      <c r="BT968"/>
      <c r="BU968"/>
      <c r="BV968"/>
      <c r="BW968"/>
      <c r="BX968"/>
      <c r="BY968"/>
      <c r="BZ968"/>
      <c r="CA968"/>
      <c r="CB968"/>
      <c r="CC968"/>
      <c r="CD968"/>
      <c r="CE968"/>
      <c r="CF968"/>
    </row>
    <row r="969" spans="1:84" hidden="1" x14ac:dyDescent="0.3">
      <c r="A969" s="12"/>
      <c r="B969" s="10" t="str">
        <f>IF('Base de données'!B912="","",'Base de données'!B912)</f>
        <v/>
      </c>
      <c r="C969" s="10" t="str">
        <f>IF('Base de données'!C912="","",'Base de données'!C912)</f>
        <v/>
      </c>
      <c r="D969" s="10" t="str">
        <f>IF('Base de données'!D912="","",'Base de données'!D912)</f>
        <v/>
      </c>
      <c r="E969" s="10" t="str">
        <f>IF('Base de données'!E912="","",'Base de données'!E912)</f>
        <v/>
      </c>
      <c r="F969" s="10" t="str">
        <f>IF('Base de données'!F912="","",'Base de données'!F912)</f>
        <v/>
      </c>
      <c r="G969" s="10" t="str">
        <f>IF('Base de données'!G912="","",'Base de données'!G912)</f>
        <v/>
      </c>
      <c r="H969" s="10" t="str">
        <f>IF('Base de données'!H912="","",'Base de données'!H912)</f>
        <v/>
      </c>
      <c r="I969" s="10" t="str">
        <f>IF('Base de données'!I912="","",'Base de données'!I912)</f>
        <v/>
      </c>
      <c r="J969" s="10" t="str">
        <f>IF('Base de données'!J912="","",'Base de données'!J912)</f>
        <v/>
      </c>
      <c r="K969" s="10" t="str">
        <f>IF('Base de données'!K912="","",'Base de données'!K912)</f>
        <v/>
      </c>
      <c r="L969" s="64" t="str">
        <f>IF('Base de données'!L912="","",'Base de données'!L912)</f>
        <v/>
      </c>
      <c r="M969" s="64" t="str">
        <f>IF('Base de données'!M912="","",'Base de données'!M912)</f>
        <v/>
      </c>
      <c r="N969" s="64" t="str">
        <f>IF('Base de données'!N912="","",'Base de données'!N912)</f>
        <v/>
      </c>
      <c r="O969" s="10" t="str">
        <f>IF('Base de données'!O912="","",'Base de données'!O912)</f>
        <v/>
      </c>
      <c r="P969" s="10" t="str">
        <f>IF('Base de données'!P912="","",'Base de données'!P912)</f>
        <v/>
      </c>
      <c r="Q969" s="10" t="str">
        <f>IF('Base de données'!Q912="","",'Base de données'!Q912)</f>
        <v/>
      </c>
      <c r="BQ969"/>
      <c r="BR969"/>
      <c r="BS969"/>
      <c r="BT969"/>
      <c r="BU969"/>
      <c r="BV969"/>
      <c r="BW969"/>
      <c r="BX969"/>
      <c r="BY969"/>
      <c r="BZ969"/>
      <c r="CA969"/>
      <c r="CB969"/>
      <c r="CC969"/>
      <c r="CD969"/>
      <c r="CE969"/>
      <c r="CF969"/>
    </row>
    <row r="970" spans="1:84" hidden="1" x14ac:dyDescent="0.3">
      <c r="A970" s="12"/>
      <c r="B970" s="10" t="str">
        <f>IF('Base de données'!B913="","",'Base de données'!B913)</f>
        <v/>
      </c>
      <c r="C970" s="10" t="str">
        <f>IF('Base de données'!C913="","",'Base de données'!C913)</f>
        <v/>
      </c>
      <c r="D970" s="10" t="str">
        <f>IF('Base de données'!D913="","",'Base de données'!D913)</f>
        <v/>
      </c>
      <c r="E970" s="10" t="str">
        <f>IF('Base de données'!E913="","",'Base de données'!E913)</f>
        <v/>
      </c>
      <c r="F970" s="10" t="str">
        <f>IF('Base de données'!F913="","",'Base de données'!F913)</f>
        <v/>
      </c>
      <c r="G970" s="10" t="str">
        <f>IF('Base de données'!G913="","",'Base de données'!G913)</f>
        <v/>
      </c>
      <c r="H970" s="10" t="str">
        <f>IF('Base de données'!H913="","",'Base de données'!H913)</f>
        <v/>
      </c>
      <c r="I970" s="10" t="str">
        <f>IF('Base de données'!I913="","",'Base de données'!I913)</f>
        <v/>
      </c>
      <c r="J970" s="10" t="str">
        <f>IF('Base de données'!J913="","",'Base de données'!J913)</f>
        <v/>
      </c>
      <c r="K970" s="10" t="str">
        <f>IF('Base de données'!K913="","",'Base de données'!K913)</f>
        <v/>
      </c>
      <c r="L970" s="64" t="str">
        <f>IF('Base de données'!L913="","",'Base de données'!L913)</f>
        <v/>
      </c>
      <c r="M970" s="64" t="str">
        <f>IF('Base de données'!M913="","",'Base de données'!M913)</f>
        <v/>
      </c>
      <c r="N970" s="64" t="str">
        <f>IF('Base de données'!N913="","",'Base de données'!N913)</f>
        <v/>
      </c>
      <c r="O970" s="10" t="str">
        <f>IF('Base de données'!O913="","",'Base de données'!O913)</f>
        <v/>
      </c>
      <c r="P970" s="10" t="str">
        <f>IF('Base de données'!P913="","",'Base de données'!P913)</f>
        <v/>
      </c>
      <c r="Q970" s="10" t="str">
        <f>IF('Base de données'!Q913="","",'Base de données'!Q913)</f>
        <v/>
      </c>
      <c r="BQ970"/>
      <c r="BR970"/>
      <c r="BS970"/>
      <c r="BT970"/>
      <c r="BU970"/>
      <c r="BV970"/>
      <c r="BW970"/>
      <c r="BX970"/>
      <c r="BY970"/>
      <c r="BZ970"/>
      <c r="CA970"/>
      <c r="CB970"/>
      <c r="CC970"/>
      <c r="CD970"/>
      <c r="CE970"/>
      <c r="CF970"/>
    </row>
    <row r="971" spans="1:84" hidden="1" x14ac:dyDescent="0.3">
      <c r="A971" s="12"/>
      <c r="B971" s="10" t="str">
        <f>IF('Base de données'!B914="","",'Base de données'!B914)</f>
        <v/>
      </c>
      <c r="C971" s="10" t="str">
        <f>IF('Base de données'!C914="","",'Base de données'!C914)</f>
        <v/>
      </c>
      <c r="D971" s="10" t="str">
        <f>IF('Base de données'!D914="","",'Base de données'!D914)</f>
        <v/>
      </c>
      <c r="E971" s="10" t="str">
        <f>IF('Base de données'!E914="","",'Base de données'!E914)</f>
        <v/>
      </c>
      <c r="F971" s="10" t="str">
        <f>IF('Base de données'!F914="","",'Base de données'!F914)</f>
        <v/>
      </c>
      <c r="G971" s="10" t="str">
        <f>IF('Base de données'!G914="","",'Base de données'!G914)</f>
        <v/>
      </c>
      <c r="H971" s="10" t="str">
        <f>IF('Base de données'!H914="","",'Base de données'!H914)</f>
        <v/>
      </c>
      <c r="I971" s="10" t="str">
        <f>IF('Base de données'!I914="","",'Base de données'!I914)</f>
        <v/>
      </c>
      <c r="J971" s="10" t="str">
        <f>IF('Base de données'!J914="","",'Base de données'!J914)</f>
        <v/>
      </c>
      <c r="K971" s="10" t="str">
        <f>IF('Base de données'!K914="","",'Base de données'!K914)</f>
        <v/>
      </c>
      <c r="L971" s="64" t="str">
        <f>IF('Base de données'!L914="","",'Base de données'!L914)</f>
        <v/>
      </c>
      <c r="M971" s="64" t="str">
        <f>IF('Base de données'!M914="","",'Base de données'!M914)</f>
        <v/>
      </c>
      <c r="N971" s="64" t="str">
        <f>IF('Base de données'!N914="","",'Base de données'!N914)</f>
        <v/>
      </c>
      <c r="O971" s="10" t="str">
        <f>IF('Base de données'!O914="","",'Base de données'!O914)</f>
        <v/>
      </c>
      <c r="P971" s="10" t="str">
        <f>IF('Base de données'!P914="","",'Base de données'!P914)</f>
        <v/>
      </c>
      <c r="Q971" s="10" t="str">
        <f>IF('Base de données'!Q914="","",'Base de données'!Q914)</f>
        <v/>
      </c>
      <c r="BQ971"/>
      <c r="BR971"/>
      <c r="BS971"/>
      <c r="BT971"/>
      <c r="BU971"/>
      <c r="BV971"/>
      <c r="BW971"/>
      <c r="BX971"/>
      <c r="BY971"/>
      <c r="BZ971"/>
      <c r="CA971"/>
      <c r="CB971"/>
      <c r="CC971"/>
      <c r="CD971"/>
      <c r="CE971"/>
      <c r="CF971"/>
    </row>
    <row r="972" spans="1:84" hidden="1" x14ac:dyDescent="0.3">
      <c r="A972" s="12"/>
      <c r="B972" s="10" t="str">
        <f>IF('Base de données'!B915="","",'Base de données'!B915)</f>
        <v/>
      </c>
      <c r="C972" s="10" t="str">
        <f>IF('Base de données'!C915="","",'Base de données'!C915)</f>
        <v/>
      </c>
      <c r="D972" s="10" t="str">
        <f>IF('Base de données'!D915="","",'Base de données'!D915)</f>
        <v/>
      </c>
      <c r="E972" s="10" t="str">
        <f>IF('Base de données'!E915="","",'Base de données'!E915)</f>
        <v/>
      </c>
      <c r="F972" s="10" t="str">
        <f>IF('Base de données'!F915="","",'Base de données'!F915)</f>
        <v/>
      </c>
      <c r="G972" s="10" t="str">
        <f>IF('Base de données'!G915="","",'Base de données'!G915)</f>
        <v/>
      </c>
      <c r="H972" s="10" t="str">
        <f>IF('Base de données'!H915="","",'Base de données'!H915)</f>
        <v/>
      </c>
      <c r="I972" s="10" t="str">
        <f>IF('Base de données'!I915="","",'Base de données'!I915)</f>
        <v/>
      </c>
      <c r="J972" s="10" t="str">
        <f>IF('Base de données'!J915="","",'Base de données'!J915)</f>
        <v/>
      </c>
      <c r="K972" s="10" t="str">
        <f>IF('Base de données'!K915="","",'Base de données'!K915)</f>
        <v/>
      </c>
      <c r="L972" s="64" t="str">
        <f>IF('Base de données'!L915="","",'Base de données'!L915)</f>
        <v/>
      </c>
      <c r="M972" s="64" t="str">
        <f>IF('Base de données'!M915="","",'Base de données'!M915)</f>
        <v/>
      </c>
      <c r="N972" s="64" t="str">
        <f>IF('Base de données'!N915="","",'Base de données'!N915)</f>
        <v/>
      </c>
      <c r="O972" s="10" t="str">
        <f>IF('Base de données'!O915="","",'Base de données'!O915)</f>
        <v/>
      </c>
      <c r="P972" s="10" t="str">
        <f>IF('Base de données'!P915="","",'Base de données'!P915)</f>
        <v/>
      </c>
      <c r="Q972" s="10" t="str">
        <f>IF('Base de données'!Q915="","",'Base de données'!Q915)</f>
        <v/>
      </c>
      <c r="BQ972"/>
      <c r="BR972"/>
      <c r="BS972"/>
      <c r="BT972"/>
      <c r="BU972"/>
      <c r="BV972"/>
      <c r="BW972"/>
      <c r="BX972"/>
      <c r="BY972"/>
      <c r="BZ972"/>
      <c r="CA972"/>
      <c r="CB972"/>
      <c r="CC972"/>
      <c r="CD972"/>
      <c r="CE972"/>
      <c r="CF972"/>
    </row>
    <row r="973" spans="1:84" hidden="1" x14ac:dyDescent="0.3">
      <c r="A973" s="12"/>
      <c r="B973" s="10" t="str">
        <f>IF('Base de données'!B916="","",'Base de données'!B916)</f>
        <v/>
      </c>
      <c r="C973" s="10" t="str">
        <f>IF('Base de données'!C916="","",'Base de données'!C916)</f>
        <v/>
      </c>
      <c r="D973" s="10" t="str">
        <f>IF('Base de données'!D916="","",'Base de données'!D916)</f>
        <v/>
      </c>
      <c r="E973" s="10" t="str">
        <f>IF('Base de données'!E916="","",'Base de données'!E916)</f>
        <v/>
      </c>
      <c r="F973" s="10" t="str">
        <f>IF('Base de données'!F916="","",'Base de données'!F916)</f>
        <v/>
      </c>
      <c r="G973" s="10" t="str">
        <f>IF('Base de données'!G916="","",'Base de données'!G916)</f>
        <v/>
      </c>
      <c r="H973" s="10" t="str">
        <f>IF('Base de données'!H916="","",'Base de données'!H916)</f>
        <v/>
      </c>
      <c r="I973" s="10" t="str">
        <f>IF('Base de données'!I916="","",'Base de données'!I916)</f>
        <v/>
      </c>
      <c r="J973" s="10" t="str">
        <f>IF('Base de données'!J916="","",'Base de données'!J916)</f>
        <v/>
      </c>
      <c r="K973" s="10" t="str">
        <f>IF('Base de données'!K916="","",'Base de données'!K916)</f>
        <v/>
      </c>
      <c r="L973" s="64" t="str">
        <f>IF('Base de données'!L916="","",'Base de données'!L916)</f>
        <v/>
      </c>
      <c r="M973" s="64" t="str">
        <f>IF('Base de données'!M916="","",'Base de données'!M916)</f>
        <v/>
      </c>
      <c r="N973" s="64" t="str">
        <f>IF('Base de données'!N916="","",'Base de données'!N916)</f>
        <v/>
      </c>
      <c r="O973" s="10" t="str">
        <f>IF('Base de données'!O916="","",'Base de données'!O916)</f>
        <v/>
      </c>
      <c r="P973" s="10" t="str">
        <f>IF('Base de données'!P916="","",'Base de données'!P916)</f>
        <v/>
      </c>
      <c r="Q973" s="10" t="str">
        <f>IF('Base de données'!Q916="","",'Base de données'!Q916)</f>
        <v/>
      </c>
      <c r="BQ973"/>
      <c r="BR973"/>
      <c r="BS973"/>
      <c r="BT973"/>
      <c r="BU973"/>
      <c r="BV973"/>
      <c r="BW973"/>
      <c r="BX973"/>
      <c r="BY973"/>
      <c r="BZ973"/>
      <c r="CA973"/>
      <c r="CB973"/>
      <c r="CC973"/>
      <c r="CD973"/>
      <c r="CE973"/>
      <c r="CF973"/>
    </row>
    <row r="974" spans="1:84" hidden="1" x14ac:dyDescent="0.3">
      <c r="A974" s="12"/>
      <c r="B974" s="10" t="str">
        <f>IF('Base de données'!B917="","",'Base de données'!B917)</f>
        <v/>
      </c>
      <c r="C974" s="10" t="str">
        <f>IF('Base de données'!C917="","",'Base de données'!C917)</f>
        <v/>
      </c>
      <c r="D974" s="10" t="str">
        <f>IF('Base de données'!D917="","",'Base de données'!D917)</f>
        <v/>
      </c>
      <c r="E974" s="10" t="str">
        <f>IF('Base de données'!E917="","",'Base de données'!E917)</f>
        <v/>
      </c>
      <c r="F974" s="10" t="str">
        <f>IF('Base de données'!F917="","",'Base de données'!F917)</f>
        <v/>
      </c>
      <c r="G974" s="10" t="str">
        <f>IF('Base de données'!G917="","",'Base de données'!G917)</f>
        <v/>
      </c>
      <c r="H974" s="10" t="str">
        <f>IF('Base de données'!H917="","",'Base de données'!H917)</f>
        <v/>
      </c>
      <c r="I974" s="10" t="str">
        <f>IF('Base de données'!I917="","",'Base de données'!I917)</f>
        <v/>
      </c>
      <c r="J974" s="10" t="str">
        <f>IF('Base de données'!J917="","",'Base de données'!J917)</f>
        <v/>
      </c>
      <c r="K974" s="10" t="str">
        <f>IF('Base de données'!K917="","",'Base de données'!K917)</f>
        <v/>
      </c>
      <c r="L974" s="64" t="str">
        <f>IF('Base de données'!L917="","",'Base de données'!L917)</f>
        <v/>
      </c>
      <c r="M974" s="64" t="str">
        <f>IF('Base de données'!M917="","",'Base de données'!M917)</f>
        <v/>
      </c>
      <c r="N974" s="64" t="str">
        <f>IF('Base de données'!N917="","",'Base de données'!N917)</f>
        <v/>
      </c>
      <c r="O974" s="10" t="str">
        <f>IF('Base de données'!O917="","",'Base de données'!O917)</f>
        <v/>
      </c>
      <c r="P974" s="10" t="str">
        <f>IF('Base de données'!P917="","",'Base de données'!P917)</f>
        <v/>
      </c>
      <c r="Q974" s="10" t="str">
        <f>IF('Base de données'!Q917="","",'Base de données'!Q917)</f>
        <v/>
      </c>
      <c r="BQ974"/>
      <c r="BR974"/>
      <c r="BS974"/>
      <c r="BT974"/>
      <c r="BU974"/>
      <c r="BV974"/>
      <c r="BW974"/>
      <c r="BX974"/>
      <c r="BY974"/>
      <c r="BZ974"/>
      <c r="CA974"/>
      <c r="CB974"/>
      <c r="CC974"/>
      <c r="CD974"/>
      <c r="CE974"/>
      <c r="CF974"/>
    </row>
    <row r="975" spans="1:84" hidden="1" x14ac:dyDescent="0.3">
      <c r="A975" s="12"/>
      <c r="B975" s="10" t="str">
        <f>IF('Base de données'!B918="","",'Base de données'!B918)</f>
        <v/>
      </c>
      <c r="C975" s="10" t="str">
        <f>IF('Base de données'!C918="","",'Base de données'!C918)</f>
        <v/>
      </c>
      <c r="D975" s="10" t="str">
        <f>IF('Base de données'!D918="","",'Base de données'!D918)</f>
        <v/>
      </c>
      <c r="E975" s="10" t="str">
        <f>IF('Base de données'!E918="","",'Base de données'!E918)</f>
        <v/>
      </c>
      <c r="F975" s="10" t="str">
        <f>IF('Base de données'!F918="","",'Base de données'!F918)</f>
        <v/>
      </c>
      <c r="G975" s="10" t="str">
        <f>IF('Base de données'!G918="","",'Base de données'!G918)</f>
        <v/>
      </c>
      <c r="H975" s="10" t="str">
        <f>IF('Base de données'!H918="","",'Base de données'!H918)</f>
        <v/>
      </c>
      <c r="I975" s="10" t="str">
        <f>IF('Base de données'!I918="","",'Base de données'!I918)</f>
        <v/>
      </c>
      <c r="J975" s="10" t="str">
        <f>IF('Base de données'!J918="","",'Base de données'!J918)</f>
        <v/>
      </c>
      <c r="K975" s="10" t="str">
        <f>IF('Base de données'!K918="","",'Base de données'!K918)</f>
        <v/>
      </c>
      <c r="L975" s="64" t="str">
        <f>IF('Base de données'!L918="","",'Base de données'!L918)</f>
        <v/>
      </c>
      <c r="M975" s="64" t="str">
        <f>IF('Base de données'!M918="","",'Base de données'!M918)</f>
        <v/>
      </c>
      <c r="N975" s="64" t="str">
        <f>IF('Base de données'!N918="","",'Base de données'!N918)</f>
        <v/>
      </c>
      <c r="O975" s="10" t="str">
        <f>IF('Base de données'!O918="","",'Base de données'!O918)</f>
        <v/>
      </c>
      <c r="P975" s="10" t="str">
        <f>IF('Base de données'!P918="","",'Base de données'!P918)</f>
        <v/>
      </c>
      <c r="Q975" s="10" t="str">
        <f>IF('Base de données'!Q918="","",'Base de données'!Q918)</f>
        <v/>
      </c>
      <c r="BQ975"/>
      <c r="BR975"/>
      <c r="BS975"/>
      <c r="BT975"/>
      <c r="BU975"/>
      <c r="BV975"/>
      <c r="BW975"/>
      <c r="BX975"/>
      <c r="BY975"/>
      <c r="BZ975"/>
      <c r="CA975"/>
      <c r="CB975"/>
      <c r="CC975"/>
      <c r="CD975"/>
      <c r="CE975"/>
      <c r="CF975"/>
    </row>
    <row r="976" spans="1:84" hidden="1" x14ac:dyDescent="0.3">
      <c r="A976" s="12"/>
      <c r="B976" s="10" t="str">
        <f>IF('Base de données'!B919="","",'Base de données'!B919)</f>
        <v/>
      </c>
      <c r="C976" s="10" t="str">
        <f>IF('Base de données'!C919="","",'Base de données'!C919)</f>
        <v/>
      </c>
      <c r="D976" s="10" t="str">
        <f>IF('Base de données'!D919="","",'Base de données'!D919)</f>
        <v/>
      </c>
      <c r="E976" s="10" t="str">
        <f>IF('Base de données'!E919="","",'Base de données'!E919)</f>
        <v/>
      </c>
      <c r="F976" s="10" t="str">
        <f>IF('Base de données'!F919="","",'Base de données'!F919)</f>
        <v/>
      </c>
      <c r="G976" s="10" t="str">
        <f>IF('Base de données'!G919="","",'Base de données'!G919)</f>
        <v/>
      </c>
      <c r="H976" s="10" t="str">
        <f>IF('Base de données'!H919="","",'Base de données'!H919)</f>
        <v/>
      </c>
      <c r="I976" s="10" t="str">
        <f>IF('Base de données'!I919="","",'Base de données'!I919)</f>
        <v/>
      </c>
      <c r="J976" s="10" t="str">
        <f>IF('Base de données'!J919="","",'Base de données'!J919)</f>
        <v/>
      </c>
      <c r="K976" s="10" t="str">
        <f>IF('Base de données'!K919="","",'Base de données'!K919)</f>
        <v/>
      </c>
      <c r="L976" s="64" t="str">
        <f>IF('Base de données'!L919="","",'Base de données'!L919)</f>
        <v/>
      </c>
      <c r="M976" s="64" t="str">
        <f>IF('Base de données'!M919="","",'Base de données'!M919)</f>
        <v/>
      </c>
      <c r="N976" s="64" t="str">
        <f>IF('Base de données'!N919="","",'Base de données'!N919)</f>
        <v/>
      </c>
      <c r="O976" s="10" t="str">
        <f>IF('Base de données'!O919="","",'Base de données'!O919)</f>
        <v/>
      </c>
      <c r="P976" s="10" t="str">
        <f>IF('Base de données'!P919="","",'Base de données'!P919)</f>
        <v/>
      </c>
      <c r="Q976" s="10" t="str">
        <f>IF('Base de données'!Q919="","",'Base de données'!Q919)</f>
        <v/>
      </c>
      <c r="BQ976"/>
      <c r="BR976"/>
      <c r="BS976"/>
      <c r="BT976"/>
      <c r="BU976"/>
      <c r="BV976"/>
      <c r="BW976"/>
      <c r="BX976"/>
      <c r="BY976"/>
      <c r="BZ976"/>
      <c r="CA976"/>
      <c r="CB976"/>
      <c r="CC976"/>
      <c r="CD976"/>
      <c r="CE976"/>
      <c r="CF976"/>
    </row>
    <row r="977" spans="1:84" hidden="1" x14ac:dyDescent="0.3">
      <c r="A977" s="12"/>
      <c r="B977" s="10" t="str">
        <f>IF('Base de données'!B920="","",'Base de données'!B920)</f>
        <v/>
      </c>
      <c r="C977" s="10" t="str">
        <f>IF('Base de données'!C920="","",'Base de données'!C920)</f>
        <v/>
      </c>
      <c r="D977" s="10" t="str">
        <f>IF('Base de données'!D920="","",'Base de données'!D920)</f>
        <v/>
      </c>
      <c r="E977" s="10" t="str">
        <f>IF('Base de données'!E920="","",'Base de données'!E920)</f>
        <v/>
      </c>
      <c r="F977" s="10" t="str">
        <f>IF('Base de données'!F920="","",'Base de données'!F920)</f>
        <v/>
      </c>
      <c r="G977" s="10" t="str">
        <f>IF('Base de données'!G920="","",'Base de données'!G920)</f>
        <v/>
      </c>
      <c r="H977" s="10" t="str">
        <f>IF('Base de données'!H920="","",'Base de données'!H920)</f>
        <v/>
      </c>
      <c r="I977" s="10" t="str">
        <f>IF('Base de données'!I920="","",'Base de données'!I920)</f>
        <v/>
      </c>
      <c r="J977" s="10" t="str">
        <f>IF('Base de données'!J920="","",'Base de données'!J920)</f>
        <v/>
      </c>
      <c r="K977" s="10" t="str">
        <f>IF('Base de données'!K920="","",'Base de données'!K920)</f>
        <v/>
      </c>
      <c r="L977" s="64" t="str">
        <f>IF('Base de données'!L920="","",'Base de données'!L920)</f>
        <v/>
      </c>
      <c r="M977" s="64" t="str">
        <f>IF('Base de données'!M920="","",'Base de données'!M920)</f>
        <v/>
      </c>
      <c r="N977" s="64" t="str">
        <f>IF('Base de données'!N920="","",'Base de données'!N920)</f>
        <v/>
      </c>
      <c r="O977" s="10" t="str">
        <f>IF('Base de données'!O920="","",'Base de données'!O920)</f>
        <v/>
      </c>
      <c r="P977" s="10" t="str">
        <f>IF('Base de données'!P920="","",'Base de données'!P920)</f>
        <v/>
      </c>
      <c r="Q977" s="10" t="str">
        <f>IF('Base de données'!Q920="","",'Base de données'!Q920)</f>
        <v/>
      </c>
      <c r="BQ977"/>
      <c r="BR977"/>
      <c r="BS977"/>
      <c r="BT977"/>
      <c r="BU977"/>
      <c r="BV977"/>
      <c r="BW977"/>
      <c r="BX977"/>
      <c r="BY977"/>
      <c r="BZ977"/>
      <c r="CA977"/>
      <c r="CB977"/>
      <c r="CC977"/>
      <c r="CD977"/>
      <c r="CE977"/>
      <c r="CF977"/>
    </row>
    <row r="978" spans="1:84" hidden="1" x14ac:dyDescent="0.3">
      <c r="A978" s="12"/>
      <c r="B978" s="10" t="str">
        <f>IF('Base de données'!B921="","",'Base de données'!B921)</f>
        <v/>
      </c>
      <c r="C978" s="10" t="str">
        <f>IF('Base de données'!C921="","",'Base de données'!C921)</f>
        <v/>
      </c>
      <c r="D978" s="10" t="str">
        <f>IF('Base de données'!D921="","",'Base de données'!D921)</f>
        <v/>
      </c>
      <c r="E978" s="10" t="str">
        <f>IF('Base de données'!E921="","",'Base de données'!E921)</f>
        <v/>
      </c>
      <c r="F978" s="10" t="str">
        <f>IF('Base de données'!F921="","",'Base de données'!F921)</f>
        <v/>
      </c>
      <c r="G978" s="10" t="str">
        <f>IF('Base de données'!G921="","",'Base de données'!G921)</f>
        <v/>
      </c>
      <c r="H978" s="10" t="str">
        <f>IF('Base de données'!H921="","",'Base de données'!H921)</f>
        <v/>
      </c>
      <c r="I978" s="10" t="str">
        <f>IF('Base de données'!I921="","",'Base de données'!I921)</f>
        <v/>
      </c>
      <c r="J978" s="10" t="str">
        <f>IF('Base de données'!J921="","",'Base de données'!J921)</f>
        <v/>
      </c>
      <c r="K978" s="10" t="str">
        <f>IF('Base de données'!K921="","",'Base de données'!K921)</f>
        <v/>
      </c>
      <c r="L978" s="64" t="str">
        <f>IF('Base de données'!L921="","",'Base de données'!L921)</f>
        <v/>
      </c>
      <c r="M978" s="64" t="str">
        <f>IF('Base de données'!M921="","",'Base de données'!M921)</f>
        <v/>
      </c>
      <c r="N978" s="64" t="str">
        <f>IF('Base de données'!N921="","",'Base de données'!N921)</f>
        <v/>
      </c>
      <c r="O978" s="10" t="str">
        <f>IF('Base de données'!O921="","",'Base de données'!O921)</f>
        <v/>
      </c>
      <c r="P978" s="10" t="str">
        <f>IF('Base de données'!P921="","",'Base de données'!P921)</f>
        <v/>
      </c>
      <c r="Q978" s="10" t="str">
        <f>IF('Base de données'!Q921="","",'Base de données'!Q921)</f>
        <v/>
      </c>
      <c r="BQ978"/>
      <c r="BR978"/>
      <c r="BS978"/>
      <c r="BT978"/>
      <c r="BU978"/>
      <c r="BV978"/>
      <c r="BW978"/>
      <c r="BX978"/>
      <c r="BY978"/>
      <c r="BZ978"/>
      <c r="CA978"/>
      <c r="CB978"/>
      <c r="CC978"/>
      <c r="CD978"/>
      <c r="CE978"/>
      <c r="CF978"/>
    </row>
    <row r="979" spans="1:84" hidden="1" x14ac:dyDescent="0.3">
      <c r="A979" s="12"/>
      <c r="B979" s="10" t="str">
        <f>IF('Base de données'!B922="","",'Base de données'!B922)</f>
        <v/>
      </c>
      <c r="C979" s="10" t="str">
        <f>IF('Base de données'!C922="","",'Base de données'!C922)</f>
        <v/>
      </c>
      <c r="D979" s="10" t="str">
        <f>IF('Base de données'!D922="","",'Base de données'!D922)</f>
        <v/>
      </c>
      <c r="E979" s="10" t="str">
        <f>IF('Base de données'!E922="","",'Base de données'!E922)</f>
        <v/>
      </c>
      <c r="F979" s="10" t="str">
        <f>IF('Base de données'!F922="","",'Base de données'!F922)</f>
        <v/>
      </c>
      <c r="G979" s="10" t="str">
        <f>IF('Base de données'!G922="","",'Base de données'!G922)</f>
        <v/>
      </c>
      <c r="H979" s="10" t="str">
        <f>IF('Base de données'!H922="","",'Base de données'!H922)</f>
        <v/>
      </c>
      <c r="I979" s="10" t="str">
        <f>IF('Base de données'!I922="","",'Base de données'!I922)</f>
        <v/>
      </c>
      <c r="J979" s="10" t="str">
        <f>IF('Base de données'!J922="","",'Base de données'!J922)</f>
        <v/>
      </c>
      <c r="K979" s="10" t="str">
        <f>IF('Base de données'!K922="","",'Base de données'!K922)</f>
        <v/>
      </c>
      <c r="L979" s="64" t="str">
        <f>IF('Base de données'!L922="","",'Base de données'!L922)</f>
        <v/>
      </c>
      <c r="M979" s="64" t="str">
        <f>IF('Base de données'!M922="","",'Base de données'!M922)</f>
        <v/>
      </c>
      <c r="N979" s="64" t="str">
        <f>IF('Base de données'!N922="","",'Base de données'!N922)</f>
        <v/>
      </c>
      <c r="O979" s="10" t="str">
        <f>IF('Base de données'!O922="","",'Base de données'!O922)</f>
        <v/>
      </c>
      <c r="P979" s="10" t="str">
        <f>IF('Base de données'!P922="","",'Base de données'!P922)</f>
        <v/>
      </c>
      <c r="Q979" s="10" t="str">
        <f>IF('Base de données'!Q922="","",'Base de données'!Q922)</f>
        <v/>
      </c>
      <c r="BQ979"/>
      <c r="BR979"/>
      <c r="BS979"/>
      <c r="BT979"/>
      <c r="BU979"/>
      <c r="BV979"/>
      <c r="BW979"/>
      <c r="BX979"/>
      <c r="BY979"/>
      <c r="BZ979"/>
      <c r="CA979"/>
      <c r="CB979"/>
      <c r="CC979"/>
      <c r="CD979"/>
      <c r="CE979"/>
      <c r="CF979"/>
    </row>
    <row r="980" spans="1:84" hidden="1" x14ac:dyDescent="0.3">
      <c r="A980" s="12"/>
      <c r="B980" s="10" t="str">
        <f>IF('Base de données'!B923="","",'Base de données'!B923)</f>
        <v/>
      </c>
      <c r="C980" s="10" t="str">
        <f>IF('Base de données'!C923="","",'Base de données'!C923)</f>
        <v/>
      </c>
      <c r="D980" s="10" t="str">
        <f>IF('Base de données'!D923="","",'Base de données'!D923)</f>
        <v/>
      </c>
      <c r="E980" s="10" t="str">
        <f>IF('Base de données'!E923="","",'Base de données'!E923)</f>
        <v/>
      </c>
      <c r="F980" s="10" t="str">
        <f>IF('Base de données'!F923="","",'Base de données'!F923)</f>
        <v/>
      </c>
      <c r="G980" s="10" t="str">
        <f>IF('Base de données'!G923="","",'Base de données'!G923)</f>
        <v/>
      </c>
      <c r="H980" s="10" t="str">
        <f>IF('Base de données'!H923="","",'Base de données'!H923)</f>
        <v/>
      </c>
      <c r="I980" s="10" t="str">
        <f>IF('Base de données'!I923="","",'Base de données'!I923)</f>
        <v/>
      </c>
      <c r="J980" s="10" t="str">
        <f>IF('Base de données'!J923="","",'Base de données'!J923)</f>
        <v/>
      </c>
      <c r="K980" s="10" t="str">
        <f>IF('Base de données'!K923="","",'Base de données'!K923)</f>
        <v/>
      </c>
      <c r="L980" s="64" t="str">
        <f>IF('Base de données'!L923="","",'Base de données'!L923)</f>
        <v/>
      </c>
      <c r="M980" s="64" t="str">
        <f>IF('Base de données'!M923="","",'Base de données'!M923)</f>
        <v/>
      </c>
      <c r="N980" s="64" t="str">
        <f>IF('Base de données'!N923="","",'Base de données'!N923)</f>
        <v/>
      </c>
      <c r="O980" s="10" t="str">
        <f>IF('Base de données'!O923="","",'Base de données'!O923)</f>
        <v/>
      </c>
      <c r="P980" s="10" t="str">
        <f>IF('Base de données'!P923="","",'Base de données'!P923)</f>
        <v/>
      </c>
      <c r="Q980" s="10" t="str">
        <f>IF('Base de données'!Q923="","",'Base de données'!Q923)</f>
        <v/>
      </c>
      <c r="BQ980"/>
      <c r="BR980"/>
      <c r="BS980"/>
      <c r="BT980"/>
      <c r="BU980"/>
      <c r="BV980"/>
      <c r="BW980"/>
      <c r="BX980"/>
      <c r="BY980"/>
      <c r="BZ980"/>
      <c r="CA980"/>
      <c r="CB980"/>
      <c r="CC980"/>
      <c r="CD980"/>
      <c r="CE980"/>
      <c r="CF980"/>
    </row>
    <row r="981" spans="1:84" hidden="1" x14ac:dyDescent="0.3">
      <c r="A981" s="12"/>
      <c r="B981" s="10" t="str">
        <f>IF('Base de données'!B924="","",'Base de données'!B924)</f>
        <v/>
      </c>
      <c r="C981" s="10" t="str">
        <f>IF('Base de données'!C924="","",'Base de données'!C924)</f>
        <v/>
      </c>
      <c r="D981" s="10" t="str">
        <f>IF('Base de données'!D924="","",'Base de données'!D924)</f>
        <v/>
      </c>
      <c r="E981" s="10" t="str">
        <f>IF('Base de données'!E924="","",'Base de données'!E924)</f>
        <v/>
      </c>
      <c r="F981" s="10" t="str">
        <f>IF('Base de données'!F924="","",'Base de données'!F924)</f>
        <v/>
      </c>
      <c r="G981" s="10" t="str">
        <f>IF('Base de données'!G924="","",'Base de données'!G924)</f>
        <v/>
      </c>
      <c r="H981" s="10" t="str">
        <f>IF('Base de données'!H924="","",'Base de données'!H924)</f>
        <v/>
      </c>
      <c r="I981" s="10" t="str">
        <f>IF('Base de données'!I924="","",'Base de données'!I924)</f>
        <v/>
      </c>
      <c r="J981" s="10" t="str">
        <f>IF('Base de données'!J924="","",'Base de données'!J924)</f>
        <v/>
      </c>
      <c r="K981" s="10" t="str">
        <f>IF('Base de données'!K924="","",'Base de données'!K924)</f>
        <v/>
      </c>
      <c r="L981" s="64" t="str">
        <f>IF('Base de données'!L924="","",'Base de données'!L924)</f>
        <v/>
      </c>
      <c r="M981" s="64" t="str">
        <f>IF('Base de données'!M924="","",'Base de données'!M924)</f>
        <v/>
      </c>
      <c r="N981" s="64" t="str">
        <f>IF('Base de données'!N924="","",'Base de données'!N924)</f>
        <v/>
      </c>
      <c r="O981" s="10" t="str">
        <f>IF('Base de données'!O924="","",'Base de données'!O924)</f>
        <v/>
      </c>
      <c r="P981" s="10" t="str">
        <f>IF('Base de données'!P924="","",'Base de données'!P924)</f>
        <v/>
      </c>
      <c r="Q981" s="10" t="str">
        <f>IF('Base de données'!Q924="","",'Base de données'!Q924)</f>
        <v/>
      </c>
      <c r="BQ981"/>
      <c r="BR981"/>
      <c r="BS981"/>
      <c r="BT981"/>
      <c r="BU981"/>
      <c r="BV981"/>
      <c r="BW981"/>
      <c r="BX981"/>
      <c r="BY981"/>
      <c r="BZ981"/>
      <c r="CA981"/>
      <c r="CB981"/>
      <c r="CC981"/>
      <c r="CD981"/>
      <c r="CE981"/>
      <c r="CF981"/>
    </row>
    <row r="982" spans="1:84" hidden="1" x14ac:dyDescent="0.3">
      <c r="A982" s="12"/>
      <c r="B982" s="10" t="str">
        <f>IF('Base de données'!B925="","",'Base de données'!B925)</f>
        <v/>
      </c>
      <c r="C982" s="10" t="str">
        <f>IF('Base de données'!C925="","",'Base de données'!C925)</f>
        <v/>
      </c>
      <c r="D982" s="10" t="str">
        <f>IF('Base de données'!D925="","",'Base de données'!D925)</f>
        <v/>
      </c>
      <c r="E982" s="10" t="str">
        <f>IF('Base de données'!E925="","",'Base de données'!E925)</f>
        <v/>
      </c>
      <c r="F982" s="10" t="str">
        <f>IF('Base de données'!F925="","",'Base de données'!F925)</f>
        <v/>
      </c>
      <c r="G982" s="10" t="str">
        <f>IF('Base de données'!G925="","",'Base de données'!G925)</f>
        <v/>
      </c>
      <c r="H982" s="10" t="str">
        <f>IF('Base de données'!H925="","",'Base de données'!H925)</f>
        <v/>
      </c>
      <c r="I982" s="10" t="str">
        <f>IF('Base de données'!I925="","",'Base de données'!I925)</f>
        <v/>
      </c>
      <c r="J982" s="10" t="str">
        <f>IF('Base de données'!J925="","",'Base de données'!J925)</f>
        <v/>
      </c>
      <c r="K982" s="10" t="str">
        <f>IF('Base de données'!K925="","",'Base de données'!K925)</f>
        <v/>
      </c>
      <c r="L982" s="64" t="str">
        <f>IF('Base de données'!L925="","",'Base de données'!L925)</f>
        <v/>
      </c>
      <c r="M982" s="64" t="str">
        <f>IF('Base de données'!M925="","",'Base de données'!M925)</f>
        <v/>
      </c>
      <c r="N982" s="64" t="str">
        <f>IF('Base de données'!N925="","",'Base de données'!N925)</f>
        <v/>
      </c>
      <c r="O982" s="10" t="str">
        <f>IF('Base de données'!O925="","",'Base de données'!O925)</f>
        <v/>
      </c>
      <c r="P982" s="10" t="str">
        <f>IF('Base de données'!P925="","",'Base de données'!P925)</f>
        <v/>
      </c>
      <c r="Q982" s="10" t="str">
        <f>IF('Base de données'!Q925="","",'Base de données'!Q925)</f>
        <v/>
      </c>
      <c r="BQ982"/>
      <c r="BR982"/>
      <c r="BS982"/>
      <c r="BT982"/>
      <c r="BU982"/>
      <c r="BV982"/>
      <c r="BW982"/>
      <c r="BX982"/>
      <c r="BY982"/>
      <c r="BZ982"/>
      <c r="CA982"/>
      <c r="CB982"/>
      <c r="CC982"/>
      <c r="CD982"/>
      <c r="CE982"/>
      <c r="CF982"/>
    </row>
    <row r="983" spans="1:84" hidden="1" x14ac:dyDescent="0.3">
      <c r="A983" s="12"/>
      <c r="B983" s="10" t="str">
        <f>IF('Base de données'!B926="","",'Base de données'!B926)</f>
        <v/>
      </c>
      <c r="C983" s="10" t="str">
        <f>IF('Base de données'!C926="","",'Base de données'!C926)</f>
        <v/>
      </c>
      <c r="D983" s="10" t="str">
        <f>IF('Base de données'!D926="","",'Base de données'!D926)</f>
        <v/>
      </c>
      <c r="E983" s="10" t="str">
        <f>IF('Base de données'!E926="","",'Base de données'!E926)</f>
        <v/>
      </c>
      <c r="F983" s="10" t="str">
        <f>IF('Base de données'!F926="","",'Base de données'!F926)</f>
        <v/>
      </c>
      <c r="G983" s="10" t="str">
        <f>IF('Base de données'!G926="","",'Base de données'!G926)</f>
        <v/>
      </c>
      <c r="H983" s="10" t="str">
        <f>IF('Base de données'!H926="","",'Base de données'!H926)</f>
        <v/>
      </c>
      <c r="I983" s="10" t="str">
        <f>IF('Base de données'!I926="","",'Base de données'!I926)</f>
        <v/>
      </c>
      <c r="J983" s="10" t="str">
        <f>IF('Base de données'!J926="","",'Base de données'!J926)</f>
        <v/>
      </c>
      <c r="K983" s="10" t="str">
        <f>IF('Base de données'!K926="","",'Base de données'!K926)</f>
        <v/>
      </c>
      <c r="L983" s="64" t="str">
        <f>IF('Base de données'!L926="","",'Base de données'!L926)</f>
        <v/>
      </c>
      <c r="M983" s="64" t="str">
        <f>IF('Base de données'!M926="","",'Base de données'!M926)</f>
        <v/>
      </c>
      <c r="N983" s="64" t="str">
        <f>IF('Base de données'!N926="","",'Base de données'!N926)</f>
        <v/>
      </c>
      <c r="O983" s="10" t="str">
        <f>IF('Base de données'!O926="","",'Base de données'!O926)</f>
        <v/>
      </c>
      <c r="P983" s="10" t="str">
        <f>IF('Base de données'!P926="","",'Base de données'!P926)</f>
        <v/>
      </c>
      <c r="Q983" s="10" t="str">
        <f>IF('Base de données'!Q926="","",'Base de données'!Q926)</f>
        <v/>
      </c>
      <c r="BQ983"/>
      <c r="BR983"/>
      <c r="BS983"/>
      <c r="BT983"/>
      <c r="BU983"/>
      <c r="BV983"/>
      <c r="BW983"/>
      <c r="BX983"/>
      <c r="BY983"/>
      <c r="BZ983"/>
      <c r="CA983"/>
      <c r="CB983"/>
      <c r="CC983"/>
      <c r="CD983"/>
      <c r="CE983"/>
      <c r="CF983"/>
    </row>
    <row r="984" spans="1:84" hidden="1" x14ac:dyDescent="0.3">
      <c r="A984" s="12"/>
      <c r="B984" s="10" t="str">
        <f>IF('Base de données'!B927="","",'Base de données'!B927)</f>
        <v/>
      </c>
      <c r="C984" s="10" t="str">
        <f>IF('Base de données'!C927="","",'Base de données'!C927)</f>
        <v/>
      </c>
      <c r="D984" s="10" t="str">
        <f>IF('Base de données'!D927="","",'Base de données'!D927)</f>
        <v/>
      </c>
      <c r="E984" s="10" t="str">
        <f>IF('Base de données'!E927="","",'Base de données'!E927)</f>
        <v/>
      </c>
      <c r="F984" s="10" t="str">
        <f>IF('Base de données'!F927="","",'Base de données'!F927)</f>
        <v/>
      </c>
      <c r="G984" s="10" t="str">
        <f>IF('Base de données'!G927="","",'Base de données'!G927)</f>
        <v/>
      </c>
      <c r="H984" s="10" t="str">
        <f>IF('Base de données'!H927="","",'Base de données'!H927)</f>
        <v/>
      </c>
      <c r="I984" s="10" t="str">
        <f>IF('Base de données'!I927="","",'Base de données'!I927)</f>
        <v/>
      </c>
      <c r="J984" s="10" t="str">
        <f>IF('Base de données'!J927="","",'Base de données'!J927)</f>
        <v/>
      </c>
      <c r="K984" s="10" t="str">
        <f>IF('Base de données'!K927="","",'Base de données'!K927)</f>
        <v/>
      </c>
      <c r="L984" s="64" t="str">
        <f>IF('Base de données'!L927="","",'Base de données'!L927)</f>
        <v/>
      </c>
      <c r="M984" s="64" t="str">
        <f>IF('Base de données'!M927="","",'Base de données'!M927)</f>
        <v/>
      </c>
      <c r="N984" s="64" t="str">
        <f>IF('Base de données'!N927="","",'Base de données'!N927)</f>
        <v/>
      </c>
      <c r="O984" s="10" t="str">
        <f>IF('Base de données'!O927="","",'Base de données'!O927)</f>
        <v/>
      </c>
      <c r="P984" s="10" t="str">
        <f>IF('Base de données'!P927="","",'Base de données'!P927)</f>
        <v/>
      </c>
      <c r="Q984" s="10" t="str">
        <f>IF('Base de données'!Q927="","",'Base de données'!Q927)</f>
        <v/>
      </c>
      <c r="BQ984"/>
      <c r="BR984"/>
      <c r="BS984"/>
      <c r="BT984"/>
      <c r="BU984"/>
      <c r="BV984"/>
      <c r="BW984"/>
      <c r="BX984"/>
      <c r="BY984"/>
      <c r="BZ984"/>
      <c r="CA984"/>
      <c r="CB984"/>
      <c r="CC984"/>
      <c r="CD984"/>
      <c r="CE984"/>
      <c r="CF984"/>
    </row>
    <row r="985" spans="1:84" hidden="1" x14ac:dyDescent="0.3">
      <c r="A985" s="12"/>
      <c r="B985" s="10" t="str">
        <f>IF('Base de données'!B928="","",'Base de données'!B928)</f>
        <v/>
      </c>
      <c r="C985" s="10" t="str">
        <f>IF('Base de données'!C928="","",'Base de données'!C928)</f>
        <v/>
      </c>
      <c r="D985" s="10" t="str">
        <f>IF('Base de données'!D928="","",'Base de données'!D928)</f>
        <v/>
      </c>
      <c r="E985" s="10" t="str">
        <f>IF('Base de données'!E928="","",'Base de données'!E928)</f>
        <v/>
      </c>
      <c r="F985" s="10" t="str">
        <f>IF('Base de données'!F928="","",'Base de données'!F928)</f>
        <v/>
      </c>
      <c r="G985" s="10" t="str">
        <f>IF('Base de données'!G928="","",'Base de données'!G928)</f>
        <v/>
      </c>
      <c r="H985" s="10" t="str">
        <f>IF('Base de données'!H928="","",'Base de données'!H928)</f>
        <v/>
      </c>
      <c r="I985" s="10" t="str">
        <f>IF('Base de données'!I928="","",'Base de données'!I928)</f>
        <v/>
      </c>
      <c r="J985" s="10" t="str">
        <f>IF('Base de données'!J928="","",'Base de données'!J928)</f>
        <v/>
      </c>
      <c r="K985" s="10" t="str">
        <f>IF('Base de données'!K928="","",'Base de données'!K928)</f>
        <v/>
      </c>
      <c r="L985" s="64" t="str">
        <f>IF('Base de données'!L928="","",'Base de données'!L928)</f>
        <v/>
      </c>
      <c r="M985" s="64" t="str">
        <f>IF('Base de données'!M928="","",'Base de données'!M928)</f>
        <v/>
      </c>
      <c r="N985" s="64" t="str">
        <f>IF('Base de données'!N928="","",'Base de données'!N928)</f>
        <v/>
      </c>
      <c r="O985" s="10" t="str">
        <f>IF('Base de données'!O928="","",'Base de données'!O928)</f>
        <v/>
      </c>
      <c r="P985" s="10" t="str">
        <f>IF('Base de données'!P928="","",'Base de données'!P928)</f>
        <v/>
      </c>
      <c r="Q985" s="10" t="str">
        <f>IF('Base de données'!Q928="","",'Base de données'!Q928)</f>
        <v/>
      </c>
      <c r="BQ985"/>
      <c r="BR985"/>
      <c r="BS985"/>
      <c r="BT985"/>
      <c r="BU985"/>
      <c r="BV985"/>
      <c r="BW985"/>
      <c r="BX985"/>
      <c r="BY985"/>
      <c r="BZ985"/>
      <c r="CA985"/>
      <c r="CB985"/>
      <c r="CC985"/>
      <c r="CD985"/>
      <c r="CE985"/>
      <c r="CF985"/>
    </row>
    <row r="986" spans="1:84" hidden="1" x14ac:dyDescent="0.3">
      <c r="A986" s="12"/>
      <c r="B986" s="10" t="str">
        <f>IF('Base de données'!B929="","",'Base de données'!B929)</f>
        <v/>
      </c>
      <c r="C986" s="10" t="str">
        <f>IF('Base de données'!C929="","",'Base de données'!C929)</f>
        <v/>
      </c>
      <c r="D986" s="10" t="str">
        <f>IF('Base de données'!D929="","",'Base de données'!D929)</f>
        <v/>
      </c>
      <c r="E986" s="10" t="str">
        <f>IF('Base de données'!E929="","",'Base de données'!E929)</f>
        <v/>
      </c>
      <c r="F986" s="10" t="str">
        <f>IF('Base de données'!F929="","",'Base de données'!F929)</f>
        <v/>
      </c>
      <c r="G986" s="10" t="str">
        <f>IF('Base de données'!G929="","",'Base de données'!G929)</f>
        <v/>
      </c>
      <c r="H986" s="10" t="str">
        <f>IF('Base de données'!H929="","",'Base de données'!H929)</f>
        <v/>
      </c>
      <c r="I986" s="10" t="str">
        <f>IF('Base de données'!I929="","",'Base de données'!I929)</f>
        <v/>
      </c>
      <c r="J986" s="10" t="str">
        <f>IF('Base de données'!J929="","",'Base de données'!J929)</f>
        <v/>
      </c>
      <c r="K986" s="10" t="str">
        <f>IF('Base de données'!K929="","",'Base de données'!K929)</f>
        <v/>
      </c>
      <c r="L986" s="64" t="str">
        <f>IF('Base de données'!L929="","",'Base de données'!L929)</f>
        <v/>
      </c>
      <c r="M986" s="64" t="str">
        <f>IF('Base de données'!M929="","",'Base de données'!M929)</f>
        <v/>
      </c>
      <c r="N986" s="64" t="str">
        <f>IF('Base de données'!N929="","",'Base de données'!N929)</f>
        <v/>
      </c>
      <c r="O986" s="10" t="str">
        <f>IF('Base de données'!O929="","",'Base de données'!O929)</f>
        <v/>
      </c>
      <c r="P986" s="10" t="str">
        <f>IF('Base de données'!P929="","",'Base de données'!P929)</f>
        <v/>
      </c>
      <c r="Q986" s="10" t="str">
        <f>IF('Base de données'!Q929="","",'Base de données'!Q929)</f>
        <v/>
      </c>
      <c r="BQ986"/>
      <c r="BR986"/>
      <c r="BS986"/>
      <c r="BT986"/>
      <c r="BU986"/>
      <c r="BV986"/>
      <c r="BW986"/>
      <c r="BX986"/>
      <c r="BY986"/>
      <c r="BZ986"/>
      <c r="CA986"/>
      <c r="CB986"/>
      <c r="CC986"/>
      <c r="CD986"/>
      <c r="CE986"/>
      <c r="CF986"/>
    </row>
    <row r="987" spans="1:84" hidden="1" x14ac:dyDescent="0.3">
      <c r="A987" s="12"/>
      <c r="B987" s="10" t="str">
        <f>IF('Base de données'!B930="","",'Base de données'!B930)</f>
        <v/>
      </c>
      <c r="C987" s="10" t="str">
        <f>IF('Base de données'!C930="","",'Base de données'!C930)</f>
        <v/>
      </c>
      <c r="D987" s="10" t="str">
        <f>IF('Base de données'!D930="","",'Base de données'!D930)</f>
        <v/>
      </c>
      <c r="E987" s="10" t="str">
        <f>IF('Base de données'!E930="","",'Base de données'!E930)</f>
        <v/>
      </c>
      <c r="F987" s="10" t="str">
        <f>IF('Base de données'!F930="","",'Base de données'!F930)</f>
        <v/>
      </c>
      <c r="G987" s="10" t="str">
        <f>IF('Base de données'!G930="","",'Base de données'!G930)</f>
        <v/>
      </c>
      <c r="H987" s="10" t="str">
        <f>IF('Base de données'!H930="","",'Base de données'!H930)</f>
        <v/>
      </c>
      <c r="I987" s="10" t="str">
        <f>IF('Base de données'!I930="","",'Base de données'!I930)</f>
        <v/>
      </c>
      <c r="J987" s="10" t="str">
        <f>IF('Base de données'!J930="","",'Base de données'!J930)</f>
        <v/>
      </c>
      <c r="K987" s="10" t="str">
        <f>IF('Base de données'!K930="","",'Base de données'!K930)</f>
        <v/>
      </c>
      <c r="L987" s="64" t="str">
        <f>IF('Base de données'!L930="","",'Base de données'!L930)</f>
        <v/>
      </c>
      <c r="M987" s="64" t="str">
        <f>IF('Base de données'!M930="","",'Base de données'!M930)</f>
        <v/>
      </c>
      <c r="N987" s="64" t="str">
        <f>IF('Base de données'!N930="","",'Base de données'!N930)</f>
        <v/>
      </c>
      <c r="O987" s="10" t="str">
        <f>IF('Base de données'!O930="","",'Base de données'!O930)</f>
        <v/>
      </c>
      <c r="P987" s="10" t="str">
        <f>IF('Base de données'!P930="","",'Base de données'!P930)</f>
        <v/>
      </c>
      <c r="Q987" s="10" t="str">
        <f>IF('Base de données'!Q930="","",'Base de données'!Q930)</f>
        <v/>
      </c>
      <c r="BQ987"/>
      <c r="BR987"/>
      <c r="BS987"/>
      <c r="BT987"/>
      <c r="BU987"/>
      <c r="BV987"/>
      <c r="BW987"/>
      <c r="BX987"/>
      <c r="BY987"/>
      <c r="BZ987"/>
      <c r="CA987"/>
      <c r="CB987"/>
      <c r="CC987"/>
      <c r="CD987"/>
      <c r="CE987"/>
      <c r="CF987"/>
    </row>
    <row r="988" spans="1:84" hidden="1" x14ac:dyDescent="0.3">
      <c r="A988" s="12"/>
      <c r="B988" s="10" t="str">
        <f>IF('Base de données'!B931="","",'Base de données'!B931)</f>
        <v/>
      </c>
      <c r="C988" s="10" t="str">
        <f>IF('Base de données'!C931="","",'Base de données'!C931)</f>
        <v/>
      </c>
      <c r="D988" s="10" t="str">
        <f>IF('Base de données'!D931="","",'Base de données'!D931)</f>
        <v/>
      </c>
      <c r="E988" s="10" t="str">
        <f>IF('Base de données'!E931="","",'Base de données'!E931)</f>
        <v/>
      </c>
      <c r="F988" s="10" t="str">
        <f>IF('Base de données'!F931="","",'Base de données'!F931)</f>
        <v/>
      </c>
      <c r="G988" s="10" t="str">
        <f>IF('Base de données'!G931="","",'Base de données'!G931)</f>
        <v/>
      </c>
      <c r="H988" s="10" t="str">
        <f>IF('Base de données'!H931="","",'Base de données'!H931)</f>
        <v/>
      </c>
      <c r="I988" s="10" t="str">
        <f>IF('Base de données'!I931="","",'Base de données'!I931)</f>
        <v/>
      </c>
      <c r="J988" s="10" t="str">
        <f>IF('Base de données'!J931="","",'Base de données'!J931)</f>
        <v/>
      </c>
      <c r="K988" s="10" t="str">
        <f>IF('Base de données'!K931="","",'Base de données'!K931)</f>
        <v/>
      </c>
      <c r="L988" s="64" t="str">
        <f>IF('Base de données'!L931="","",'Base de données'!L931)</f>
        <v/>
      </c>
      <c r="M988" s="64" t="str">
        <f>IF('Base de données'!M931="","",'Base de données'!M931)</f>
        <v/>
      </c>
      <c r="N988" s="64" t="str">
        <f>IF('Base de données'!N931="","",'Base de données'!N931)</f>
        <v/>
      </c>
      <c r="O988" s="10" t="str">
        <f>IF('Base de données'!O931="","",'Base de données'!O931)</f>
        <v/>
      </c>
      <c r="P988" s="10" t="str">
        <f>IF('Base de données'!P931="","",'Base de données'!P931)</f>
        <v/>
      </c>
      <c r="Q988" s="10" t="str">
        <f>IF('Base de données'!Q931="","",'Base de données'!Q931)</f>
        <v/>
      </c>
      <c r="BQ988"/>
      <c r="BR988"/>
      <c r="BS988"/>
      <c r="BT988"/>
      <c r="BU988"/>
      <c r="BV988"/>
      <c r="BW988"/>
      <c r="BX988"/>
      <c r="BY988"/>
      <c r="BZ988"/>
      <c r="CA988"/>
      <c r="CB988"/>
      <c r="CC988"/>
      <c r="CD988"/>
      <c r="CE988"/>
      <c r="CF988"/>
    </row>
    <row r="989" spans="1:84" hidden="1" x14ac:dyDescent="0.3">
      <c r="A989" s="12"/>
      <c r="B989" s="10" t="str">
        <f>IF('Base de données'!B932="","",'Base de données'!B932)</f>
        <v/>
      </c>
      <c r="C989" s="10" t="str">
        <f>IF('Base de données'!C932="","",'Base de données'!C932)</f>
        <v/>
      </c>
      <c r="D989" s="10" t="str">
        <f>IF('Base de données'!D932="","",'Base de données'!D932)</f>
        <v/>
      </c>
      <c r="E989" s="10" t="str">
        <f>IF('Base de données'!E932="","",'Base de données'!E932)</f>
        <v/>
      </c>
      <c r="F989" s="10" t="str">
        <f>IF('Base de données'!F932="","",'Base de données'!F932)</f>
        <v/>
      </c>
      <c r="G989" s="10" t="str">
        <f>IF('Base de données'!G932="","",'Base de données'!G932)</f>
        <v/>
      </c>
      <c r="H989" s="10" t="str">
        <f>IF('Base de données'!H932="","",'Base de données'!H932)</f>
        <v/>
      </c>
      <c r="I989" s="10" t="str">
        <f>IF('Base de données'!I932="","",'Base de données'!I932)</f>
        <v/>
      </c>
      <c r="J989" s="10" t="str">
        <f>IF('Base de données'!J932="","",'Base de données'!J932)</f>
        <v/>
      </c>
      <c r="K989" s="10" t="str">
        <f>IF('Base de données'!K932="","",'Base de données'!K932)</f>
        <v/>
      </c>
      <c r="L989" s="64" t="str">
        <f>IF('Base de données'!L932="","",'Base de données'!L932)</f>
        <v/>
      </c>
      <c r="M989" s="64" t="str">
        <f>IF('Base de données'!M932="","",'Base de données'!M932)</f>
        <v/>
      </c>
      <c r="N989" s="64" t="str">
        <f>IF('Base de données'!N932="","",'Base de données'!N932)</f>
        <v/>
      </c>
      <c r="O989" s="10" t="str">
        <f>IF('Base de données'!O932="","",'Base de données'!O932)</f>
        <v/>
      </c>
      <c r="P989" s="10" t="str">
        <f>IF('Base de données'!P932="","",'Base de données'!P932)</f>
        <v/>
      </c>
      <c r="Q989" s="10" t="str">
        <f>IF('Base de données'!Q932="","",'Base de données'!Q932)</f>
        <v/>
      </c>
      <c r="BQ989"/>
      <c r="BR989"/>
      <c r="BS989"/>
      <c r="BT989"/>
      <c r="BU989"/>
      <c r="BV989"/>
      <c r="BW989"/>
      <c r="BX989"/>
      <c r="BY989"/>
      <c r="BZ989"/>
      <c r="CA989"/>
      <c r="CB989"/>
      <c r="CC989"/>
      <c r="CD989"/>
      <c r="CE989"/>
      <c r="CF989"/>
    </row>
    <row r="990" spans="1:84" hidden="1" x14ac:dyDescent="0.3">
      <c r="A990" s="12"/>
      <c r="B990" s="10" t="str">
        <f>IF('Base de données'!B933="","",'Base de données'!B933)</f>
        <v/>
      </c>
      <c r="C990" s="10" t="str">
        <f>IF('Base de données'!C933="","",'Base de données'!C933)</f>
        <v/>
      </c>
      <c r="D990" s="10" t="str">
        <f>IF('Base de données'!D933="","",'Base de données'!D933)</f>
        <v/>
      </c>
      <c r="E990" s="10" t="str">
        <f>IF('Base de données'!E933="","",'Base de données'!E933)</f>
        <v/>
      </c>
      <c r="F990" s="10" t="str">
        <f>IF('Base de données'!F933="","",'Base de données'!F933)</f>
        <v/>
      </c>
      <c r="G990" s="10" t="str">
        <f>IF('Base de données'!G933="","",'Base de données'!G933)</f>
        <v/>
      </c>
      <c r="H990" s="10" t="str">
        <f>IF('Base de données'!H933="","",'Base de données'!H933)</f>
        <v/>
      </c>
      <c r="I990" s="10" t="str">
        <f>IF('Base de données'!I933="","",'Base de données'!I933)</f>
        <v/>
      </c>
      <c r="J990" s="10" t="str">
        <f>IF('Base de données'!J933="","",'Base de données'!J933)</f>
        <v/>
      </c>
      <c r="K990" s="10" t="str">
        <f>IF('Base de données'!K933="","",'Base de données'!K933)</f>
        <v/>
      </c>
      <c r="L990" s="64" t="str">
        <f>IF('Base de données'!L933="","",'Base de données'!L933)</f>
        <v/>
      </c>
      <c r="M990" s="64" t="str">
        <f>IF('Base de données'!M933="","",'Base de données'!M933)</f>
        <v/>
      </c>
      <c r="N990" s="64" t="str">
        <f>IF('Base de données'!N933="","",'Base de données'!N933)</f>
        <v/>
      </c>
      <c r="O990" s="10" t="str">
        <f>IF('Base de données'!O933="","",'Base de données'!O933)</f>
        <v/>
      </c>
      <c r="P990" s="10" t="str">
        <f>IF('Base de données'!P933="","",'Base de données'!P933)</f>
        <v/>
      </c>
      <c r="Q990" s="10" t="str">
        <f>IF('Base de données'!Q933="","",'Base de données'!Q933)</f>
        <v/>
      </c>
      <c r="BQ990"/>
      <c r="BR990"/>
      <c r="BS990"/>
      <c r="BT990"/>
      <c r="BU990"/>
      <c r="BV990"/>
      <c r="BW990"/>
      <c r="BX990"/>
      <c r="BY990"/>
      <c r="BZ990"/>
      <c r="CA990"/>
      <c r="CB990"/>
      <c r="CC990"/>
      <c r="CD990"/>
      <c r="CE990"/>
      <c r="CF990"/>
    </row>
    <row r="991" spans="1:84" hidden="1" x14ac:dyDescent="0.3">
      <c r="A991" s="12"/>
      <c r="B991" s="10" t="str">
        <f>IF('Base de données'!B934="","",'Base de données'!B934)</f>
        <v/>
      </c>
      <c r="C991" s="10" t="str">
        <f>IF('Base de données'!C934="","",'Base de données'!C934)</f>
        <v/>
      </c>
      <c r="D991" s="10" t="str">
        <f>IF('Base de données'!D934="","",'Base de données'!D934)</f>
        <v/>
      </c>
      <c r="E991" s="10" t="str">
        <f>IF('Base de données'!E934="","",'Base de données'!E934)</f>
        <v/>
      </c>
      <c r="F991" s="10" t="str">
        <f>IF('Base de données'!F934="","",'Base de données'!F934)</f>
        <v/>
      </c>
      <c r="G991" s="10" t="str">
        <f>IF('Base de données'!G934="","",'Base de données'!G934)</f>
        <v/>
      </c>
      <c r="H991" s="10" t="str">
        <f>IF('Base de données'!H934="","",'Base de données'!H934)</f>
        <v/>
      </c>
      <c r="I991" s="10" t="str">
        <f>IF('Base de données'!I934="","",'Base de données'!I934)</f>
        <v/>
      </c>
      <c r="J991" s="10" t="str">
        <f>IF('Base de données'!J934="","",'Base de données'!J934)</f>
        <v/>
      </c>
      <c r="K991" s="10" t="str">
        <f>IF('Base de données'!K934="","",'Base de données'!K934)</f>
        <v/>
      </c>
      <c r="L991" s="64" t="str">
        <f>IF('Base de données'!L934="","",'Base de données'!L934)</f>
        <v/>
      </c>
      <c r="M991" s="64" t="str">
        <f>IF('Base de données'!M934="","",'Base de données'!M934)</f>
        <v/>
      </c>
      <c r="N991" s="64" t="str">
        <f>IF('Base de données'!N934="","",'Base de données'!N934)</f>
        <v/>
      </c>
      <c r="O991" s="10" t="str">
        <f>IF('Base de données'!O934="","",'Base de données'!O934)</f>
        <v/>
      </c>
      <c r="P991" s="10" t="str">
        <f>IF('Base de données'!P934="","",'Base de données'!P934)</f>
        <v/>
      </c>
      <c r="Q991" s="10" t="str">
        <f>IF('Base de données'!Q934="","",'Base de données'!Q934)</f>
        <v/>
      </c>
      <c r="BQ991"/>
      <c r="BR991"/>
      <c r="BS991"/>
      <c r="BT991"/>
      <c r="BU991"/>
      <c r="BV991"/>
      <c r="BW991"/>
      <c r="BX991"/>
      <c r="BY991"/>
      <c r="BZ991"/>
      <c r="CA991"/>
      <c r="CB991"/>
      <c r="CC991"/>
      <c r="CD991"/>
      <c r="CE991"/>
      <c r="CF991"/>
    </row>
    <row r="992" spans="1:84" hidden="1" x14ac:dyDescent="0.3">
      <c r="A992" s="12"/>
      <c r="B992" s="10" t="str">
        <f>IF('Base de données'!B935="","",'Base de données'!B935)</f>
        <v/>
      </c>
      <c r="C992" s="10" t="str">
        <f>IF('Base de données'!C935="","",'Base de données'!C935)</f>
        <v/>
      </c>
      <c r="D992" s="10" t="str">
        <f>IF('Base de données'!D935="","",'Base de données'!D935)</f>
        <v/>
      </c>
      <c r="E992" s="10" t="str">
        <f>IF('Base de données'!E935="","",'Base de données'!E935)</f>
        <v/>
      </c>
      <c r="F992" s="10" t="str">
        <f>IF('Base de données'!F935="","",'Base de données'!F935)</f>
        <v/>
      </c>
      <c r="G992" s="10" t="str">
        <f>IF('Base de données'!G935="","",'Base de données'!G935)</f>
        <v/>
      </c>
      <c r="H992" s="10" t="str">
        <f>IF('Base de données'!H935="","",'Base de données'!H935)</f>
        <v/>
      </c>
      <c r="I992" s="10" t="str">
        <f>IF('Base de données'!I935="","",'Base de données'!I935)</f>
        <v/>
      </c>
      <c r="J992" s="10" t="str">
        <f>IF('Base de données'!J935="","",'Base de données'!J935)</f>
        <v/>
      </c>
      <c r="K992" s="10" t="str">
        <f>IF('Base de données'!K935="","",'Base de données'!K935)</f>
        <v/>
      </c>
      <c r="L992" s="64" t="str">
        <f>IF('Base de données'!L935="","",'Base de données'!L935)</f>
        <v/>
      </c>
      <c r="M992" s="64" t="str">
        <f>IF('Base de données'!M935="","",'Base de données'!M935)</f>
        <v/>
      </c>
      <c r="N992" s="64" t="str">
        <f>IF('Base de données'!N935="","",'Base de données'!N935)</f>
        <v/>
      </c>
      <c r="O992" s="10" t="str">
        <f>IF('Base de données'!O935="","",'Base de données'!O935)</f>
        <v/>
      </c>
      <c r="P992" s="10" t="str">
        <f>IF('Base de données'!P935="","",'Base de données'!P935)</f>
        <v/>
      </c>
      <c r="Q992" s="10" t="str">
        <f>IF('Base de données'!Q935="","",'Base de données'!Q935)</f>
        <v/>
      </c>
      <c r="BQ992"/>
      <c r="BR992"/>
      <c r="BS992"/>
      <c r="BT992"/>
      <c r="BU992"/>
      <c r="BV992"/>
      <c r="BW992"/>
      <c r="BX992"/>
      <c r="BY992"/>
      <c r="BZ992"/>
      <c r="CA992"/>
      <c r="CB992"/>
      <c r="CC992"/>
      <c r="CD992"/>
      <c r="CE992"/>
      <c r="CF992"/>
    </row>
    <row r="993" spans="1:84" hidden="1" x14ac:dyDescent="0.3">
      <c r="A993" s="12"/>
      <c r="B993" s="10" t="str">
        <f>IF('Base de données'!B936="","",'Base de données'!B936)</f>
        <v/>
      </c>
      <c r="C993" s="10" t="str">
        <f>IF('Base de données'!C936="","",'Base de données'!C936)</f>
        <v/>
      </c>
      <c r="D993" s="10" t="str">
        <f>IF('Base de données'!D936="","",'Base de données'!D936)</f>
        <v/>
      </c>
      <c r="E993" s="10" t="str">
        <f>IF('Base de données'!E936="","",'Base de données'!E936)</f>
        <v/>
      </c>
      <c r="F993" s="10" t="str">
        <f>IF('Base de données'!F936="","",'Base de données'!F936)</f>
        <v/>
      </c>
      <c r="G993" s="10" t="str">
        <f>IF('Base de données'!G936="","",'Base de données'!G936)</f>
        <v/>
      </c>
      <c r="H993" s="10" t="str">
        <f>IF('Base de données'!H936="","",'Base de données'!H936)</f>
        <v/>
      </c>
      <c r="I993" s="10" t="str">
        <f>IF('Base de données'!I936="","",'Base de données'!I936)</f>
        <v/>
      </c>
      <c r="J993" s="10" t="str">
        <f>IF('Base de données'!J936="","",'Base de données'!J936)</f>
        <v/>
      </c>
      <c r="K993" s="10" t="str">
        <f>IF('Base de données'!K936="","",'Base de données'!K936)</f>
        <v/>
      </c>
      <c r="L993" s="64" t="str">
        <f>IF('Base de données'!L936="","",'Base de données'!L936)</f>
        <v/>
      </c>
      <c r="M993" s="64" t="str">
        <f>IF('Base de données'!M936="","",'Base de données'!M936)</f>
        <v/>
      </c>
      <c r="N993" s="64" t="str">
        <f>IF('Base de données'!N936="","",'Base de données'!N936)</f>
        <v/>
      </c>
      <c r="O993" s="10" t="str">
        <f>IF('Base de données'!O936="","",'Base de données'!O936)</f>
        <v/>
      </c>
      <c r="P993" s="10" t="str">
        <f>IF('Base de données'!P936="","",'Base de données'!P936)</f>
        <v/>
      </c>
      <c r="Q993" s="10" t="str">
        <f>IF('Base de données'!Q936="","",'Base de données'!Q936)</f>
        <v/>
      </c>
      <c r="BQ993"/>
      <c r="BR993"/>
      <c r="BS993"/>
      <c r="BT993"/>
      <c r="BU993"/>
      <c r="BV993"/>
      <c r="BW993"/>
      <c r="BX993"/>
      <c r="BY993"/>
      <c r="BZ993"/>
      <c r="CA993"/>
      <c r="CB993"/>
      <c r="CC993"/>
      <c r="CD993"/>
      <c r="CE993"/>
      <c r="CF993"/>
    </row>
    <row r="994" spans="1:84" hidden="1" x14ac:dyDescent="0.3">
      <c r="A994" s="12"/>
      <c r="B994" s="10" t="str">
        <f>IF('Base de données'!B937="","",'Base de données'!B937)</f>
        <v/>
      </c>
      <c r="C994" s="10" t="str">
        <f>IF('Base de données'!C937="","",'Base de données'!C937)</f>
        <v/>
      </c>
      <c r="D994" s="10" t="str">
        <f>IF('Base de données'!D937="","",'Base de données'!D937)</f>
        <v/>
      </c>
      <c r="E994" s="10" t="str">
        <f>IF('Base de données'!E937="","",'Base de données'!E937)</f>
        <v/>
      </c>
      <c r="F994" s="10" t="str">
        <f>IF('Base de données'!F937="","",'Base de données'!F937)</f>
        <v/>
      </c>
      <c r="G994" s="10" t="str">
        <f>IF('Base de données'!G937="","",'Base de données'!G937)</f>
        <v/>
      </c>
      <c r="H994" s="10" t="str">
        <f>IF('Base de données'!H937="","",'Base de données'!H937)</f>
        <v/>
      </c>
      <c r="I994" s="10" t="str">
        <f>IF('Base de données'!I937="","",'Base de données'!I937)</f>
        <v/>
      </c>
      <c r="J994" s="10" t="str">
        <f>IF('Base de données'!J937="","",'Base de données'!J937)</f>
        <v/>
      </c>
      <c r="K994" s="10" t="str">
        <f>IF('Base de données'!K937="","",'Base de données'!K937)</f>
        <v/>
      </c>
      <c r="L994" s="64" t="str">
        <f>IF('Base de données'!L937="","",'Base de données'!L937)</f>
        <v/>
      </c>
      <c r="M994" s="64" t="str">
        <f>IF('Base de données'!M937="","",'Base de données'!M937)</f>
        <v/>
      </c>
      <c r="N994" s="64" t="str">
        <f>IF('Base de données'!N937="","",'Base de données'!N937)</f>
        <v/>
      </c>
      <c r="O994" s="10" t="str">
        <f>IF('Base de données'!O937="","",'Base de données'!O937)</f>
        <v/>
      </c>
      <c r="P994" s="10" t="str">
        <f>IF('Base de données'!P937="","",'Base de données'!P937)</f>
        <v/>
      </c>
      <c r="Q994" s="10" t="str">
        <f>IF('Base de données'!Q937="","",'Base de données'!Q937)</f>
        <v/>
      </c>
      <c r="BQ994"/>
      <c r="BR994"/>
      <c r="BS994"/>
      <c r="BT994"/>
      <c r="BU994"/>
      <c r="BV994"/>
      <c r="BW994"/>
      <c r="BX994"/>
      <c r="BY994"/>
      <c r="BZ994"/>
      <c r="CA994"/>
      <c r="CB994"/>
      <c r="CC994"/>
      <c r="CD994"/>
      <c r="CE994"/>
      <c r="CF994"/>
    </row>
    <row r="995" spans="1:84" hidden="1" x14ac:dyDescent="0.3">
      <c r="A995" s="12"/>
      <c r="B995" s="10" t="str">
        <f>IF('Base de données'!B938="","",'Base de données'!B938)</f>
        <v/>
      </c>
      <c r="C995" s="10" t="str">
        <f>IF('Base de données'!C938="","",'Base de données'!C938)</f>
        <v/>
      </c>
      <c r="D995" s="10" t="str">
        <f>IF('Base de données'!D938="","",'Base de données'!D938)</f>
        <v/>
      </c>
      <c r="E995" s="10" t="str">
        <f>IF('Base de données'!E938="","",'Base de données'!E938)</f>
        <v/>
      </c>
      <c r="F995" s="10" t="str">
        <f>IF('Base de données'!F938="","",'Base de données'!F938)</f>
        <v/>
      </c>
      <c r="G995" s="10" t="str">
        <f>IF('Base de données'!G938="","",'Base de données'!G938)</f>
        <v/>
      </c>
      <c r="H995" s="10" t="str">
        <f>IF('Base de données'!H938="","",'Base de données'!H938)</f>
        <v/>
      </c>
      <c r="I995" s="10" t="str">
        <f>IF('Base de données'!I938="","",'Base de données'!I938)</f>
        <v/>
      </c>
      <c r="J995" s="10" t="str">
        <f>IF('Base de données'!J938="","",'Base de données'!J938)</f>
        <v/>
      </c>
      <c r="K995" s="10" t="str">
        <f>IF('Base de données'!K938="","",'Base de données'!K938)</f>
        <v/>
      </c>
      <c r="L995" s="64" t="str">
        <f>IF('Base de données'!L938="","",'Base de données'!L938)</f>
        <v/>
      </c>
      <c r="M995" s="64" t="str">
        <f>IF('Base de données'!M938="","",'Base de données'!M938)</f>
        <v/>
      </c>
      <c r="N995" s="64" t="str">
        <f>IF('Base de données'!N938="","",'Base de données'!N938)</f>
        <v/>
      </c>
      <c r="O995" s="10" t="str">
        <f>IF('Base de données'!O938="","",'Base de données'!O938)</f>
        <v/>
      </c>
      <c r="P995" s="10" t="str">
        <f>IF('Base de données'!P938="","",'Base de données'!P938)</f>
        <v/>
      </c>
      <c r="Q995" s="10" t="str">
        <f>IF('Base de données'!Q938="","",'Base de données'!Q938)</f>
        <v/>
      </c>
      <c r="BQ995"/>
      <c r="BR995"/>
      <c r="BS995"/>
      <c r="BT995"/>
      <c r="BU995"/>
      <c r="BV995"/>
      <c r="BW995"/>
      <c r="BX995"/>
      <c r="BY995"/>
      <c r="BZ995"/>
      <c r="CA995"/>
      <c r="CB995"/>
      <c r="CC995"/>
      <c r="CD995"/>
      <c r="CE995"/>
      <c r="CF995"/>
    </row>
    <row r="996" spans="1:84" hidden="1" x14ac:dyDescent="0.3">
      <c r="A996" s="12"/>
      <c r="B996" s="10" t="str">
        <f>IF('Base de données'!B939="","",'Base de données'!B939)</f>
        <v/>
      </c>
      <c r="C996" s="10" t="str">
        <f>IF('Base de données'!C939="","",'Base de données'!C939)</f>
        <v/>
      </c>
      <c r="D996" s="10" t="str">
        <f>IF('Base de données'!D939="","",'Base de données'!D939)</f>
        <v/>
      </c>
      <c r="E996" s="10" t="str">
        <f>IF('Base de données'!E939="","",'Base de données'!E939)</f>
        <v/>
      </c>
      <c r="F996" s="10" t="str">
        <f>IF('Base de données'!F939="","",'Base de données'!F939)</f>
        <v/>
      </c>
      <c r="G996" s="10" t="str">
        <f>IF('Base de données'!G939="","",'Base de données'!G939)</f>
        <v/>
      </c>
      <c r="H996" s="10" t="str">
        <f>IF('Base de données'!H939="","",'Base de données'!H939)</f>
        <v/>
      </c>
      <c r="I996" s="10" t="str">
        <f>IF('Base de données'!I939="","",'Base de données'!I939)</f>
        <v/>
      </c>
      <c r="J996" s="10" t="str">
        <f>IF('Base de données'!J939="","",'Base de données'!J939)</f>
        <v/>
      </c>
      <c r="K996" s="10" t="str">
        <f>IF('Base de données'!K939="","",'Base de données'!K939)</f>
        <v/>
      </c>
      <c r="L996" s="64" t="str">
        <f>IF('Base de données'!L939="","",'Base de données'!L939)</f>
        <v/>
      </c>
      <c r="M996" s="64" t="str">
        <f>IF('Base de données'!M939="","",'Base de données'!M939)</f>
        <v/>
      </c>
      <c r="N996" s="64" t="str">
        <f>IF('Base de données'!N939="","",'Base de données'!N939)</f>
        <v/>
      </c>
      <c r="O996" s="10" t="str">
        <f>IF('Base de données'!O939="","",'Base de données'!O939)</f>
        <v/>
      </c>
      <c r="P996" s="10" t="str">
        <f>IF('Base de données'!P939="","",'Base de données'!P939)</f>
        <v/>
      </c>
      <c r="Q996" s="10" t="str">
        <f>IF('Base de données'!Q939="","",'Base de données'!Q939)</f>
        <v/>
      </c>
      <c r="BQ996"/>
      <c r="BR996"/>
      <c r="BS996"/>
      <c r="BT996"/>
      <c r="BU996"/>
      <c r="BV996"/>
      <c r="BW996"/>
      <c r="BX996"/>
      <c r="BY996"/>
      <c r="BZ996"/>
      <c r="CA996"/>
      <c r="CB996"/>
      <c r="CC996"/>
      <c r="CD996"/>
      <c r="CE996"/>
      <c r="CF996"/>
    </row>
    <row r="997" spans="1:84" hidden="1" x14ac:dyDescent="0.3">
      <c r="A997" s="12"/>
      <c r="B997" s="10" t="str">
        <f>IF('Base de données'!B940="","",'Base de données'!B940)</f>
        <v/>
      </c>
      <c r="C997" s="10" t="str">
        <f>IF('Base de données'!C940="","",'Base de données'!C940)</f>
        <v/>
      </c>
      <c r="D997" s="10" t="str">
        <f>IF('Base de données'!D940="","",'Base de données'!D940)</f>
        <v/>
      </c>
      <c r="E997" s="10" t="str">
        <f>IF('Base de données'!E940="","",'Base de données'!E940)</f>
        <v/>
      </c>
      <c r="F997" s="10" t="str">
        <f>IF('Base de données'!F940="","",'Base de données'!F940)</f>
        <v/>
      </c>
      <c r="G997" s="10" t="str">
        <f>IF('Base de données'!G940="","",'Base de données'!G940)</f>
        <v/>
      </c>
      <c r="H997" s="10" t="str">
        <f>IF('Base de données'!H940="","",'Base de données'!H940)</f>
        <v/>
      </c>
      <c r="I997" s="10" t="str">
        <f>IF('Base de données'!I940="","",'Base de données'!I940)</f>
        <v/>
      </c>
      <c r="J997" s="10" t="str">
        <f>IF('Base de données'!J940="","",'Base de données'!J940)</f>
        <v/>
      </c>
      <c r="K997" s="10" t="str">
        <f>IF('Base de données'!K940="","",'Base de données'!K940)</f>
        <v/>
      </c>
      <c r="L997" s="64" t="str">
        <f>IF('Base de données'!L940="","",'Base de données'!L940)</f>
        <v/>
      </c>
      <c r="M997" s="64" t="str">
        <f>IF('Base de données'!M940="","",'Base de données'!M940)</f>
        <v/>
      </c>
      <c r="N997" s="64" t="str">
        <f>IF('Base de données'!N940="","",'Base de données'!N940)</f>
        <v/>
      </c>
      <c r="O997" s="10" t="str">
        <f>IF('Base de données'!O940="","",'Base de données'!O940)</f>
        <v/>
      </c>
      <c r="P997" s="10" t="str">
        <f>IF('Base de données'!P940="","",'Base de données'!P940)</f>
        <v/>
      </c>
      <c r="Q997" s="10" t="str">
        <f>IF('Base de données'!Q940="","",'Base de données'!Q940)</f>
        <v/>
      </c>
      <c r="BQ997"/>
      <c r="BR997"/>
      <c r="BS997"/>
      <c r="BT997"/>
      <c r="BU997"/>
      <c r="BV997"/>
      <c r="BW997"/>
      <c r="BX997"/>
      <c r="BY997"/>
      <c r="BZ997"/>
      <c r="CA997"/>
      <c r="CB997"/>
      <c r="CC997"/>
      <c r="CD997"/>
      <c r="CE997"/>
      <c r="CF997"/>
    </row>
    <row r="998" spans="1:84" hidden="1" x14ac:dyDescent="0.3">
      <c r="A998" s="12"/>
      <c r="B998" s="10" t="str">
        <f>IF('Base de données'!B941="","",'Base de données'!B941)</f>
        <v/>
      </c>
      <c r="C998" s="10" t="str">
        <f>IF('Base de données'!C941="","",'Base de données'!C941)</f>
        <v/>
      </c>
      <c r="D998" s="10" t="str">
        <f>IF('Base de données'!D941="","",'Base de données'!D941)</f>
        <v/>
      </c>
      <c r="E998" s="10" t="str">
        <f>IF('Base de données'!E941="","",'Base de données'!E941)</f>
        <v/>
      </c>
      <c r="F998" s="10" t="str">
        <f>IF('Base de données'!F941="","",'Base de données'!F941)</f>
        <v/>
      </c>
      <c r="G998" s="10" t="str">
        <f>IF('Base de données'!G941="","",'Base de données'!G941)</f>
        <v/>
      </c>
      <c r="H998" s="10" t="str">
        <f>IF('Base de données'!H941="","",'Base de données'!H941)</f>
        <v/>
      </c>
      <c r="I998" s="10" t="str">
        <f>IF('Base de données'!I941="","",'Base de données'!I941)</f>
        <v/>
      </c>
      <c r="J998" s="10" t="str">
        <f>IF('Base de données'!J941="","",'Base de données'!J941)</f>
        <v/>
      </c>
      <c r="K998" s="10" t="str">
        <f>IF('Base de données'!K941="","",'Base de données'!K941)</f>
        <v/>
      </c>
      <c r="L998" s="64" t="str">
        <f>IF('Base de données'!L941="","",'Base de données'!L941)</f>
        <v/>
      </c>
      <c r="M998" s="64" t="str">
        <f>IF('Base de données'!M941="","",'Base de données'!M941)</f>
        <v/>
      </c>
      <c r="N998" s="64" t="str">
        <f>IF('Base de données'!N941="","",'Base de données'!N941)</f>
        <v/>
      </c>
      <c r="O998" s="10" t="str">
        <f>IF('Base de données'!O941="","",'Base de données'!O941)</f>
        <v/>
      </c>
      <c r="P998" s="10" t="str">
        <f>IF('Base de données'!P941="","",'Base de données'!P941)</f>
        <v/>
      </c>
      <c r="Q998" s="10" t="str">
        <f>IF('Base de données'!Q941="","",'Base de données'!Q941)</f>
        <v/>
      </c>
      <c r="BQ998"/>
      <c r="BR998"/>
      <c r="BS998"/>
      <c r="BT998"/>
      <c r="BU998"/>
      <c r="BV998"/>
      <c r="BW998"/>
      <c r="BX998"/>
      <c r="BY998"/>
      <c r="BZ998"/>
      <c r="CA998"/>
      <c r="CB998"/>
      <c r="CC998"/>
      <c r="CD998"/>
      <c r="CE998"/>
      <c r="CF998"/>
    </row>
    <row r="999" spans="1:84" hidden="1" x14ac:dyDescent="0.3">
      <c r="A999" s="12"/>
      <c r="B999" s="10" t="str">
        <f>IF('Base de données'!B942="","",'Base de données'!B942)</f>
        <v/>
      </c>
      <c r="C999" s="10" t="str">
        <f>IF('Base de données'!C942="","",'Base de données'!C942)</f>
        <v/>
      </c>
      <c r="D999" s="10" t="str">
        <f>IF('Base de données'!D942="","",'Base de données'!D942)</f>
        <v/>
      </c>
      <c r="E999" s="10" t="str">
        <f>IF('Base de données'!E942="","",'Base de données'!E942)</f>
        <v/>
      </c>
      <c r="F999" s="10" t="str">
        <f>IF('Base de données'!F942="","",'Base de données'!F942)</f>
        <v/>
      </c>
      <c r="G999" s="10" t="str">
        <f>IF('Base de données'!G942="","",'Base de données'!G942)</f>
        <v/>
      </c>
      <c r="H999" s="10" t="str">
        <f>IF('Base de données'!H942="","",'Base de données'!H942)</f>
        <v/>
      </c>
      <c r="I999" s="10" t="str">
        <f>IF('Base de données'!I942="","",'Base de données'!I942)</f>
        <v/>
      </c>
      <c r="J999" s="10" t="str">
        <f>IF('Base de données'!J942="","",'Base de données'!J942)</f>
        <v/>
      </c>
      <c r="K999" s="10" t="str">
        <f>IF('Base de données'!K942="","",'Base de données'!K942)</f>
        <v/>
      </c>
      <c r="L999" s="64" t="str">
        <f>IF('Base de données'!L942="","",'Base de données'!L942)</f>
        <v/>
      </c>
      <c r="M999" s="64" t="str">
        <f>IF('Base de données'!M942="","",'Base de données'!M942)</f>
        <v/>
      </c>
      <c r="N999" s="64" t="str">
        <f>IF('Base de données'!N942="","",'Base de données'!N942)</f>
        <v/>
      </c>
      <c r="O999" s="10" t="str">
        <f>IF('Base de données'!O942="","",'Base de données'!O942)</f>
        <v/>
      </c>
      <c r="P999" s="10" t="str">
        <f>IF('Base de données'!P942="","",'Base de données'!P942)</f>
        <v/>
      </c>
      <c r="Q999" s="10" t="str">
        <f>IF('Base de données'!Q942="","",'Base de données'!Q942)</f>
        <v/>
      </c>
      <c r="BQ999"/>
      <c r="BR999"/>
      <c r="BS999"/>
      <c r="BT999"/>
      <c r="BU999"/>
      <c r="BV999"/>
      <c r="BW999"/>
      <c r="BX999"/>
      <c r="BY999"/>
      <c r="BZ999"/>
      <c r="CA999"/>
      <c r="CB999"/>
      <c r="CC999"/>
      <c r="CD999"/>
      <c r="CE999"/>
      <c r="CF999"/>
    </row>
    <row r="1000" spans="1:84" hidden="1" x14ac:dyDescent="0.3">
      <c r="A1000" s="12"/>
      <c r="B1000" s="10" t="str">
        <f>IF('Base de données'!B943="","",'Base de données'!B943)</f>
        <v/>
      </c>
      <c r="C1000" s="10" t="str">
        <f>IF('Base de données'!C943="","",'Base de données'!C943)</f>
        <v/>
      </c>
      <c r="D1000" s="10" t="str">
        <f>IF('Base de données'!D943="","",'Base de données'!D943)</f>
        <v/>
      </c>
      <c r="E1000" s="10" t="str">
        <f>IF('Base de données'!E943="","",'Base de données'!E943)</f>
        <v/>
      </c>
      <c r="F1000" s="10" t="str">
        <f>IF('Base de données'!F943="","",'Base de données'!F943)</f>
        <v/>
      </c>
      <c r="G1000" s="10" t="str">
        <f>IF('Base de données'!G943="","",'Base de données'!G943)</f>
        <v/>
      </c>
      <c r="H1000" s="10" t="str">
        <f>IF('Base de données'!H943="","",'Base de données'!H943)</f>
        <v/>
      </c>
      <c r="I1000" s="10" t="str">
        <f>IF('Base de données'!I943="","",'Base de données'!I943)</f>
        <v/>
      </c>
      <c r="J1000" s="10" t="str">
        <f>IF('Base de données'!J943="","",'Base de données'!J943)</f>
        <v/>
      </c>
      <c r="K1000" s="10" t="str">
        <f>IF('Base de données'!K943="","",'Base de données'!K943)</f>
        <v/>
      </c>
      <c r="L1000" s="64" t="str">
        <f>IF('Base de données'!L943="","",'Base de données'!L943)</f>
        <v/>
      </c>
      <c r="M1000" s="64" t="str">
        <f>IF('Base de données'!M943="","",'Base de données'!M943)</f>
        <v/>
      </c>
      <c r="N1000" s="64" t="str">
        <f>IF('Base de données'!N943="","",'Base de données'!N943)</f>
        <v/>
      </c>
      <c r="O1000" s="10" t="str">
        <f>IF('Base de données'!O943="","",'Base de données'!O943)</f>
        <v/>
      </c>
      <c r="P1000" s="10" t="str">
        <f>IF('Base de données'!P943="","",'Base de données'!P943)</f>
        <v/>
      </c>
      <c r="Q1000" s="10" t="str">
        <f>IF('Base de données'!Q943="","",'Base de données'!Q943)</f>
        <v/>
      </c>
      <c r="BQ1000"/>
      <c r="BR1000"/>
      <c r="BS1000"/>
      <c r="BT1000"/>
      <c r="BU1000"/>
      <c r="BV1000"/>
      <c r="BW1000"/>
      <c r="BX1000"/>
      <c r="BY1000"/>
      <c r="BZ1000"/>
      <c r="CA1000"/>
      <c r="CB1000"/>
      <c r="CC1000"/>
      <c r="CD1000"/>
      <c r="CE1000"/>
      <c r="CF1000"/>
    </row>
    <row r="1001" spans="1:84" hidden="1" x14ac:dyDescent="0.3">
      <c r="A1001" s="12"/>
      <c r="B1001" s="10" t="str">
        <f>IF('Base de données'!B944="","",'Base de données'!B944)</f>
        <v/>
      </c>
      <c r="C1001" s="10" t="str">
        <f>IF('Base de données'!C944="","",'Base de données'!C944)</f>
        <v/>
      </c>
      <c r="D1001" s="10" t="str">
        <f>IF('Base de données'!D944="","",'Base de données'!D944)</f>
        <v/>
      </c>
      <c r="E1001" s="10" t="str">
        <f>IF('Base de données'!E944="","",'Base de données'!E944)</f>
        <v/>
      </c>
      <c r="F1001" s="10" t="str">
        <f>IF('Base de données'!F944="","",'Base de données'!F944)</f>
        <v/>
      </c>
      <c r="G1001" s="10" t="str">
        <f>IF('Base de données'!G944="","",'Base de données'!G944)</f>
        <v/>
      </c>
      <c r="H1001" s="10" t="str">
        <f>IF('Base de données'!H944="","",'Base de données'!H944)</f>
        <v/>
      </c>
      <c r="I1001" s="10" t="str">
        <f>IF('Base de données'!I944="","",'Base de données'!I944)</f>
        <v/>
      </c>
      <c r="J1001" s="10" t="str">
        <f>IF('Base de données'!J944="","",'Base de données'!J944)</f>
        <v/>
      </c>
      <c r="K1001" s="10" t="str">
        <f>IF('Base de données'!K944="","",'Base de données'!K944)</f>
        <v/>
      </c>
      <c r="L1001" s="64" t="str">
        <f>IF('Base de données'!L944="","",'Base de données'!L944)</f>
        <v/>
      </c>
      <c r="M1001" s="64" t="str">
        <f>IF('Base de données'!M944="","",'Base de données'!M944)</f>
        <v/>
      </c>
      <c r="N1001" s="64" t="str">
        <f>IF('Base de données'!N944="","",'Base de données'!N944)</f>
        <v/>
      </c>
      <c r="O1001" s="10" t="str">
        <f>IF('Base de données'!O944="","",'Base de données'!O944)</f>
        <v/>
      </c>
      <c r="P1001" s="10" t="str">
        <f>IF('Base de données'!P944="","",'Base de données'!P944)</f>
        <v/>
      </c>
      <c r="Q1001" s="10" t="str">
        <f>IF('Base de données'!Q944="","",'Base de données'!Q944)</f>
        <v/>
      </c>
      <c r="BQ1001"/>
      <c r="BR1001"/>
      <c r="BS1001"/>
      <c r="BT1001"/>
      <c r="BU1001"/>
      <c r="BV1001"/>
      <c r="BW1001"/>
      <c r="BX1001"/>
      <c r="BY1001"/>
      <c r="BZ1001"/>
      <c r="CA1001"/>
      <c r="CB1001"/>
      <c r="CC1001"/>
      <c r="CD1001"/>
      <c r="CE1001"/>
      <c r="CF1001"/>
    </row>
    <row r="1002" spans="1:84" hidden="1" x14ac:dyDescent="0.3">
      <c r="A1002" s="12"/>
      <c r="B1002" s="10" t="str">
        <f>IF('Base de données'!B945="","",'Base de données'!B945)</f>
        <v/>
      </c>
      <c r="C1002" s="10" t="str">
        <f>IF('Base de données'!C945="","",'Base de données'!C945)</f>
        <v/>
      </c>
      <c r="D1002" s="10" t="str">
        <f>IF('Base de données'!D945="","",'Base de données'!D945)</f>
        <v/>
      </c>
      <c r="E1002" s="10" t="str">
        <f>IF('Base de données'!E945="","",'Base de données'!E945)</f>
        <v/>
      </c>
      <c r="F1002" s="10" t="str">
        <f>IF('Base de données'!F945="","",'Base de données'!F945)</f>
        <v/>
      </c>
      <c r="G1002" s="10" t="str">
        <f>IF('Base de données'!G945="","",'Base de données'!G945)</f>
        <v/>
      </c>
      <c r="H1002" s="10" t="str">
        <f>IF('Base de données'!H945="","",'Base de données'!H945)</f>
        <v/>
      </c>
      <c r="I1002" s="10" t="str">
        <f>IF('Base de données'!I945="","",'Base de données'!I945)</f>
        <v/>
      </c>
      <c r="J1002" s="10" t="str">
        <f>IF('Base de données'!J945="","",'Base de données'!J945)</f>
        <v/>
      </c>
      <c r="K1002" s="10" t="str">
        <f>IF('Base de données'!K945="","",'Base de données'!K945)</f>
        <v/>
      </c>
      <c r="L1002" s="64" t="str">
        <f>IF('Base de données'!L945="","",'Base de données'!L945)</f>
        <v/>
      </c>
      <c r="M1002" s="64" t="str">
        <f>IF('Base de données'!M945="","",'Base de données'!M945)</f>
        <v/>
      </c>
      <c r="N1002" s="64" t="str">
        <f>IF('Base de données'!N945="","",'Base de données'!N945)</f>
        <v/>
      </c>
      <c r="O1002" s="10" t="str">
        <f>IF('Base de données'!O945="","",'Base de données'!O945)</f>
        <v/>
      </c>
      <c r="P1002" s="10" t="str">
        <f>IF('Base de données'!P945="","",'Base de données'!P945)</f>
        <v/>
      </c>
      <c r="Q1002" s="10" t="str">
        <f>IF('Base de données'!Q945="","",'Base de données'!Q945)</f>
        <v/>
      </c>
      <c r="BQ1002"/>
      <c r="BR1002"/>
      <c r="BS1002"/>
      <c r="BT1002"/>
      <c r="BU1002"/>
      <c r="BV1002"/>
      <c r="BW1002"/>
      <c r="BX1002"/>
      <c r="BY1002"/>
      <c r="BZ1002"/>
      <c r="CA1002"/>
      <c r="CB1002"/>
      <c r="CC1002"/>
      <c r="CD1002"/>
      <c r="CE1002"/>
      <c r="CF1002"/>
    </row>
    <row r="1003" spans="1:84" hidden="1" x14ac:dyDescent="0.3">
      <c r="A1003" s="12"/>
      <c r="B1003" s="10" t="str">
        <f>IF('Base de données'!B946="","",'Base de données'!B946)</f>
        <v/>
      </c>
      <c r="C1003" s="10" t="str">
        <f>IF('Base de données'!C946="","",'Base de données'!C946)</f>
        <v/>
      </c>
      <c r="D1003" s="10" t="str">
        <f>IF('Base de données'!D946="","",'Base de données'!D946)</f>
        <v/>
      </c>
      <c r="E1003" s="10" t="str">
        <f>IF('Base de données'!E946="","",'Base de données'!E946)</f>
        <v/>
      </c>
      <c r="F1003" s="10" t="str">
        <f>IF('Base de données'!F946="","",'Base de données'!F946)</f>
        <v/>
      </c>
      <c r="G1003" s="10" t="str">
        <f>IF('Base de données'!G946="","",'Base de données'!G946)</f>
        <v/>
      </c>
      <c r="H1003" s="10" t="str">
        <f>IF('Base de données'!H946="","",'Base de données'!H946)</f>
        <v/>
      </c>
      <c r="I1003" s="10" t="str">
        <f>IF('Base de données'!I946="","",'Base de données'!I946)</f>
        <v/>
      </c>
      <c r="J1003" s="10" t="str">
        <f>IF('Base de données'!J946="","",'Base de données'!J946)</f>
        <v/>
      </c>
      <c r="K1003" s="10" t="str">
        <f>IF('Base de données'!K946="","",'Base de données'!K946)</f>
        <v/>
      </c>
      <c r="L1003" s="64" t="str">
        <f>IF('Base de données'!L946="","",'Base de données'!L946)</f>
        <v/>
      </c>
      <c r="M1003" s="64" t="str">
        <f>IF('Base de données'!M946="","",'Base de données'!M946)</f>
        <v/>
      </c>
      <c r="N1003" s="64" t="str">
        <f>IF('Base de données'!N946="","",'Base de données'!N946)</f>
        <v/>
      </c>
      <c r="O1003" s="10" t="str">
        <f>IF('Base de données'!O946="","",'Base de données'!O946)</f>
        <v/>
      </c>
      <c r="P1003" s="10" t="str">
        <f>IF('Base de données'!P946="","",'Base de données'!P946)</f>
        <v/>
      </c>
      <c r="Q1003" s="10" t="str">
        <f>IF('Base de données'!Q946="","",'Base de données'!Q946)</f>
        <v/>
      </c>
      <c r="BQ1003"/>
      <c r="BR1003"/>
      <c r="BS1003"/>
      <c r="BT1003"/>
      <c r="BU1003"/>
      <c r="BV1003"/>
      <c r="BW1003"/>
      <c r="BX1003"/>
      <c r="BY1003"/>
      <c r="BZ1003"/>
      <c r="CA1003"/>
      <c r="CB1003"/>
      <c r="CC1003"/>
      <c r="CD1003"/>
      <c r="CE1003"/>
      <c r="CF1003"/>
    </row>
    <row r="1004" spans="1:84" hidden="1" x14ac:dyDescent="0.3">
      <c r="A1004" s="12"/>
      <c r="B1004" s="10" t="str">
        <f>IF('Base de données'!B947="","",'Base de données'!B947)</f>
        <v/>
      </c>
      <c r="C1004" s="10" t="str">
        <f>IF('Base de données'!C947="","",'Base de données'!C947)</f>
        <v/>
      </c>
      <c r="D1004" s="10" t="str">
        <f>IF('Base de données'!D947="","",'Base de données'!D947)</f>
        <v/>
      </c>
      <c r="E1004" s="10" t="str">
        <f>IF('Base de données'!E947="","",'Base de données'!E947)</f>
        <v/>
      </c>
      <c r="F1004" s="10" t="str">
        <f>IF('Base de données'!F947="","",'Base de données'!F947)</f>
        <v/>
      </c>
      <c r="G1004" s="10" t="str">
        <f>IF('Base de données'!G947="","",'Base de données'!G947)</f>
        <v/>
      </c>
      <c r="H1004" s="10" t="str">
        <f>IF('Base de données'!H947="","",'Base de données'!H947)</f>
        <v/>
      </c>
      <c r="I1004" s="10" t="str">
        <f>IF('Base de données'!I947="","",'Base de données'!I947)</f>
        <v/>
      </c>
      <c r="J1004" s="10" t="str">
        <f>IF('Base de données'!J947="","",'Base de données'!J947)</f>
        <v/>
      </c>
      <c r="K1004" s="10" t="str">
        <f>IF('Base de données'!K947="","",'Base de données'!K947)</f>
        <v/>
      </c>
      <c r="L1004" s="64" t="str">
        <f>IF('Base de données'!L947="","",'Base de données'!L947)</f>
        <v/>
      </c>
      <c r="M1004" s="64" t="str">
        <f>IF('Base de données'!M947="","",'Base de données'!M947)</f>
        <v/>
      </c>
      <c r="N1004" s="64" t="str">
        <f>IF('Base de données'!N947="","",'Base de données'!N947)</f>
        <v/>
      </c>
      <c r="O1004" s="10" t="str">
        <f>IF('Base de données'!O947="","",'Base de données'!O947)</f>
        <v/>
      </c>
      <c r="P1004" s="10" t="str">
        <f>IF('Base de données'!P947="","",'Base de données'!P947)</f>
        <v/>
      </c>
      <c r="Q1004" s="10" t="str">
        <f>IF('Base de données'!Q947="","",'Base de données'!Q947)</f>
        <v/>
      </c>
      <c r="BQ1004"/>
      <c r="BR1004"/>
      <c r="BS1004"/>
      <c r="BT1004"/>
      <c r="BU1004"/>
      <c r="BV1004"/>
      <c r="BW1004"/>
      <c r="BX1004"/>
      <c r="BY1004"/>
      <c r="BZ1004"/>
      <c r="CA1004"/>
      <c r="CB1004"/>
      <c r="CC1004"/>
      <c r="CD1004"/>
      <c r="CE1004"/>
      <c r="CF1004"/>
    </row>
    <row r="1005" spans="1:84" hidden="1" x14ac:dyDescent="0.3">
      <c r="A1005" s="12"/>
      <c r="B1005" s="10" t="str">
        <f>IF('Base de données'!B948="","",'Base de données'!B948)</f>
        <v/>
      </c>
      <c r="C1005" s="10" t="str">
        <f>IF('Base de données'!C948="","",'Base de données'!C948)</f>
        <v/>
      </c>
      <c r="D1005" s="10" t="str">
        <f>IF('Base de données'!D948="","",'Base de données'!D948)</f>
        <v/>
      </c>
      <c r="E1005" s="10" t="str">
        <f>IF('Base de données'!E948="","",'Base de données'!E948)</f>
        <v/>
      </c>
      <c r="F1005" s="10" t="str">
        <f>IF('Base de données'!F948="","",'Base de données'!F948)</f>
        <v/>
      </c>
      <c r="G1005" s="10" t="str">
        <f>IF('Base de données'!G948="","",'Base de données'!G948)</f>
        <v/>
      </c>
      <c r="H1005" s="10" t="str">
        <f>IF('Base de données'!H948="","",'Base de données'!H948)</f>
        <v/>
      </c>
      <c r="I1005" s="10" t="str">
        <f>IF('Base de données'!I948="","",'Base de données'!I948)</f>
        <v/>
      </c>
      <c r="J1005" s="10" t="str">
        <f>IF('Base de données'!J948="","",'Base de données'!J948)</f>
        <v/>
      </c>
      <c r="K1005" s="10" t="str">
        <f>IF('Base de données'!K948="","",'Base de données'!K948)</f>
        <v/>
      </c>
      <c r="L1005" s="64" t="str">
        <f>IF('Base de données'!L948="","",'Base de données'!L948)</f>
        <v/>
      </c>
      <c r="M1005" s="64" t="str">
        <f>IF('Base de données'!M948="","",'Base de données'!M948)</f>
        <v/>
      </c>
      <c r="N1005" s="64" t="str">
        <f>IF('Base de données'!N948="","",'Base de données'!N948)</f>
        <v/>
      </c>
      <c r="O1005" s="10" t="str">
        <f>IF('Base de données'!O948="","",'Base de données'!O948)</f>
        <v/>
      </c>
      <c r="P1005" s="10" t="str">
        <f>IF('Base de données'!P948="","",'Base de données'!P948)</f>
        <v/>
      </c>
      <c r="Q1005" s="10" t="str">
        <f>IF('Base de données'!Q948="","",'Base de données'!Q948)</f>
        <v/>
      </c>
      <c r="BQ1005"/>
      <c r="BR1005"/>
      <c r="BS1005"/>
      <c r="BT1005"/>
      <c r="BU1005"/>
      <c r="BV1005"/>
      <c r="BW1005"/>
      <c r="BX1005"/>
      <c r="BY1005"/>
      <c r="BZ1005"/>
      <c r="CA1005"/>
      <c r="CB1005"/>
      <c r="CC1005"/>
      <c r="CD1005"/>
      <c r="CE1005"/>
      <c r="CF1005"/>
    </row>
    <row r="1006" spans="1:84" hidden="1" x14ac:dyDescent="0.3">
      <c r="A1006" s="12"/>
      <c r="B1006" s="10" t="str">
        <f>IF('Base de données'!B949="","",'Base de données'!B949)</f>
        <v/>
      </c>
      <c r="C1006" s="10" t="str">
        <f>IF('Base de données'!C949="","",'Base de données'!C949)</f>
        <v/>
      </c>
      <c r="D1006" s="10" t="str">
        <f>IF('Base de données'!D949="","",'Base de données'!D949)</f>
        <v/>
      </c>
      <c r="E1006" s="10" t="str">
        <f>IF('Base de données'!E949="","",'Base de données'!E949)</f>
        <v/>
      </c>
      <c r="F1006" s="10" t="str">
        <f>IF('Base de données'!F949="","",'Base de données'!F949)</f>
        <v/>
      </c>
      <c r="G1006" s="10" t="str">
        <f>IF('Base de données'!G949="","",'Base de données'!G949)</f>
        <v/>
      </c>
      <c r="H1006" s="10" t="str">
        <f>IF('Base de données'!H949="","",'Base de données'!H949)</f>
        <v/>
      </c>
      <c r="I1006" s="10" t="str">
        <f>IF('Base de données'!I949="","",'Base de données'!I949)</f>
        <v/>
      </c>
      <c r="J1006" s="10" t="str">
        <f>IF('Base de données'!J949="","",'Base de données'!J949)</f>
        <v/>
      </c>
      <c r="K1006" s="10" t="str">
        <f>IF('Base de données'!K949="","",'Base de données'!K949)</f>
        <v/>
      </c>
      <c r="L1006" s="64" t="str">
        <f>IF('Base de données'!L949="","",'Base de données'!L949)</f>
        <v/>
      </c>
      <c r="M1006" s="64" t="str">
        <f>IF('Base de données'!M949="","",'Base de données'!M949)</f>
        <v/>
      </c>
      <c r="N1006" s="64" t="str">
        <f>IF('Base de données'!N949="","",'Base de données'!N949)</f>
        <v/>
      </c>
      <c r="O1006" s="10" t="str">
        <f>IF('Base de données'!O949="","",'Base de données'!O949)</f>
        <v/>
      </c>
      <c r="P1006" s="10" t="str">
        <f>IF('Base de données'!P949="","",'Base de données'!P949)</f>
        <v/>
      </c>
      <c r="Q1006" s="10" t="str">
        <f>IF('Base de données'!Q949="","",'Base de données'!Q949)</f>
        <v/>
      </c>
      <c r="BQ1006"/>
      <c r="BR1006"/>
      <c r="BS1006"/>
      <c r="BT1006"/>
      <c r="BU1006"/>
      <c r="BV1006"/>
      <c r="BW1006"/>
      <c r="BX1006"/>
      <c r="BY1006"/>
      <c r="BZ1006"/>
      <c r="CA1006"/>
      <c r="CB1006"/>
      <c r="CC1006"/>
      <c r="CD1006"/>
      <c r="CE1006"/>
      <c r="CF1006"/>
    </row>
    <row r="1007" spans="1:84" hidden="1" x14ac:dyDescent="0.3">
      <c r="A1007" s="12"/>
      <c r="B1007" s="10" t="str">
        <f>IF('Base de données'!B950="","",'Base de données'!B950)</f>
        <v/>
      </c>
      <c r="C1007" s="10" t="str">
        <f>IF('Base de données'!C950="","",'Base de données'!C950)</f>
        <v/>
      </c>
      <c r="D1007" s="10" t="str">
        <f>IF('Base de données'!D950="","",'Base de données'!D950)</f>
        <v/>
      </c>
      <c r="E1007" s="10" t="str">
        <f>IF('Base de données'!E950="","",'Base de données'!E950)</f>
        <v/>
      </c>
      <c r="F1007" s="10" t="str">
        <f>IF('Base de données'!F950="","",'Base de données'!F950)</f>
        <v/>
      </c>
      <c r="G1007" s="10" t="str">
        <f>IF('Base de données'!G950="","",'Base de données'!G950)</f>
        <v/>
      </c>
      <c r="H1007" s="10" t="str">
        <f>IF('Base de données'!H950="","",'Base de données'!H950)</f>
        <v/>
      </c>
      <c r="I1007" s="10" t="str">
        <f>IF('Base de données'!I950="","",'Base de données'!I950)</f>
        <v/>
      </c>
      <c r="J1007" s="10" t="str">
        <f>IF('Base de données'!J950="","",'Base de données'!J950)</f>
        <v/>
      </c>
      <c r="K1007" s="10" t="str">
        <f>IF('Base de données'!K950="","",'Base de données'!K950)</f>
        <v/>
      </c>
      <c r="L1007" s="64" t="str">
        <f>IF('Base de données'!L950="","",'Base de données'!L950)</f>
        <v/>
      </c>
      <c r="M1007" s="64" t="str">
        <f>IF('Base de données'!M950="","",'Base de données'!M950)</f>
        <v/>
      </c>
      <c r="N1007" s="64" t="str">
        <f>IF('Base de données'!N950="","",'Base de données'!N950)</f>
        <v/>
      </c>
      <c r="O1007" s="10" t="str">
        <f>IF('Base de données'!O950="","",'Base de données'!O950)</f>
        <v/>
      </c>
      <c r="P1007" s="10" t="str">
        <f>IF('Base de données'!P950="","",'Base de données'!P950)</f>
        <v/>
      </c>
      <c r="Q1007" s="10" t="str">
        <f>IF('Base de données'!Q950="","",'Base de données'!Q950)</f>
        <v/>
      </c>
      <c r="BQ1007"/>
      <c r="BR1007"/>
      <c r="BS1007"/>
      <c r="BT1007"/>
      <c r="BU1007"/>
      <c r="BV1007"/>
      <c r="BW1007"/>
      <c r="BX1007"/>
      <c r="BY1007"/>
      <c r="BZ1007"/>
      <c r="CA1007"/>
      <c r="CB1007"/>
      <c r="CC1007"/>
      <c r="CD1007"/>
      <c r="CE1007"/>
      <c r="CF1007"/>
    </row>
    <row r="1008" spans="1:84" hidden="1" x14ac:dyDescent="0.3">
      <c r="A1008" s="12"/>
      <c r="B1008" s="10" t="str">
        <f>IF('Base de données'!B951="","",'Base de données'!B951)</f>
        <v/>
      </c>
      <c r="C1008" s="10" t="str">
        <f>IF('Base de données'!C951="","",'Base de données'!C951)</f>
        <v/>
      </c>
      <c r="D1008" s="10" t="str">
        <f>IF('Base de données'!D951="","",'Base de données'!D951)</f>
        <v/>
      </c>
      <c r="E1008" s="10" t="str">
        <f>IF('Base de données'!E951="","",'Base de données'!E951)</f>
        <v/>
      </c>
      <c r="F1008" s="10" t="str">
        <f>IF('Base de données'!F951="","",'Base de données'!F951)</f>
        <v/>
      </c>
      <c r="G1008" s="10" t="str">
        <f>IF('Base de données'!G951="","",'Base de données'!G951)</f>
        <v/>
      </c>
      <c r="H1008" s="10" t="str">
        <f>IF('Base de données'!H951="","",'Base de données'!H951)</f>
        <v/>
      </c>
      <c r="I1008" s="10" t="str">
        <f>IF('Base de données'!I951="","",'Base de données'!I951)</f>
        <v/>
      </c>
      <c r="J1008" s="10" t="str">
        <f>IF('Base de données'!J951="","",'Base de données'!J951)</f>
        <v/>
      </c>
      <c r="K1008" s="10" t="str">
        <f>IF('Base de données'!K951="","",'Base de données'!K951)</f>
        <v/>
      </c>
      <c r="L1008" s="64" t="str">
        <f>IF('Base de données'!L951="","",'Base de données'!L951)</f>
        <v/>
      </c>
      <c r="M1008" s="64" t="str">
        <f>IF('Base de données'!M951="","",'Base de données'!M951)</f>
        <v/>
      </c>
      <c r="N1008" s="64" t="str">
        <f>IF('Base de données'!N951="","",'Base de données'!N951)</f>
        <v/>
      </c>
      <c r="O1008" s="10" t="str">
        <f>IF('Base de données'!O951="","",'Base de données'!O951)</f>
        <v/>
      </c>
      <c r="P1008" s="10" t="str">
        <f>IF('Base de données'!P951="","",'Base de données'!P951)</f>
        <v/>
      </c>
      <c r="Q1008" s="10" t="str">
        <f>IF('Base de données'!Q951="","",'Base de données'!Q951)</f>
        <v/>
      </c>
      <c r="BQ1008"/>
      <c r="BR1008"/>
      <c r="BS1008"/>
      <c r="BT1008"/>
      <c r="BU1008"/>
      <c r="BV1008"/>
      <c r="BW1008"/>
      <c r="BX1008"/>
      <c r="BY1008"/>
      <c r="BZ1008"/>
      <c r="CA1008"/>
      <c r="CB1008"/>
      <c r="CC1008"/>
      <c r="CD1008"/>
      <c r="CE1008"/>
      <c r="CF1008"/>
    </row>
    <row r="1009" spans="1:84" hidden="1" x14ac:dyDescent="0.3">
      <c r="A1009" s="12"/>
      <c r="B1009" s="10" t="str">
        <f>IF('Base de données'!B952="","",'Base de données'!B952)</f>
        <v/>
      </c>
      <c r="C1009" s="10" t="str">
        <f>IF('Base de données'!C952="","",'Base de données'!C952)</f>
        <v/>
      </c>
      <c r="D1009" s="10" t="str">
        <f>IF('Base de données'!D952="","",'Base de données'!D952)</f>
        <v/>
      </c>
      <c r="E1009" s="10" t="str">
        <f>IF('Base de données'!E952="","",'Base de données'!E952)</f>
        <v/>
      </c>
      <c r="F1009" s="10" t="str">
        <f>IF('Base de données'!F952="","",'Base de données'!F952)</f>
        <v/>
      </c>
      <c r="G1009" s="10" t="str">
        <f>IF('Base de données'!G952="","",'Base de données'!G952)</f>
        <v/>
      </c>
      <c r="H1009" s="10" t="str">
        <f>IF('Base de données'!H952="","",'Base de données'!H952)</f>
        <v/>
      </c>
      <c r="I1009" s="10" t="str">
        <f>IF('Base de données'!I952="","",'Base de données'!I952)</f>
        <v/>
      </c>
      <c r="J1009" s="10" t="str">
        <f>IF('Base de données'!J952="","",'Base de données'!J952)</f>
        <v/>
      </c>
      <c r="K1009" s="10" t="str">
        <f>IF('Base de données'!K952="","",'Base de données'!K952)</f>
        <v/>
      </c>
      <c r="L1009" s="64" t="str">
        <f>IF('Base de données'!L952="","",'Base de données'!L952)</f>
        <v/>
      </c>
      <c r="M1009" s="64" t="str">
        <f>IF('Base de données'!M952="","",'Base de données'!M952)</f>
        <v/>
      </c>
      <c r="N1009" s="64" t="str">
        <f>IF('Base de données'!N952="","",'Base de données'!N952)</f>
        <v/>
      </c>
      <c r="O1009" s="10" t="str">
        <f>IF('Base de données'!O952="","",'Base de données'!O952)</f>
        <v/>
      </c>
      <c r="P1009" s="10" t="str">
        <f>IF('Base de données'!P952="","",'Base de données'!P952)</f>
        <v/>
      </c>
      <c r="Q1009" s="10" t="str">
        <f>IF('Base de données'!Q952="","",'Base de données'!Q952)</f>
        <v/>
      </c>
      <c r="BQ1009"/>
      <c r="BR1009"/>
      <c r="BS1009"/>
      <c r="BT1009"/>
      <c r="BU1009"/>
      <c r="BV1009"/>
      <c r="BW1009"/>
      <c r="BX1009"/>
      <c r="BY1009"/>
      <c r="BZ1009"/>
      <c r="CA1009"/>
      <c r="CB1009"/>
      <c r="CC1009"/>
      <c r="CD1009"/>
      <c r="CE1009"/>
      <c r="CF1009"/>
    </row>
    <row r="1010" spans="1:84" hidden="1" x14ac:dyDescent="0.3">
      <c r="A1010" s="12"/>
      <c r="B1010" s="10" t="str">
        <f>IF('Base de données'!B953="","",'Base de données'!B953)</f>
        <v/>
      </c>
      <c r="C1010" s="10" t="str">
        <f>IF('Base de données'!C953="","",'Base de données'!C953)</f>
        <v/>
      </c>
      <c r="D1010" s="10" t="str">
        <f>IF('Base de données'!D953="","",'Base de données'!D953)</f>
        <v/>
      </c>
      <c r="E1010" s="10" t="str">
        <f>IF('Base de données'!E953="","",'Base de données'!E953)</f>
        <v/>
      </c>
      <c r="F1010" s="10" t="str">
        <f>IF('Base de données'!F953="","",'Base de données'!F953)</f>
        <v/>
      </c>
      <c r="G1010" s="10" t="str">
        <f>IF('Base de données'!G953="","",'Base de données'!G953)</f>
        <v/>
      </c>
      <c r="H1010" s="10" t="str">
        <f>IF('Base de données'!H953="","",'Base de données'!H953)</f>
        <v/>
      </c>
      <c r="I1010" s="10" t="str">
        <f>IF('Base de données'!I953="","",'Base de données'!I953)</f>
        <v/>
      </c>
      <c r="J1010" s="10" t="str">
        <f>IF('Base de données'!J953="","",'Base de données'!J953)</f>
        <v/>
      </c>
      <c r="K1010" s="10" t="str">
        <f>IF('Base de données'!K953="","",'Base de données'!K953)</f>
        <v/>
      </c>
      <c r="L1010" s="64" t="str">
        <f>IF('Base de données'!L953="","",'Base de données'!L953)</f>
        <v/>
      </c>
      <c r="M1010" s="64" t="str">
        <f>IF('Base de données'!M953="","",'Base de données'!M953)</f>
        <v/>
      </c>
      <c r="N1010" s="64" t="str">
        <f>IF('Base de données'!N953="","",'Base de données'!N953)</f>
        <v/>
      </c>
      <c r="O1010" s="10" t="str">
        <f>IF('Base de données'!O953="","",'Base de données'!O953)</f>
        <v/>
      </c>
      <c r="P1010" s="10" t="str">
        <f>IF('Base de données'!P953="","",'Base de données'!P953)</f>
        <v/>
      </c>
      <c r="Q1010" s="10" t="str">
        <f>IF('Base de données'!Q953="","",'Base de données'!Q953)</f>
        <v/>
      </c>
      <c r="BQ1010"/>
      <c r="BR1010"/>
      <c r="BS1010"/>
      <c r="BT1010"/>
      <c r="BU1010"/>
      <c r="BV1010"/>
      <c r="BW1010"/>
      <c r="BX1010"/>
      <c r="BY1010"/>
      <c r="BZ1010"/>
      <c r="CA1010"/>
      <c r="CB1010"/>
      <c r="CC1010"/>
      <c r="CD1010"/>
      <c r="CE1010"/>
      <c r="CF1010"/>
    </row>
    <row r="1011" spans="1:84" hidden="1" x14ac:dyDescent="0.3">
      <c r="A1011" s="12"/>
      <c r="B1011" s="10" t="str">
        <f>IF('Base de données'!B954="","",'Base de données'!B954)</f>
        <v/>
      </c>
      <c r="C1011" s="10" t="str">
        <f>IF('Base de données'!C954="","",'Base de données'!C954)</f>
        <v/>
      </c>
      <c r="D1011" s="10" t="str">
        <f>IF('Base de données'!D954="","",'Base de données'!D954)</f>
        <v/>
      </c>
      <c r="E1011" s="10" t="str">
        <f>IF('Base de données'!E954="","",'Base de données'!E954)</f>
        <v/>
      </c>
      <c r="F1011" s="10" t="str">
        <f>IF('Base de données'!F954="","",'Base de données'!F954)</f>
        <v/>
      </c>
      <c r="G1011" s="10" t="str">
        <f>IF('Base de données'!G954="","",'Base de données'!G954)</f>
        <v/>
      </c>
      <c r="H1011" s="10" t="str">
        <f>IF('Base de données'!H954="","",'Base de données'!H954)</f>
        <v/>
      </c>
      <c r="I1011" s="10" t="str">
        <f>IF('Base de données'!I954="","",'Base de données'!I954)</f>
        <v/>
      </c>
      <c r="J1011" s="10" t="str">
        <f>IF('Base de données'!J954="","",'Base de données'!J954)</f>
        <v/>
      </c>
      <c r="K1011" s="10" t="str">
        <f>IF('Base de données'!K954="","",'Base de données'!K954)</f>
        <v/>
      </c>
      <c r="L1011" s="64" t="str">
        <f>IF('Base de données'!L954="","",'Base de données'!L954)</f>
        <v/>
      </c>
      <c r="M1011" s="64" t="str">
        <f>IF('Base de données'!M954="","",'Base de données'!M954)</f>
        <v/>
      </c>
      <c r="N1011" s="64" t="str">
        <f>IF('Base de données'!N954="","",'Base de données'!N954)</f>
        <v/>
      </c>
      <c r="O1011" s="10" t="str">
        <f>IF('Base de données'!O954="","",'Base de données'!O954)</f>
        <v/>
      </c>
      <c r="P1011" s="10" t="str">
        <f>IF('Base de données'!P954="","",'Base de données'!P954)</f>
        <v/>
      </c>
      <c r="Q1011" s="10" t="str">
        <f>IF('Base de données'!Q954="","",'Base de données'!Q954)</f>
        <v/>
      </c>
      <c r="BQ1011"/>
      <c r="BR1011"/>
      <c r="BS1011"/>
      <c r="BT1011"/>
      <c r="BU1011"/>
      <c r="BV1011"/>
      <c r="BW1011"/>
      <c r="BX1011"/>
      <c r="BY1011"/>
      <c r="BZ1011"/>
      <c r="CA1011"/>
      <c r="CB1011"/>
      <c r="CC1011"/>
      <c r="CD1011"/>
      <c r="CE1011"/>
      <c r="CF1011"/>
    </row>
    <row r="1012" spans="1:84" hidden="1" x14ac:dyDescent="0.3">
      <c r="A1012" s="12"/>
      <c r="B1012" s="10" t="str">
        <f>IF('Base de données'!B955="","",'Base de données'!B955)</f>
        <v/>
      </c>
      <c r="C1012" s="10" t="str">
        <f>IF('Base de données'!C955="","",'Base de données'!C955)</f>
        <v/>
      </c>
      <c r="D1012" s="10" t="str">
        <f>IF('Base de données'!D955="","",'Base de données'!D955)</f>
        <v/>
      </c>
      <c r="E1012" s="10" t="str">
        <f>IF('Base de données'!E955="","",'Base de données'!E955)</f>
        <v/>
      </c>
      <c r="F1012" s="10" t="str">
        <f>IF('Base de données'!F955="","",'Base de données'!F955)</f>
        <v/>
      </c>
      <c r="G1012" s="10" t="str">
        <f>IF('Base de données'!G955="","",'Base de données'!G955)</f>
        <v/>
      </c>
      <c r="H1012" s="10" t="str">
        <f>IF('Base de données'!H955="","",'Base de données'!H955)</f>
        <v/>
      </c>
      <c r="I1012" s="10" t="str">
        <f>IF('Base de données'!I955="","",'Base de données'!I955)</f>
        <v/>
      </c>
      <c r="J1012" s="10" t="str">
        <f>IF('Base de données'!J955="","",'Base de données'!J955)</f>
        <v/>
      </c>
      <c r="K1012" s="10" t="str">
        <f>IF('Base de données'!K955="","",'Base de données'!K955)</f>
        <v/>
      </c>
      <c r="L1012" s="64" t="str">
        <f>IF('Base de données'!L955="","",'Base de données'!L955)</f>
        <v/>
      </c>
      <c r="M1012" s="64" t="str">
        <f>IF('Base de données'!M955="","",'Base de données'!M955)</f>
        <v/>
      </c>
      <c r="N1012" s="64" t="str">
        <f>IF('Base de données'!N955="","",'Base de données'!N955)</f>
        <v/>
      </c>
      <c r="O1012" s="10" t="str">
        <f>IF('Base de données'!O955="","",'Base de données'!O955)</f>
        <v/>
      </c>
      <c r="P1012" s="10" t="str">
        <f>IF('Base de données'!P955="","",'Base de données'!P955)</f>
        <v/>
      </c>
      <c r="Q1012" s="10" t="str">
        <f>IF('Base de données'!Q955="","",'Base de données'!Q955)</f>
        <v/>
      </c>
    </row>
    <row r="1013" spans="1:84" hidden="1" x14ac:dyDescent="0.3">
      <c r="A1013" s="12"/>
      <c r="B1013" s="10" t="str">
        <f>IF('Base de données'!B956="","",'Base de données'!B956)</f>
        <v/>
      </c>
      <c r="C1013" s="10" t="str">
        <f>IF('Base de données'!C956="","",'Base de données'!C956)</f>
        <v/>
      </c>
      <c r="D1013" s="10" t="str">
        <f>IF('Base de données'!D956="","",'Base de données'!D956)</f>
        <v/>
      </c>
      <c r="E1013" s="10" t="str">
        <f>IF('Base de données'!E956="","",'Base de données'!E956)</f>
        <v/>
      </c>
      <c r="F1013" s="10" t="str">
        <f>IF('Base de données'!F956="","",'Base de données'!F956)</f>
        <v/>
      </c>
      <c r="G1013" s="10" t="str">
        <f>IF('Base de données'!G956="","",'Base de données'!G956)</f>
        <v/>
      </c>
      <c r="H1013" s="10" t="str">
        <f>IF('Base de données'!H956="","",'Base de données'!H956)</f>
        <v/>
      </c>
      <c r="I1013" s="10" t="str">
        <f>IF('Base de données'!I956="","",'Base de données'!I956)</f>
        <v/>
      </c>
      <c r="J1013" s="10" t="str">
        <f>IF('Base de données'!J956="","",'Base de données'!J956)</f>
        <v/>
      </c>
      <c r="K1013" s="10" t="str">
        <f>IF('Base de données'!K956="","",'Base de données'!K956)</f>
        <v/>
      </c>
      <c r="L1013" s="64" t="str">
        <f>IF('Base de données'!L956="","",'Base de données'!L956)</f>
        <v/>
      </c>
      <c r="M1013" s="64" t="str">
        <f>IF('Base de données'!M956="","",'Base de données'!M956)</f>
        <v/>
      </c>
      <c r="N1013" s="64" t="str">
        <f>IF('Base de données'!N956="","",'Base de données'!N956)</f>
        <v/>
      </c>
      <c r="O1013" s="10" t="str">
        <f>IF('Base de données'!O956="","",'Base de données'!O956)</f>
        <v/>
      </c>
      <c r="P1013" s="10" t="str">
        <f>IF('Base de données'!P956="","",'Base de données'!P956)</f>
        <v/>
      </c>
      <c r="Q1013" s="10" t="str">
        <f>IF('Base de données'!Q956="","",'Base de données'!Q956)</f>
        <v/>
      </c>
    </row>
    <row r="1014" spans="1:84" hidden="1" x14ac:dyDescent="0.3">
      <c r="A1014" s="12"/>
      <c r="B1014" s="10" t="str">
        <f>IF('Base de données'!B957="","",'Base de données'!B957)</f>
        <v/>
      </c>
      <c r="C1014" s="10" t="str">
        <f>IF('Base de données'!C957="","",'Base de données'!C957)</f>
        <v/>
      </c>
      <c r="D1014" s="10" t="str">
        <f>IF('Base de données'!D957="","",'Base de données'!D957)</f>
        <v/>
      </c>
      <c r="E1014" s="10" t="str">
        <f>IF('Base de données'!E957="","",'Base de données'!E957)</f>
        <v/>
      </c>
      <c r="F1014" s="10" t="str">
        <f>IF('Base de données'!F957="","",'Base de données'!F957)</f>
        <v/>
      </c>
      <c r="G1014" s="10" t="str">
        <f>IF('Base de données'!G957="","",'Base de données'!G957)</f>
        <v/>
      </c>
      <c r="H1014" s="10" t="str">
        <f>IF('Base de données'!H957="","",'Base de données'!H957)</f>
        <v/>
      </c>
      <c r="I1014" s="10" t="str">
        <f>IF('Base de données'!I957="","",'Base de données'!I957)</f>
        <v/>
      </c>
      <c r="J1014" s="10" t="str">
        <f>IF('Base de données'!J957="","",'Base de données'!J957)</f>
        <v/>
      </c>
      <c r="K1014" s="10" t="str">
        <f>IF('Base de données'!K957="","",'Base de données'!K957)</f>
        <v/>
      </c>
      <c r="L1014" s="64" t="str">
        <f>IF('Base de données'!L957="","",'Base de données'!L957)</f>
        <v/>
      </c>
      <c r="M1014" s="64" t="str">
        <f>IF('Base de données'!M957="","",'Base de données'!M957)</f>
        <v/>
      </c>
      <c r="N1014" s="64" t="str">
        <f>IF('Base de données'!N957="","",'Base de données'!N957)</f>
        <v/>
      </c>
      <c r="O1014" s="10" t="str">
        <f>IF('Base de données'!O957="","",'Base de données'!O957)</f>
        <v/>
      </c>
      <c r="P1014" s="10" t="str">
        <f>IF('Base de données'!P957="","",'Base de données'!P957)</f>
        <v/>
      </c>
      <c r="Q1014" s="10" t="str">
        <f>IF('Base de données'!Q957="","",'Base de données'!Q957)</f>
        <v/>
      </c>
    </row>
    <row r="1015" spans="1:84" hidden="1" x14ac:dyDescent="0.3">
      <c r="A1015" s="12"/>
      <c r="B1015" s="10" t="str">
        <f>IF('Base de données'!B958="","",'Base de données'!B958)</f>
        <v/>
      </c>
      <c r="C1015" s="10" t="str">
        <f>IF('Base de données'!C958="","",'Base de données'!C958)</f>
        <v/>
      </c>
      <c r="D1015" s="10" t="str">
        <f>IF('Base de données'!D958="","",'Base de données'!D958)</f>
        <v/>
      </c>
      <c r="E1015" s="10" t="str">
        <f>IF('Base de données'!E958="","",'Base de données'!E958)</f>
        <v/>
      </c>
      <c r="F1015" s="10" t="str">
        <f>IF('Base de données'!F958="","",'Base de données'!F958)</f>
        <v/>
      </c>
      <c r="G1015" s="10" t="str">
        <f>IF('Base de données'!G958="","",'Base de données'!G958)</f>
        <v/>
      </c>
      <c r="H1015" s="10" t="str">
        <f>IF('Base de données'!H958="","",'Base de données'!H958)</f>
        <v/>
      </c>
      <c r="I1015" s="10" t="str">
        <f>IF('Base de données'!I958="","",'Base de données'!I958)</f>
        <v/>
      </c>
      <c r="J1015" s="10" t="str">
        <f>IF('Base de données'!J958="","",'Base de données'!J958)</f>
        <v/>
      </c>
      <c r="K1015" s="10" t="str">
        <f>IF('Base de données'!K958="","",'Base de données'!K958)</f>
        <v/>
      </c>
      <c r="L1015" s="64" t="str">
        <f>IF('Base de données'!L958="","",'Base de données'!L958)</f>
        <v/>
      </c>
      <c r="M1015" s="64" t="str">
        <f>IF('Base de données'!M958="","",'Base de données'!M958)</f>
        <v/>
      </c>
      <c r="N1015" s="64" t="str">
        <f>IF('Base de données'!N958="","",'Base de données'!N958)</f>
        <v/>
      </c>
      <c r="O1015" s="10" t="str">
        <f>IF('Base de données'!O958="","",'Base de données'!O958)</f>
        <v/>
      </c>
      <c r="P1015" s="10" t="str">
        <f>IF('Base de données'!P958="","",'Base de données'!P958)</f>
        <v/>
      </c>
      <c r="Q1015" s="10" t="str">
        <f>IF('Base de données'!Q958="","",'Base de données'!Q958)</f>
        <v/>
      </c>
    </row>
    <row r="1016" spans="1:84" hidden="1" x14ac:dyDescent="0.3">
      <c r="A1016" s="12"/>
      <c r="B1016" s="10" t="str">
        <f>IF('Base de données'!B959="","",'Base de données'!B959)</f>
        <v/>
      </c>
      <c r="C1016" s="10" t="str">
        <f>IF('Base de données'!C959="","",'Base de données'!C959)</f>
        <v/>
      </c>
      <c r="D1016" s="10" t="str">
        <f>IF('Base de données'!D959="","",'Base de données'!D959)</f>
        <v/>
      </c>
      <c r="E1016" s="10" t="str">
        <f>IF('Base de données'!E959="","",'Base de données'!E959)</f>
        <v/>
      </c>
      <c r="F1016" s="10" t="str">
        <f>IF('Base de données'!F959="","",'Base de données'!F959)</f>
        <v/>
      </c>
      <c r="G1016" s="10" t="str">
        <f>IF('Base de données'!G959="","",'Base de données'!G959)</f>
        <v/>
      </c>
      <c r="H1016" s="10" t="str">
        <f>IF('Base de données'!H959="","",'Base de données'!H959)</f>
        <v/>
      </c>
      <c r="I1016" s="10" t="str">
        <f>IF('Base de données'!I959="","",'Base de données'!I959)</f>
        <v/>
      </c>
      <c r="J1016" s="10" t="str">
        <f>IF('Base de données'!J959="","",'Base de données'!J959)</f>
        <v/>
      </c>
      <c r="K1016" s="10" t="str">
        <f>IF('Base de données'!K959="","",'Base de données'!K959)</f>
        <v/>
      </c>
      <c r="L1016" s="64" t="str">
        <f>IF('Base de données'!L959="","",'Base de données'!L959)</f>
        <v/>
      </c>
      <c r="M1016" s="64" t="str">
        <f>IF('Base de données'!M959="","",'Base de données'!M959)</f>
        <v/>
      </c>
      <c r="N1016" s="64" t="str">
        <f>IF('Base de données'!N959="","",'Base de données'!N959)</f>
        <v/>
      </c>
      <c r="O1016" s="10" t="str">
        <f>IF('Base de données'!O959="","",'Base de données'!O959)</f>
        <v/>
      </c>
      <c r="P1016" s="10" t="str">
        <f>IF('Base de données'!P959="","",'Base de données'!P959)</f>
        <v/>
      </c>
      <c r="Q1016" s="10" t="str">
        <f>IF('Base de données'!Q959="","",'Base de données'!Q959)</f>
        <v/>
      </c>
    </row>
    <row r="1017" spans="1:84" hidden="1" x14ac:dyDescent="0.3">
      <c r="A1017" s="12"/>
      <c r="B1017" s="10" t="str">
        <f>IF('Base de données'!B960="","",'Base de données'!B960)</f>
        <v/>
      </c>
      <c r="C1017" s="10" t="str">
        <f>IF('Base de données'!C960="","",'Base de données'!C960)</f>
        <v/>
      </c>
      <c r="D1017" s="10" t="str">
        <f>IF('Base de données'!D960="","",'Base de données'!D960)</f>
        <v/>
      </c>
      <c r="E1017" s="10" t="str">
        <f>IF('Base de données'!E960="","",'Base de données'!E960)</f>
        <v/>
      </c>
      <c r="F1017" s="10" t="str">
        <f>IF('Base de données'!F960="","",'Base de données'!F960)</f>
        <v/>
      </c>
      <c r="G1017" s="10" t="str">
        <f>IF('Base de données'!G960="","",'Base de données'!G960)</f>
        <v/>
      </c>
      <c r="H1017" s="10" t="str">
        <f>IF('Base de données'!H960="","",'Base de données'!H960)</f>
        <v/>
      </c>
      <c r="I1017" s="10" t="str">
        <f>IF('Base de données'!I960="","",'Base de données'!I960)</f>
        <v/>
      </c>
      <c r="J1017" s="10" t="str">
        <f>IF('Base de données'!J960="","",'Base de données'!J960)</f>
        <v/>
      </c>
      <c r="K1017" s="10" t="str">
        <f>IF('Base de données'!K960="","",'Base de données'!K960)</f>
        <v/>
      </c>
      <c r="L1017" s="64" t="str">
        <f>IF('Base de données'!L960="","",'Base de données'!L960)</f>
        <v/>
      </c>
      <c r="M1017" s="64" t="str">
        <f>IF('Base de données'!M960="","",'Base de données'!M960)</f>
        <v/>
      </c>
      <c r="N1017" s="64" t="str">
        <f>IF('Base de données'!N960="","",'Base de données'!N960)</f>
        <v/>
      </c>
      <c r="O1017" s="10" t="str">
        <f>IF('Base de données'!O960="","",'Base de données'!O960)</f>
        <v/>
      </c>
      <c r="P1017" s="10" t="str">
        <f>IF('Base de données'!P960="","",'Base de données'!P960)</f>
        <v/>
      </c>
      <c r="Q1017" s="10" t="str">
        <f>IF('Base de données'!Q960="","",'Base de données'!Q960)</f>
        <v/>
      </c>
    </row>
    <row r="1018" spans="1:84" hidden="1" x14ac:dyDescent="0.3">
      <c r="A1018" s="12"/>
      <c r="B1018" s="10" t="str">
        <f>IF('Base de données'!B961="","",'Base de données'!B961)</f>
        <v/>
      </c>
      <c r="C1018" s="10" t="str">
        <f>IF('Base de données'!C961="","",'Base de données'!C961)</f>
        <v/>
      </c>
      <c r="D1018" s="10" t="str">
        <f>IF('Base de données'!D961="","",'Base de données'!D961)</f>
        <v/>
      </c>
      <c r="E1018" s="10" t="str">
        <f>IF('Base de données'!E961="","",'Base de données'!E961)</f>
        <v/>
      </c>
      <c r="F1018" s="10" t="str">
        <f>IF('Base de données'!F961="","",'Base de données'!F961)</f>
        <v/>
      </c>
      <c r="G1018" s="10" t="str">
        <f>IF('Base de données'!G961="","",'Base de données'!G961)</f>
        <v/>
      </c>
      <c r="H1018" s="10" t="str">
        <f>IF('Base de données'!H961="","",'Base de données'!H961)</f>
        <v/>
      </c>
      <c r="I1018" s="10" t="str">
        <f>IF('Base de données'!I961="","",'Base de données'!I961)</f>
        <v/>
      </c>
      <c r="J1018" s="10" t="str">
        <f>IF('Base de données'!J961="","",'Base de données'!J961)</f>
        <v/>
      </c>
      <c r="K1018" s="10" t="str">
        <f>IF('Base de données'!K961="","",'Base de données'!K961)</f>
        <v/>
      </c>
      <c r="L1018" s="64" t="str">
        <f>IF('Base de données'!L961="","",'Base de données'!L961)</f>
        <v/>
      </c>
      <c r="M1018" s="64" t="str">
        <f>IF('Base de données'!M961="","",'Base de données'!M961)</f>
        <v/>
      </c>
      <c r="N1018" s="64" t="str">
        <f>IF('Base de données'!N961="","",'Base de données'!N961)</f>
        <v/>
      </c>
      <c r="O1018" s="10" t="str">
        <f>IF('Base de données'!O961="","",'Base de données'!O961)</f>
        <v/>
      </c>
      <c r="P1018" s="10" t="str">
        <f>IF('Base de données'!P961="","",'Base de données'!P961)</f>
        <v/>
      </c>
      <c r="Q1018" s="10" t="str">
        <f>IF('Base de données'!Q961="","",'Base de données'!Q961)</f>
        <v/>
      </c>
    </row>
    <row r="1019" spans="1:84" hidden="1" x14ac:dyDescent="0.3">
      <c r="A1019" s="12"/>
      <c r="B1019" s="10" t="str">
        <f>IF('Base de données'!B962="","",'Base de données'!B962)</f>
        <v/>
      </c>
      <c r="C1019" s="10" t="str">
        <f>IF('Base de données'!C962="","",'Base de données'!C962)</f>
        <v/>
      </c>
      <c r="D1019" s="10" t="str">
        <f>IF('Base de données'!D962="","",'Base de données'!D962)</f>
        <v/>
      </c>
      <c r="E1019" s="10" t="str">
        <f>IF('Base de données'!E962="","",'Base de données'!E962)</f>
        <v/>
      </c>
      <c r="F1019" s="10" t="str">
        <f>IF('Base de données'!F962="","",'Base de données'!F962)</f>
        <v/>
      </c>
      <c r="G1019" s="10" t="str">
        <f>IF('Base de données'!G962="","",'Base de données'!G962)</f>
        <v/>
      </c>
      <c r="H1019" s="10" t="str">
        <f>IF('Base de données'!H962="","",'Base de données'!H962)</f>
        <v/>
      </c>
      <c r="I1019" s="10" t="str">
        <f>IF('Base de données'!I962="","",'Base de données'!I962)</f>
        <v/>
      </c>
      <c r="J1019" s="10" t="str">
        <f>IF('Base de données'!J962="","",'Base de données'!J962)</f>
        <v/>
      </c>
      <c r="K1019" s="10" t="str">
        <f>IF('Base de données'!K962="","",'Base de données'!K962)</f>
        <v/>
      </c>
      <c r="L1019" s="64" t="str">
        <f>IF('Base de données'!L962="","",'Base de données'!L962)</f>
        <v/>
      </c>
      <c r="M1019" s="64" t="str">
        <f>IF('Base de données'!M962="","",'Base de données'!M962)</f>
        <v/>
      </c>
      <c r="N1019" s="64" t="str">
        <f>IF('Base de données'!N962="","",'Base de données'!N962)</f>
        <v/>
      </c>
      <c r="O1019" s="10" t="str">
        <f>IF('Base de données'!O962="","",'Base de données'!O962)</f>
        <v/>
      </c>
      <c r="P1019" s="10" t="str">
        <f>IF('Base de données'!P962="","",'Base de données'!P962)</f>
        <v/>
      </c>
      <c r="Q1019" s="10" t="str">
        <f>IF('Base de données'!Q962="","",'Base de données'!Q962)</f>
        <v/>
      </c>
    </row>
    <row r="1020" spans="1:84" hidden="1" x14ac:dyDescent="0.3">
      <c r="A1020" s="12"/>
      <c r="B1020" s="10" t="str">
        <f>IF('Base de données'!B963="","",'Base de données'!B963)</f>
        <v/>
      </c>
      <c r="C1020" s="10" t="str">
        <f>IF('Base de données'!C963="","",'Base de données'!C963)</f>
        <v/>
      </c>
      <c r="D1020" s="10" t="str">
        <f>IF('Base de données'!D963="","",'Base de données'!D963)</f>
        <v/>
      </c>
      <c r="E1020" s="10" t="str">
        <f>IF('Base de données'!E963="","",'Base de données'!E963)</f>
        <v/>
      </c>
      <c r="F1020" s="10" t="str">
        <f>IF('Base de données'!F963="","",'Base de données'!F963)</f>
        <v/>
      </c>
      <c r="G1020" s="10" t="str">
        <f>IF('Base de données'!G963="","",'Base de données'!G963)</f>
        <v/>
      </c>
      <c r="H1020" s="10" t="str">
        <f>IF('Base de données'!H963="","",'Base de données'!H963)</f>
        <v/>
      </c>
      <c r="I1020" s="10" t="str">
        <f>IF('Base de données'!I963="","",'Base de données'!I963)</f>
        <v/>
      </c>
      <c r="J1020" s="10" t="str">
        <f>IF('Base de données'!J963="","",'Base de données'!J963)</f>
        <v/>
      </c>
      <c r="K1020" s="10" t="str">
        <f>IF('Base de données'!K963="","",'Base de données'!K963)</f>
        <v/>
      </c>
      <c r="L1020" s="64" t="str">
        <f>IF('Base de données'!L963="","",'Base de données'!L963)</f>
        <v/>
      </c>
      <c r="M1020" s="64" t="str">
        <f>IF('Base de données'!M963="","",'Base de données'!M963)</f>
        <v/>
      </c>
      <c r="N1020" s="64" t="str">
        <f>IF('Base de données'!N963="","",'Base de données'!N963)</f>
        <v/>
      </c>
      <c r="O1020" s="10" t="str">
        <f>IF('Base de données'!O963="","",'Base de données'!O963)</f>
        <v/>
      </c>
      <c r="P1020" s="10" t="str">
        <f>IF('Base de données'!P963="","",'Base de données'!P963)</f>
        <v/>
      </c>
      <c r="Q1020" s="10" t="str">
        <f>IF('Base de données'!Q963="","",'Base de données'!Q963)</f>
        <v/>
      </c>
    </row>
    <row r="1021" spans="1:84" hidden="1" x14ac:dyDescent="0.3">
      <c r="A1021" s="12"/>
      <c r="B1021" s="10" t="str">
        <f>IF('Base de données'!B964="","",'Base de données'!B964)</f>
        <v/>
      </c>
      <c r="C1021" s="10" t="str">
        <f>IF('Base de données'!C964="","",'Base de données'!C964)</f>
        <v/>
      </c>
      <c r="D1021" s="10" t="str">
        <f>IF('Base de données'!D964="","",'Base de données'!D964)</f>
        <v/>
      </c>
      <c r="E1021" s="10" t="str">
        <f>IF('Base de données'!E964="","",'Base de données'!E964)</f>
        <v/>
      </c>
      <c r="F1021" s="10" t="str">
        <f>IF('Base de données'!F964="","",'Base de données'!F964)</f>
        <v/>
      </c>
      <c r="G1021" s="10" t="str">
        <f>IF('Base de données'!G964="","",'Base de données'!G964)</f>
        <v/>
      </c>
      <c r="H1021" s="10" t="str">
        <f>IF('Base de données'!H964="","",'Base de données'!H964)</f>
        <v/>
      </c>
      <c r="I1021" s="10" t="str">
        <f>IF('Base de données'!I964="","",'Base de données'!I964)</f>
        <v/>
      </c>
      <c r="J1021" s="10" t="str">
        <f>IF('Base de données'!J964="","",'Base de données'!J964)</f>
        <v/>
      </c>
      <c r="K1021" s="10" t="str">
        <f>IF('Base de données'!K964="","",'Base de données'!K964)</f>
        <v/>
      </c>
      <c r="L1021" s="64" t="str">
        <f>IF('Base de données'!L964="","",'Base de données'!L964)</f>
        <v/>
      </c>
      <c r="M1021" s="64" t="str">
        <f>IF('Base de données'!M964="","",'Base de données'!M964)</f>
        <v/>
      </c>
      <c r="N1021" s="64" t="str">
        <f>IF('Base de données'!N964="","",'Base de données'!N964)</f>
        <v/>
      </c>
      <c r="O1021" s="10" t="str">
        <f>IF('Base de données'!O964="","",'Base de données'!O964)</f>
        <v/>
      </c>
      <c r="P1021" s="10" t="str">
        <f>IF('Base de données'!P964="","",'Base de données'!P964)</f>
        <v/>
      </c>
      <c r="Q1021" s="10" t="str">
        <f>IF('Base de données'!Q964="","",'Base de données'!Q964)</f>
        <v/>
      </c>
    </row>
    <row r="1022" spans="1:84" hidden="1" x14ac:dyDescent="0.3">
      <c r="A1022" s="12"/>
      <c r="B1022" s="10" t="str">
        <f>IF('Base de données'!B965="","",'Base de données'!B965)</f>
        <v/>
      </c>
      <c r="C1022" s="10" t="str">
        <f>IF('Base de données'!C965="","",'Base de données'!C965)</f>
        <v/>
      </c>
      <c r="D1022" s="10" t="str">
        <f>IF('Base de données'!D965="","",'Base de données'!D965)</f>
        <v/>
      </c>
      <c r="E1022" s="10" t="str">
        <f>IF('Base de données'!E965="","",'Base de données'!E965)</f>
        <v/>
      </c>
      <c r="F1022" s="10" t="str">
        <f>IF('Base de données'!F965="","",'Base de données'!F965)</f>
        <v/>
      </c>
      <c r="G1022" s="10" t="str">
        <f>IF('Base de données'!G965="","",'Base de données'!G965)</f>
        <v/>
      </c>
      <c r="H1022" s="10" t="str">
        <f>IF('Base de données'!H965="","",'Base de données'!H965)</f>
        <v/>
      </c>
      <c r="I1022" s="10" t="str">
        <f>IF('Base de données'!I965="","",'Base de données'!I965)</f>
        <v/>
      </c>
      <c r="J1022" s="10" t="str">
        <f>IF('Base de données'!J965="","",'Base de données'!J965)</f>
        <v/>
      </c>
      <c r="K1022" s="10" t="str">
        <f>IF('Base de données'!K965="","",'Base de données'!K965)</f>
        <v/>
      </c>
      <c r="L1022" s="64" t="str">
        <f>IF('Base de données'!L965="","",'Base de données'!L965)</f>
        <v/>
      </c>
      <c r="M1022" s="64" t="str">
        <f>IF('Base de données'!M965="","",'Base de données'!M965)</f>
        <v/>
      </c>
      <c r="N1022" s="64" t="str">
        <f>IF('Base de données'!N965="","",'Base de données'!N965)</f>
        <v/>
      </c>
      <c r="O1022" s="10" t="str">
        <f>IF('Base de données'!O965="","",'Base de données'!O965)</f>
        <v/>
      </c>
      <c r="P1022" s="10" t="str">
        <f>IF('Base de données'!P965="","",'Base de données'!P965)</f>
        <v/>
      </c>
      <c r="Q1022" s="10" t="str">
        <f>IF('Base de données'!Q965="","",'Base de données'!Q965)</f>
        <v/>
      </c>
    </row>
    <row r="1023" spans="1:84" hidden="1" x14ac:dyDescent="0.3">
      <c r="A1023" s="12"/>
      <c r="B1023" s="10" t="str">
        <f>IF('Base de données'!B966="","",'Base de données'!B966)</f>
        <v/>
      </c>
      <c r="C1023" s="10" t="str">
        <f>IF('Base de données'!C966="","",'Base de données'!C966)</f>
        <v/>
      </c>
      <c r="D1023" s="10" t="str">
        <f>IF('Base de données'!D966="","",'Base de données'!D966)</f>
        <v/>
      </c>
      <c r="E1023" s="10" t="str">
        <f>IF('Base de données'!E966="","",'Base de données'!E966)</f>
        <v/>
      </c>
      <c r="F1023" s="10" t="str">
        <f>IF('Base de données'!F966="","",'Base de données'!F966)</f>
        <v/>
      </c>
      <c r="G1023" s="10" t="str">
        <f>IF('Base de données'!G966="","",'Base de données'!G966)</f>
        <v/>
      </c>
      <c r="H1023" s="10" t="str">
        <f>IF('Base de données'!H966="","",'Base de données'!H966)</f>
        <v/>
      </c>
      <c r="I1023" s="10" t="str">
        <f>IF('Base de données'!I966="","",'Base de données'!I966)</f>
        <v/>
      </c>
      <c r="J1023" s="10" t="str">
        <f>IF('Base de données'!J966="","",'Base de données'!J966)</f>
        <v/>
      </c>
      <c r="K1023" s="10" t="str">
        <f>IF('Base de données'!K966="","",'Base de données'!K966)</f>
        <v/>
      </c>
      <c r="L1023" s="64" t="str">
        <f>IF('Base de données'!L966="","",'Base de données'!L966)</f>
        <v/>
      </c>
      <c r="M1023" s="64" t="str">
        <f>IF('Base de données'!M966="","",'Base de données'!M966)</f>
        <v/>
      </c>
      <c r="N1023" s="64" t="str">
        <f>IF('Base de données'!N966="","",'Base de données'!N966)</f>
        <v/>
      </c>
      <c r="O1023" s="10" t="str">
        <f>IF('Base de données'!O966="","",'Base de données'!O966)</f>
        <v/>
      </c>
      <c r="P1023" s="10" t="str">
        <f>IF('Base de données'!P966="","",'Base de données'!P966)</f>
        <v/>
      </c>
      <c r="Q1023" s="10" t="str">
        <f>IF('Base de données'!Q966="","",'Base de données'!Q966)</f>
        <v/>
      </c>
    </row>
    <row r="1024" spans="1:84" hidden="1" x14ac:dyDescent="0.3">
      <c r="A1024" s="12"/>
      <c r="B1024" s="10" t="str">
        <f>IF('Base de données'!B967="","",'Base de données'!B967)</f>
        <v/>
      </c>
      <c r="C1024" s="10" t="str">
        <f>IF('Base de données'!C967="","",'Base de données'!C967)</f>
        <v/>
      </c>
      <c r="D1024" s="10" t="str">
        <f>IF('Base de données'!D967="","",'Base de données'!D967)</f>
        <v/>
      </c>
      <c r="E1024" s="10" t="str">
        <f>IF('Base de données'!E967="","",'Base de données'!E967)</f>
        <v/>
      </c>
      <c r="F1024" s="10" t="str">
        <f>IF('Base de données'!F967="","",'Base de données'!F967)</f>
        <v/>
      </c>
      <c r="G1024" s="10" t="str">
        <f>IF('Base de données'!G967="","",'Base de données'!G967)</f>
        <v/>
      </c>
      <c r="H1024" s="10" t="str">
        <f>IF('Base de données'!H967="","",'Base de données'!H967)</f>
        <v/>
      </c>
      <c r="I1024" s="10" t="str">
        <f>IF('Base de données'!I967="","",'Base de données'!I967)</f>
        <v/>
      </c>
      <c r="J1024" s="10" t="str">
        <f>IF('Base de données'!J967="","",'Base de données'!J967)</f>
        <v/>
      </c>
      <c r="K1024" s="10" t="str">
        <f>IF('Base de données'!K967="","",'Base de données'!K967)</f>
        <v/>
      </c>
      <c r="L1024" s="64" t="str">
        <f>IF('Base de données'!L967="","",'Base de données'!L967)</f>
        <v/>
      </c>
      <c r="M1024" s="64" t="str">
        <f>IF('Base de données'!M967="","",'Base de données'!M967)</f>
        <v/>
      </c>
      <c r="N1024" s="64" t="str">
        <f>IF('Base de données'!N967="","",'Base de données'!N967)</f>
        <v/>
      </c>
      <c r="O1024" s="10" t="str">
        <f>IF('Base de données'!O967="","",'Base de données'!O967)</f>
        <v/>
      </c>
      <c r="P1024" s="10" t="str">
        <f>IF('Base de données'!P967="","",'Base de données'!P967)</f>
        <v/>
      </c>
      <c r="Q1024" s="10" t="str">
        <f>IF('Base de données'!Q967="","",'Base de données'!Q967)</f>
        <v/>
      </c>
    </row>
    <row r="1025" spans="1:17" hidden="1" x14ac:dyDescent="0.3">
      <c r="A1025" s="12"/>
      <c r="B1025" s="10" t="str">
        <f>IF('Base de données'!B968="","",'Base de données'!B968)</f>
        <v/>
      </c>
      <c r="C1025" s="10" t="str">
        <f>IF('Base de données'!C968="","",'Base de données'!C968)</f>
        <v/>
      </c>
      <c r="D1025" s="10" t="str">
        <f>IF('Base de données'!D968="","",'Base de données'!D968)</f>
        <v/>
      </c>
      <c r="E1025" s="10" t="str">
        <f>IF('Base de données'!E968="","",'Base de données'!E968)</f>
        <v/>
      </c>
      <c r="F1025" s="10" t="str">
        <f>IF('Base de données'!F968="","",'Base de données'!F968)</f>
        <v/>
      </c>
      <c r="G1025" s="10" t="str">
        <f>IF('Base de données'!G968="","",'Base de données'!G968)</f>
        <v/>
      </c>
      <c r="H1025" s="10" t="str">
        <f>IF('Base de données'!H968="","",'Base de données'!H968)</f>
        <v/>
      </c>
      <c r="I1025" s="10" t="str">
        <f>IF('Base de données'!I968="","",'Base de données'!I968)</f>
        <v/>
      </c>
      <c r="J1025" s="10" t="str">
        <f>IF('Base de données'!J968="","",'Base de données'!J968)</f>
        <v/>
      </c>
      <c r="K1025" s="10" t="str">
        <f>IF('Base de données'!K968="","",'Base de données'!K968)</f>
        <v/>
      </c>
      <c r="L1025" s="64" t="str">
        <f>IF('Base de données'!L968="","",'Base de données'!L968)</f>
        <v/>
      </c>
      <c r="M1025" s="64" t="str">
        <f>IF('Base de données'!M968="","",'Base de données'!M968)</f>
        <v/>
      </c>
      <c r="N1025" s="64" t="str">
        <f>IF('Base de données'!N968="","",'Base de données'!N968)</f>
        <v/>
      </c>
      <c r="O1025" s="10" t="str">
        <f>IF('Base de données'!O968="","",'Base de données'!O968)</f>
        <v/>
      </c>
      <c r="P1025" s="10" t="str">
        <f>IF('Base de données'!P968="","",'Base de données'!P968)</f>
        <v/>
      </c>
      <c r="Q1025" s="10" t="str">
        <f>IF('Base de données'!Q968="","",'Base de données'!Q968)</f>
        <v/>
      </c>
    </row>
    <row r="1026" spans="1:17" hidden="1" x14ac:dyDescent="0.3">
      <c r="A1026" s="12"/>
      <c r="B1026" s="10" t="str">
        <f>IF('Base de données'!B969="","",'Base de données'!B969)</f>
        <v/>
      </c>
      <c r="C1026" s="10" t="str">
        <f>IF('Base de données'!C969="","",'Base de données'!C969)</f>
        <v/>
      </c>
      <c r="D1026" s="10" t="str">
        <f>IF('Base de données'!D969="","",'Base de données'!D969)</f>
        <v/>
      </c>
      <c r="E1026" s="10" t="str">
        <f>IF('Base de données'!E969="","",'Base de données'!E969)</f>
        <v/>
      </c>
      <c r="F1026" s="10" t="str">
        <f>IF('Base de données'!F969="","",'Base de données'!F969)</f>
        <v/>
      </c>
      <c r="G1026" s="10" t="str">
        <f>IF('Base de données'!G969="","",'Base de données'!G969)</f>
        <v/>
      </c>
      <c r="H1026" s="10" t="str">
        <f>IF('Base de données'!H969="","",'Base de données'!H969)</f>
        <v/>
      </c>
      <c r="I1026" s="10" t="str">
        <f>IF('Base de données'!I969="","",'Base de données'!I969)</f>
        <v/>
      </c>
      <c r="J1026" s="10" t="str">
        <f>IF('Base de données'!J969="","",'Base de données'!J969)</f>
        <v/>
      </c>
      <c r="K1026" s="10" t="str">
        <f>IF('Base de données'!K969="","",'Base de données'!K969)</f>
        <v/>
      </c>
      <c r="L1026" s="64" t="str">
        <f>IF('Base de données'!L969="","",'Base de données'!L969)</f>
        <v/>
      </c>
      <c r="M1026" s="64" t="str">
        <f>IF('Base de données'!M969="","",'Base de données'!M969)</f>
        <v/>
      </c>
      <c r="N1026" s="64" t="str">
        <f>IF('Base de données'!N969="","",'Base de données'!N969)</f>
        <v/>
      </c>
      <c r="O1026" s="10" t="str">
        <f>IF('Base de données'!O969="","",'Base de données'!O969)</f>
        <v/>
      </c>
      <c r="P1026" s="10" t="str">
        <f>IF('Base de données'!P969="","",'Base de données'!P969)</f>
        <v/>
      </c>
      <c r="Q1026" s="10" t="str">
        <f>IF('Base de données'!Q969="","",'Base de données'!Q969)</f>
        <v/>
      </c>
    </row>
    <row r="1027" spans="1:17" hidden="1" x14ac:dyDescent="0.3">
      <c r="A1027" s="12"/>
      <c r="B1027" s="10" t="str">
        <f>IF('Base de données'!B970="","",'Base de données'!B970)</f>
        <v/>
      </c>
      <c r="C1027" s="10" t="str">
        <f>IF('Base de données'!C970="","",'Base de données'!C970)</f>
        <v/>
      </c>
      <c r="D1027" s="10" t="str">
        <f>IF('Base de données'!D970="","",'Base de données'!D970)</f>
        <v/>
      </c>
      <c r="E1027" s="10" t="str">
        <f>IF('Base de données'!E970="","",'Base de données'!E970)</f>
        <v/>
      </c>
      <c r="F1027" s="10" t="str">
        <f>IF('Base de données'!F970="","",'Base de données'!F970)</f>
        <v/>
      </c>
      <c r="G1027" s="10" t="str">
        <f>IF('Base de données'!G970="","",'Base de données'!G970)</f>
        <v/>
      </c>
      <c r="H1027" s="10" t="str">
        <f>IF('Base de données'!H970="","",'Base de données'!H970)</f>
        <v/>
      </c>
      <c r="I1027" s="10" t="str">
        <f>IF('Base de données'!I970="","",'Base de données'!I970)</f>
        <v/>
      </c>
      <c r="J1027" s="10" t="str">
        <f>IF('Base de données'!J970="","",'Base de données'!J970)</f>
        <v/>
      </c>
      <c r="K1027" s="10" t="str">
        <f>IF('Base de données'!K970="","",'Base de données'!K970)</f>
        <v/>
      </c>
      <c r="L1027" s="64" t="str">
        <f>IF('Base de données'!L970="","",'Base de données'!L970)</f>
        <v/>
      </c>
      <c r="M1027" s="64" t="str">
        <f>IF('Base de données'!M970="","",'Base de données'!M970)</f>
        <v/>
      </c>
      <c r="N1027" s="64" t="str">
        <f>IF('Base de données'!N970="","",'Base de données'!N970)</f>
        <v/>
      </c>
      <c r="O1027" s="10" t="str">
        <f>IF('Base de données'!O970="","",'Base de données'!O970)</f>
        <v/>
      </c>
      <c r="P1027" s="10" t="str">
        <f>IF('Base de données'!P970="","",'Base de données'!P970)</f>
        <v/>
      </c>
      <c r="Q1027" s="10" t="str">
        <f>IF('Base de données'!Q970="","",'Base de données'!Q970)</f>
        <v/>
      </c>
    </row>
    <row r="1028" spans="1:17" hidden="1" x14ac:dyDescent="0.3">
      <c r="A1028" s="12"/>
      <c r="B1028" s="10" t="str">
        <f>IF('Base de données'!B971="","",'Base de données'!B971)</f>
        <v/>
      </c>
      <c r="C1028" s="10" t="str">
        <f>IF('Base de données'!C971="","",'Base de données'!C971)</f>
        <v/>
      </c>
      <c r="D1028" s="10" t="str">
        <f>IF('Base de données'!D971="","",'Base de données'!D971)</f>
        <v/>
      </c>
      <c r="E1028" s="10" t="str">
        <f>IF('Base de données'!E971="","",'Base de données'!E971)</f>
        <v/>
      </c>
      <c r="F1028" s="10" t="str">
        <f>IF('Base de données'!F971="","",'Base de données'!F971)</f>
        <v/>
      </c>
      <c r="G1028" s="10" t="str">
        <f>IF('Base de données'!G971="","",'Base de données'!G971)</f>
        <v/>
      </c>
      <c r="H1028" s="10" t="str">
        <f>IF('Base de données'!H971="","",'Base de données'!H971)</f>
        <v/>
      </c>
      <c r="I1028" s="10" t="str">
        <f>IF('Base de données'!I971="","",'Base de données'!I971)</f>
        <v/>
      </c>
      <c r="J1028" s="10" t="str">
        <f>IF('Base de données'!J971="","",'Base de données'!J971)</f>
        <v/>
      </c>
      <c r="K1028" s="10" t="str">
        <f>IF('Base de données'!K971="","",'Base de données'!K971)</f>
        <v/>
      </c>
      <c r="L1028" s="64" t="str">
        <f>IF('Base de données'!L971="","",'Base de données'!L971)</f>
        <v/>
      </c>
      <c r="M1028" s="64" t="str">
        <f>IF('Base de données'!M971="","",'Base de données'!M971)</f>
        <v/>
      </c>
      <c r="N1028" s="64" t="str">
        <f>IF('Base de données'!N971="","",'Base de données'!N971)</f>
        <v/>
      </c>
      <c r="O1028" s="10" t="str">
        <f>IF('Base de données'!O971="","",'Base de données'!O971)</f>
        <v/>
      </c>
      <c r="P1028" s="10" t="str">
        <f>IF('Base de données'!P971="","",'Base de données'!P971)</f>
        <v/>
      </c>
      <c r="Q1028" s="10" t="str">
        <f>IF('Base de données'!Q971="","",'Base de données'!Q971)</f>
        <v/>
      </c>
    </row>
    <row r="1029" spans="1:17" hidden="1" x14ac:dyDescent="0.3">
      <c r="A1029" s="12"/>
      <c r="B1029" s="10" t="str">
        <f>IF('Base de données'!B972="","",'Base de données'!B972)</f>
        <v/>
      </c>
      <c r="C1029" s="10" t="str">
        <f>IF('Base de données'!C972="","",'Base de données'!C972)</f>
        <v/>
      </c>
      <c r="D1029" s="10" t="str">
        <f>IF('Base de données'!D972="","",'Base de données'!D972)</f>
        <v/>
      </c>
      <c r="E1029" s="10" t="str">
        <f>IF('Base de données'!E972="","",'Base de données'!E972)</f>
        <v/>
      </c>
      <c r="F1029" s="10" t="str">
        <f>IF('Base de données'!F972="","",'Base de données'!F972)</f>
        <v/>
      </c>
      <c r="G1029" s="10" t="str">
        <f>IF('Base de données'!G972="","",'Base de données'!G972)</f>
        <v/>
      </c>
      <c r="H1029" s="10" t="str">
        <f>IF('Base de données'!H972="","",'Base de données'!H972)</f>
        <v/>
      </c>
      <c r="I1029" s="10" t="str">
        <f>IF('Base de données'!I972="","",'Base de données'!I972)</f>
        <v/>
      </c>
      <c r="J1029" s="10" t="str">
        <f>IF('Base de données'!J972="","",'Base de données'!J972)</f>
        <v/>
      </c>
      <c r="K1029" s="10" t="str">
        <f>IF('Base de données'!K972="","",'Base de données'!K972)</f>
        <v/>
      </c>
      <c r="L1029" s="64" t="str">
        <f>IF('Base de données'!L972="","",'Base de données'!L972)</f>
        <v/>
      </c>
      <c r="M1029" s="64" t="str">
        <f>IF('Base de données'!M972="","",'Base de données'!M972)</f>
        <v/>
      </c>
      <c r="N1029" s="64" t="str">
        <f>IF('Base de données'!N972="","",'Base de données'!N972)</f>
        <v/>
      </c>
      <c r="O1029" s="10" t="str">
        <f>IF('Base de données'!O972="","",'Base de données'!O972)</f>
        <v/>
      </c>
      <c r="P1029" s="10" t="str">
        <f>IF('Base de données'!P972="","",'Base de données'!P972)</f>
        <v/>
      </c>
      <c r="Q1029" s="10" t="str">
        <f>IF('Base de données'!Q972="","",'Base de données'!Q972)</f>
        <v/>
      </c>
    </row>
    <row r="1030" spans="1:17" hidden="1" x14ac:dyDescent="0.3">
      <c r="A1030" s="12"/>
      <c r="B1030" s="10" t="str">
        <f>IF('Base de données'!B973="","",'Base de données'!B973)</f>
        <v/>
      </c>
      <c r="C1030" s="10" t="str">
        <f>IF('Base de données'!C973="","",'Base de données'!C973)</f>
        <v/>
      </c>
      <c r="D1030" s="10" t="str">
        <f>IF('Base de données'!D973="","",'Base de données'!D973)</f>
        <v/>
      </c>
      <c r="E1030" s="10" t="str">
        <f>IF('Base de données'!E973="","",'Base de données'!E973)</f>
        <v/>
      </c>
      <c r="F1030" s="10" t="str">
        <f>IF('Base de données'!F973="","",'Base de données'!F973)</f>
        <v/>
      </c>
      <c r="G1030" s="10" t="str">
        <f>IF('Base de données'!G973="","",'Base de données'!G973)</f>
        <v/>
      </c>
      <c r="H1030" s="10" t="str">
        <f>IF('Base de données'!H973="","",'Base de données'!H973)</f>
        <v/>
      </c>
      <c r="I1030" s="10" t="str">
        <f>IF('Base de données'!I973="","",'Base de données'!I973)</f>
        <v/>
      </c>
      <c r="J1030" s="10" t="str">
        <f>IF('Base de données'!J973="","",'Base de données'!J973)</f>
        <v/>
      </c>
      <c r="K1030" s="10" t="str">
        <f>IF('Base de données'!K973="","",'Base de données'!K973)</f>
        <v/>
      </c>
      <c r="L1030" s="64" t="str">
        <f>IF('Base de données'!L973="","",'Base de données'!L973)</f>
        <v/>
      </c>
      <c r="M1030" s="64" t="str">
        <f>IF('Base de données'!M973="","",'Base de données'!M973)</f>
        <v/>
      </c>
      <c r="N1030" s="64" t="str">
        <f>IF('Base de données'!N973="","",'Base de données'!N973)</f>
        <v/>
      </c>
      <c r="O1030" s="10" t="str">
        <f>IF('Base de données'!O973="","",'Base de données'!O973)</f>
        <v/>
      </c>
      <c r="P1030" s="10" t="str">
        <f>IF('Base de données'!P973="","",'Base de données'!P973)</f>
        <v/>
      </c>
      <c r="Q1030" s="10" t="str">
        <f>IF('Base de données'!Q973="","",'Base de données'!Q973)</f>
        <v/>
      </c>
    </row>
    <row r="1031" spans="1:17" hidden="1" x14ac:dyDescent="0.3">
      <c r="A1031" s="12"/>
      <c r="B1031" s="10" t="str">
        <f>IF('Base de données'!B974="","",'Base de données'!B974)</f>
        <v/>
      </c>
      <c r="C1031" s="10" t="str">
        <f>IF('Base de données'!C974="","",'Base de données'!C974)</f>
        <v/>
      </c>
      <c r="D1031" s="10" t="str">
        <f>IF('Base de données'!D974="","",'Base de données'!D974)</f>
        <v/>
      </c>
      <c r="E1031" s="10" t="str">
        <f>IF('Base de données'!E974="","",'Base de données'!E974)</f>
        <v/>
      </c>
      <c r="F1031" s="10" t="str">
        <f>IF('Base de données'!F974="","",'Base de données'!F974)</f>
        <v/>
      </c>
      <c r="G1031" s="10" t="str">
        <f>IF('Base de données'!G974="","",'Base de données'!G974)</f>
        <v/>
      </c>
      <c r="H1031" s="10" t="str">
        <f>IF('Base de données'!H974="","",'Base de données'!H974)</f>
        <v/>
      </c>
      <c r="I1031" s="10" t="str">
        <f>IF('Base de données'!I974="","",'Base de données'!I974)</f>
        <v/>
      </c>
      <c r="J1031" s="10" t="str">
        <f>IF('Base de données'!J974="","",'Base de données'!J974)</f>
        <v/>
      </c>
      <c r="K1031" s="10" t="str">
        <f>IF('Base de données'!K974="","",'Base de données'!K974)</f>
        <v/>
      </c>
      <c r="L1031" s="64" t="str">
        <f>IF('Base de données'!L974="","",'Base de données'!L974)</f>
        <v/>
      </c>
      <c r="M1031" s="64" t="str">
        <f>IF('Base de données'!M974="","",'Base de données'!M974)</f>
        <v/>
      </c>
      <c r="N1031" s="64" t="str">
        <f>IF('Base de données'!N974="","",'Base de données'!N974)</f>
        <v/>
      </c>
      <c r="O1031" s="10" t="str">
        <f>IF('Base de données'!O974="","",'Base de données'!O974)</f>
        <v/>
      </c>
      <c r="P1031" s="10" t="str">
        <f>IF('Base de données'!P974="","",'Base de données'!P974)</f>
        <v/>
      </c>
      <c r="Q1031" s="10" t="str">
        <f>IF('Base de données'!Q974="","",'Base de données'!Q974)</f>
        <v/>
      </c>
    </row>
    <row r="1032" spans="1:17" hidden="1" x14ac:dyDescent="0.3">
      <c r="A1032" s="12"/>
      <c r="B1032" s="10" t="str">
        <f>IF('Base de données'!B975="","",'Base de données'!B975)</f>
        <v/>
      </c>
      <c r="C1032" s="10" t="str">
        <f>IF('Base de données'!C975="","",'Base de données'!C975)</f>
        <v/>
      </c>
      <c r="D1032" s="10" t="str">
        <f>IF('Base de données'!D975="","",'Base de données'!D975)</f>
        <v/>
      </c>
      <c r="E1032" s="10" t="str">
        <f>IF('Base de données'!E975="","",'Base de données'!E975)</f>
        <v/>
      </c>
      <c r="F1032" s="10" t="str">
        <f>IF('Base de données'!F975="","",'Base de données'!F975)</f>
        <v/>
      </c>
      <c r="G1032" s="10" t="str">
        <f>IF('Base de données'!G975="","",'Base de données'!G975)</f>
        <v/>
      </c>
      <c r="H1032" s="10" t="str">
        <f>IF('Base de données'!H975="","",'Base de données'!H975)</f>
        <v/>
      </c>
      <c r="I1032" s="10" t="str">
        <f>IF('Base de données'!I975="","",'Base de données'!I975)</f>
        <v/>
      </c>
      <c r="J1032" s="10" t="str">
        <f>IF('Base de données'!J975="","",'Base de données'!J975)</f>
        <v/>
      </c>
      <c r="K1032" s="10" t="str">
        <f>IF('Base de données'!K975="","",'Base de données'!K975)</f>
        <v/>
      </c>
      <c r="L1032" s="64" t="str">
        <f>IF('Base de données'!L975="","",'Base de données'!L975)</f>
        <v/>
      </c>
      <c r="M1032" s="64" t="str">
        <f>IF('Base de données'!M975="","",'Base de données'!M975)</f>
        <v/>
      </c>
      <c r="N1032" s="64" t="str">
        <f>IF('Base de données'!N975="","",'Base de données'!N975)</f>
        <v/>
      </c>
      <c r="O1032" s="10" t="str">
        <f>IF('Base de données'!O975="","",'Base de données'!O975)</f>
        <v/>
      </c>
      <c r="P1032" s="10" t="str">
        <f>IF('Base de données'!P975="","",'Base de données'!P975)</f>
        <v/>
      </c>
      <c r="Q1032" s="10" t="str">
        <f>IF('Base de données'!Q975="","",'Base de données'!Q975)</f>
        <v/>
      </c>
    </row>
    <row r="1033" spans="1:17" hidden="1" x14ac:dyDescent="0.3">
      <c r="A1033" s="12"/>
      <c r="B1033" s="10" t="str">
        <f>IF('Base de données'!B976="","",'Base de données'!B976)</f>
        <v/>
      </c>
      <c r="C1033" s="10" t="str">
        <f>IF('Base de données'!C976="","",'Base de données'!C976)</f>
        <v/>
      </c>
      <c r="D1033" s="10" t="str">
        <f>IF('Base de données'!D976="","",'Base de données'!D976)</f>
        <v/>
      </c>
      <c r="E1033" s="10" t="str">
        <f>IF('Base de données'!E976="","",'Base de données'!E976)</f>
        <v/>
      </c>
      <c r="F1033" s="10" t="str">
        <f>IF('Base de données'!F976="","",'Base de données'!F976)</f>
        <v/>
      </c>
      <c r="G1033" s="10" t="str">
        <f>IF('Base de données'!G976="","",'Base de données'!G976)</f>
        <v/>
      </c>
      <c r="H1033" s="10" t="str">
        <f>IF('Base de données'!H976="","",'Base de données'!H976)</f>
        <v/>
      </c>
      <c r="I1033" s="10" t="str">
        <f>IF('Base de données'!I976="","",'Base de données'!I976)</f>
        <v/>
      </c>
      <c r="J1033" s="10" t="str">
        <f>IF('Base de données'!J976="","",'Base de données'!J976)</f>
        <v/>
      </c>
      <c r="K1033" s="10" t="str">
        <f>IF('Base de données'!K976="","",'Base de données'!K976)</f>
        <v/>
      </c>
      <c r="L1033" s="64" t="str">
        <f>IF('Base de données'!L976="","",'Base de données'!L976)</f>
        <v/>
      </c>
      <c r="M1033" s="64" t="str">
        <f>IF('Base de données'!M976="","",'Base de données'!M976)</f>
        <v/>
      </c>
      <c r="N1033" s="64" t="str">
        <f>IF('Base de données'!N976="","",'Base de données'!N976)</f>
        <v/>
      </c>
      <c r="O1033" s="10" t="str">
        <f>IF('Base de données'!O976="","",'Base de données'!O976)</f>
        <v/>
      </c>
      <c r="P1033" s="10" t="str">
        <f>IF('Base de données'!P976="","",'Base de données'!P976)</f>
        <v/>
      </c>
      <c r="Q1033" s="10" t="str">
        <f>IF('Base de données'!Q976="","",'Base de données'!Q976)</f>
        <v/>
      </c>
    </row>
    <row r="1034" spans="1:17" hidden="1" x14ac:dyDescent="0.3">
      <c r="A1034" s="12"/>
      <c r="B1034" s="10" t="str">
        <f>IF('Base de données'!B977="","",'Base de données'!B977)</f>
        <v/>
      </c>
      <c r="C1034" s="10" t="str">
        <f>IF('Base de données'!C977="","",'Base de données'!C977)</f>
        <v/>
      </c>
      <c r="D1034" s="10" t="str">
        <f>IF('Base de données'!D977="","",'Base de données'!D977)</f>
        <v/>
      </c>
      <c r="E1034" s="10" t="str">
        <f>IF('Base de données'!E977="","",'Base de données'!E977)</f>
        <v/>
      </c>
      <c r="F1034" s="10" t="str">
        <f>IF('Base de données'!F977="","",'Base de données'!F977)</f>
        <v/>
      </c>
      <c r="G1034" s="10" t="str">
        <f>IF('Base de données'!G977="","",'Base de données'!G977)</f>
        <v/>
      </c>
      <c r="H1034" s="10" t="str">
        <f>IF('Base de données'!H977="","",'Base de données'!H977)</f>
        <v/>
      </c>
      <c r="I1034" s="10" t="str">
        <f>IF('Base de données'!I977="","",'Base de données'!I977)</f>
        <v/>
      </c>
      <c r="J1034" s="10" t="str">
        <f>IF('Base de données'!J977="","",'Base de données'!J977)</f>
        <v/>
      </c>
      <c r="K1034" s="10" t="str">
        <f>IF('Base de données'!K977="","",'Base de données'!K977)</f>
        <v/>
      </c>
      <c r="L1034" s="64" t="str">
        <f>IF('Base de données'!L977="","",'Base de données'!L977)</f>
        <v/>
      </c>
      <c r="M1034" s="64" t="str">
        <f>IF('Base de données'!M977="","",'Base de données'!M977)</f>
        <v/>
      </c>
      <c r="N1034" s="64" t="str">
        <f>IF('Base de données'!N977="","",'Base de données'!N977)</f>
        <v/>
      </c>
      <c r="O1034" s="10" t="str">
        <f>IF('Base de données'!O977="","",'Base de données'!O977)</f>
        <v/>
      </c>
      <c r="P1034" s="10" t="str">
        <f>IF('Base de données'!P977="","",'Base de données'!P977)</f>
        <v/>
      </c>
      <c r="Q1034" s="10" t="str">
        <f>IF('Base de données'!Q977="","",'Base de données'!Q977)</f>
        <v/>
      </c>
    </row>
    <row r="1035" spans="1:17" hidden="1" x14ac:dyDescent="0.3">
      <c r="A1035" s="12"/>
      <c r="B1035" s="10" t="str">
        <f>IF('Base de données'!B978="","",'Base de données'!B978)</f>
        <v/>
      </c>
      <c r="C1035" s="10" t="str">
        <f>IF('Base de données'!C978="","",'Base de données'!C978)</f>
        <v/>
      </c>
      <c r="D1035" s="10" t="str">
        <f>IF('Base de données'!D978="","",'Base de données'!D978)</f>
        <v/>
      </c>
      <c r="E1035" s="10" t="str">
        <f>IF('Base de données'!E978="","",'Base de données'!E978)</f>
        <v/>
      </c>
      <c r="F1035" s="10" t="str">
        <f>IF('Base de données'!F978="","",'Base de données'!F978)</f>
        <v/>
      </c>
      <c r="G1035" s="10" t="str">
        <f>IF('Base de données'!G978="","",'Base de données'!G978)</f>
        <v/>
      </c>
      <c r="H1035" s="10" t="str">
        <f>IF('Base de données'!H978="","",'Base de données'!H978)</f>
        <v/>
      </c>
      <c r="I1035" s="10" t="str">
        <f>IF('Base de données'!I978="","",'Base de données'!I978)</f>
        <v/>
      </c>
      <c r="J1035" s="10" t="str">
        <f>IF('Base de données'!J978="","",'Base de données'!J978)</f>
        <v/>
      </c>
      <c r="K1035" s="10" t="str">
        <f>IF('Base de données'!K978="","",'Base de données'!K978)</f>
        <v/>
      </c>
      <c r="L1035" s="64" t="str">
        <f>IF('Base de données'!L978="","",'Base de données'!L978)</f>
        <v/>
      </c>
      <c r="M1035" s="64" t="str">
        <f>IF('Base de données'!M978="","",'Base de données'!M978)</f>
        <v/>
      </c>
      <c r="N1035" s="64" t="str">
        <f>IF('Base de données'!N978="","",'Base de données'!N978)</f>
        <v/>
      </c>
      <c r="O1035" s="10" t="str">
        <f>IF('Base de données'!O978="","",'Base de données'!O978)</f>
        <v/>
      </c>
      <c r="P1035" s="10" t="str">
        <f>IF('Base de données'!P978="","",'Base de données'!P978)</f>
        <v/>
      </c>
      <c r="Q1035" s="10" t="str">
        <f>IF('Base de données'!Q978="","",'Base de données'!Q978)</f>
        <v/>
      </c>
    </row>
    <row r="1036" spans="1:17" hidden="1" x14ac:dyDescent="0.3">
      <c r="A1036" s="12"/>
      <c r="B1036" s="10" t="str">
        <f>IF('Base de données'!B979="","",'Base de données'!B979)</f>
        <v/>
      </c>
      <c r="C1036" s="10" t="str">
        <f>IF('Base de données'!C979="","",'Base de données'!C979)</f>
        <v/>
      </c>
      <c r="D1036" s="10" t="str">
        <f>IF('Base de données'!D979="","",'Base de données'!D979)</f>
        <v/>
      </c>
      <c r="E1036" s="10" t="str">
        <f>IF('Base de données'!E979="","",'Base de données'!E979)</f>
        <v/>
      </c>
      <c r="F1036" s="10" t="str">
        <f>IF('Base de données'!F979="","",'Base de données'!F979)</f>
        <v/>
      </c>
      <c r="G1036" s="10" t="str">
        <f>IF('Base de données'!G979="","",'Base de données'!G979)</f>
        <v/>
      </c>
      <c r="H1036" s="10" t="str">
        <f>IF('Base de données'!H979="","",'Base de données'!H979)</f>
        <v/>
      </c>
      <c r="I1036" s="10" t="str">
        <f>IF('Base de données'!I979="","",'Base de données'!I979)</f>
        <v/>
      </c>
      <c r="J1036" s="10" t="str">
        <f>IF('Base de données'!J979="","",'Base de données'!J979)</f>
        <v/>
      </c>
      <c r="K1036" s="10" t="str">
        <f>IF('Base de données'!K979="","",'Base de données'!K979)</f>
        <v/>
      </c>
      <c r="L1036" s="64" t="str">
        <f>IF('Base de données'!L979="","",'Base de données'!L979)</f>
        <v/>
      </c>
      <c r="M1036" s="64" t="str">
        <f>IF('Base de données'!M979="","",'Base de données'!M979)</f>
        <v/>
      </c>
      <c r="N1036" s="64" t="str">
        <f>IF('Base de données'!N979="","",'Base de données'!N979)</f>
        <v/>
      </c>
      <c r="O1036" s="10" t="str">
        <f>IF('Base de données'!O979="","",'Base de données'!O979)</f>
        <v/>
      </c>
      <c r="P1036" s="10" t="str">
        <f>IF('Base de données'!P979="","",'Base de données'!P979)</f>
        <v/>
      </c>
      <c r="Q1036" s="10" t="str">
        <f>IF('Base de données'!Q979="","",'Base de données'!Q979)</f>
        <v/>
      </c>
    </row>
    <row r="1037" spans="1:17" hidden="1" x14ac:dyDescent="0.3">
      <c r="A1037" s="12"/>
      <c r="B1037" s="10" t="str">
        <f>IF('Base de données'!B980="","",'Base de données'!B980)</f>
        <v/>
      </c>
      <c r="C1037" s="10" t="str">
        <f>IF('Base de données'!C980="","",'Base de données'!C980)</f>
        <v/>
      </c>
      <c r="D1037" s="10" t="str">
        <f>IF('Base de données'!D980="","",'Base de données'!D980)</f>
        <v/>
      </c>
      <c r="E1037" s="10" t="str">
        <f>IF('Base de données'!E980="","",'Base de données'!E980)</f>
        <v/>
      </c>
      <c r="F1037" s="10" t="str">
        <f>IF('Base de données'!F980="","",'Base de données'!F980)</f>
        <v/>
      </c>
      <c r="G1037" s="10" t="str">
        <f>IF('Base de données'!G980="","",'Base de données'!G980)</f>
        <v/>
      </c>
      <c r="H1037" s="10" t="str">
        <f>IF('Base de données'!H980="","",'Base de données'!H980)</f>
        <v/>
      </c>
      <c r="I1037" s="10" t="str">
        <f>IF('Base de données'!I980="","",'Base de données'!I980)</f>
        <v/>
      </c>
      <c r="J1037" s="10" t="str">
        <f>IF('Base de données'!J980="","",'Base de données'!J980)</f>
        <v/>
      </c>
      <c r="K1037" s="10" t="str">
        <f>IF('Base de données'!K980="","",'Base de données'!K980)</f>
        <v/>
      </c>
      <c r="L1037" s="64" t="str">
        <f>IF('Base de données'!L980="","",'Base de données'!L980)</f>
        <v/>
      </c>
      <c r="M1037" s="64" t="str">
        <f>IF('Base de données'!M980="","",'Base de données'!M980)</f>
        <v/>
      </c>
      <c r="N1037" s="64" t="str">
        <f>IF('Base de données'!N980="","",'Base de données'!N980)</f>
        <v/>
      </c>
      <c r="O1037" s="10" t="str">
        <f>IF('Base de données'!O980="","",'Base de données'!O980)</f>
        <v/>
      </c>
      <c r="P1037" s="10" t="str">
        <f>IF('Base de données'!P980="","",'Base de données'!P980)</f>
        <v/>
      </c>
      <c r="Q1037" s="10" t="str">
        <f>IF('Base de données'!Q980="","",'Base de données'!Q980)</f>
        <v/>
      </c>
    </row>
    <row r="1038" spans="1:17" hidden="1" x14ac:dyDescent="0.3">
      <c r="A1038" s="12"/>
      <c r="B1038" s="10" t="str">
        <f>IF('Base de données'!B981="","",'Base de données'!B981)</f>
        <v/>
      </c>
      <c r="C1038" s="10" t="str">
        <f>IF('Base de données'!C981="","",'Base de données'!C981)</f>
        <v/>
      </c>
      <c r="D1038" s="10" t="str">
        <f>IF('Base de données'!D981="","",'Base de données'!D981)</f>
        <v/>
      </c>
      <c r="E1038" s="10" t="str">
        <f>IF('Base de données'!E981="","",'Base de données'!E981)</f>
        <v/>
      </c>
      <c r="F1038" s="10" t="str">
        <f>IF('Base de données'!F981="","",'Base de données'!F981)</f>
        <v/>
      </c>
      <c r="G1038" s="10" t="str">
        <f>IF('Base de données'!G981="","",'Base de données'!G981)</f>
        <v/>
      </c>
      <c r="H1038" s="10" t="str">
        <f>IF('Base de données'!H981="","",'Base de données'!H981)</f>
        <v/>
      </c>
      <c r="I1038" s="10" t="str">
        <f>IF('Base de données'!I981="","",'Base de données'!I981)</f>
        <v/>
      </c>
      <c r="J1038" s="10" t="str">
        <f>IF('Base de données'!J981="","",'Base de données'!J981)</f>
        <v/>
      </c>
      <c r="K1038" s="10" t="str">
        <f>IF('Base de données'!K981="","",'Base de données'!K981)</f>
        <v/>
      </c>
      <c r="L1038" s="64" t="str">
        <f>IF('Base de données'!L981="","",'Base de données'!L981)</f>
        <v/>
      </c>
      <c r="M1038" s="64" t="str">
        <f>IF('Base de données'!M981="","",'Base de données'!M981)</f>
        <v/>
      </c>
      <c r="N1038" s="64" t="str">
        <f>IF('Base de données'!N981="","",'Base de données'!N981)</f>
        <v/>
      </c>
      <c r="O1038" s="10" t="str">
        <f>IF('Base de données'!O981="","",'Base de données'!O981)</f>
        <v/>
      </c>
      <c r="P1038" s="10" t="str">
        <f>IF('Base de données'!P981="","",'Base de données'!P981)</f>
        <v/>
      </c>
      <c r="Q1038" s="10" t="str">
        <f>IF('Base de données'!Q981="","",'Base de données'!Q981)</f>
        <v/>
      </c>
    </row>
    <row r="1039" spans="1:17" hidden="1" x14ac:dyDescent="0.3">
      <c r="A1039" s="12"/>
      <c r="B1039" s="10" t="str">
        <f>IF('Base de données'!B982="","",'Base de données'!B982)</f>
        <v/>
      </c>
      <c r="C1039" s="10" t="str">
        <f>IF('Base de données'!C982="","",'Base de données'!C982)</f>
        <v/>
      </c>
      <c r="D1039" s="10" t="str">
        <f>IF('Base de données'!D982="","",'Base de données'!D982)</f>
        <v/>
      </c>
      <c r="E1039" s="10" t="str">
        <f>IF('Base de données'!E982="","",'Base de données'!E982)</f>
        <v/>
      </c>
      <c r="F1039" s="10" t="str">
        <f>IF('Base de données'!F982="","",'Base de données'!F982)</f>
        <v/>
      </c>
      <c r="G1039" s="10" t="str">
        <f>IF('Base de données'!G982="","",'Base de données'!G982)</f>
        <v/>
      </c>
      <c r="H1039" s="10" t="str">
        <f>IF('Base de données'!H982="","",'Base de données'!H982)</f>
        <v/>
      </c>
      <c r="I1039" s="10" t="str">
        <f>IF('Base de données'!I982="","",'Base de données'!I982)</f>
        <v/>
      </c>
      <c r="J1039" s="10" t="str">
        <f>IF('Base de données'!J982="","",'Base de données'!J982)</f>
        <v/>
      </c>
      <c r="K1039" s="10" t="str">
        <f>IF('Base de données'!K982="","",'Base de données'!K982)</f>
        <v/>
      </c>
      <c r="L1039" s="64" t="str">
        <f>IF('Base de données'!L982="","",'Base de données'!L982)</f>
        <v/>
      </c>
      <c r="M1039" s="64" t="str">
        <f>IF('Base de données'!M982="","",'Base de données'!M982)</f>
        <v/>
      </c>
      <c r="N1039" s="64" t="str">
        <f>IF('Base de données'!N982="","",'Base de données'!N982)</f>
        <v/>
      </c>
      <c r="O1039" s="10" t="str">
        <f>IF('Base de données'!O982="","",'Base de données'!O982)</f>
        <v/>
      </c>
      <c r="P1039" s="10" t="str">
        <f>IF('Base de données'!P982="","",'Base de données'!P982)</f>
        <v/>
      </c>
      <c r="Q1039" s="10" t="str">
        <f>IF('Base de données'!Q982="","",'Base de données'!Q982)</f>
        <v/>
      </c>
    </row>
    <row r="1040" spans="1:17" hidden="1" x14ac:dyDescent="0.3">
      <c r="A1040" s="12"/>
      <c r="B1040" s="10" t="str">
        <f>IF('Base de données'!B983="","",'Base de données'!B983)</f>
        <v/>
      </c>
      <c r="C1040" s="10" t="str">
        <f>IF('Base de données'!C983="","",'Base de données'!C983)</f>
        <v/>
      </c>
      <c r="D1040" s="10" t="str">
        <f>IF('Base de données'!D983="","",'Base de données'!D983)</f>
        <v/>
      </c>
      <c r="E1040" s="10" t="str">
        <f>IF('Base de données'!E983="","",'Base de données'!E983)</f>
        <v/>
      </c>
      <c r="F1040" s="10" t="str">
        <f>IF('Base de données'!F983="","",'Base de données'!F983)</f>
        <v/>
      </c>
      <c r="G1040" s="10" t="str">
        <f>IF('Base de données'!G983="","",'Base de données'!G983)</f>
        <v/>
      </c>
      <c r="H1040" s="10" t="str">
        <f>IF('Base de données'!H983="","",'Base de données'!H983)</f>
        <v/>
      </c>
      <c r="I1040" s="10" t="str">
        <f>IF('Base de données'!I983="","",'Base de données'!I983)</f>
        <v/>
      </c>
      <c r="J1040" s="10" t="str">
        <f>IF('Base de données'!J983="","",'Base de données'!J983)</f>
        <v/>
      </c>
      <c r="K1040" s="10" t="str">
        <f>IF('Base de données'!K983="","",'Base de données'!K983)</f>
        <v/>
      </c>
      <c r="L1040" s="64" t="str">
        <f>IF('Base de données'!L983="","",'Base de données'!L983)</f>
        <v/>
      </c>
      <c r="M1040" s="64" t="str">
        <f>IF('Base de données'!M983="","",'Base de données'!M983)</f>
        <v/>
      </c>
      <c r="N1040" s="64" t="str">
        <f>IF('Base de données'!N983="","",'Base de données'!N983)</f>
        <v/>
      </c>
      <c r="O1040" s="10" t="str">
        <f>IF('Base de données'!O983="","",'Base de données'!O983)</f>
        <v/>
      </c>
      <c r="P1040" s="10" t="str">
        <f>IF('Base de données'!P983="","",'Base de données'!P983)</f>
        <v/>
      </c>
      <c r="Q1040" s="10" t="str">
        <f>IF('Base de données'!Q983="","",'Base de données'!Q983)</f>
        <v/>
      </c>
    </row>
    <row r="1041" spans="1:17" hidden="1" x14ac:dyDescent="0.3">
      <c r="A1041" s="12"/>
      <c r="B1041" s="10" t="str">
        <f>IF('Base de données'!B984="","",'Base de données'!B984)</f>
        <v/>
      </c>
      <c r="C1041" s="10" t="str">
        <f>IF('Base de données'!C984="","",'Base de données'!C984)</f>
        <v/>
      </c>
      <c r="D1041" s="10" t="str">
        <f>IF('Base de données'!D984="","",'Base de données'!D984)</f>
        <v/>
      </c>
      <c r="E1041" s="10" t="str">
        <f>IF('Base de données'!E984="","",'Base de données'!E984)</f>
        <v/>
      </c>
      <c r="F1041" s="10" t="str">
        <f>IF('Base de données'!F984="","",'Base de données'!F984)</f>
        <v/>
      </c>
      <c r="G1041" s="10" t="str">
        <f>IF('Base de données'!G984="","",'Base de données'!G984)</f>
        <v/>
      </c>
      <c r="H1041" s="10" t="str">
        <f>IF('Base de données'!H984="","",'Base de données'!H984)</f>
        <v/>
      </c>
      <c r="I1041" s="10" t="str">
        <f>IF('Base de données'!I984="","",'Base de données'!I984)</f>
        <v/>
      </c>
      <c r="J1041" s="10" t="str">
        <f>IF('Base de données'!J984="","",'Base de données'!J984)</f>
        <v/>
      </c>
      <c r="K1041" s="10" t="str">
        <f>IF('Base de données'!K984="","",'Base de données'!K984)</f>
        <v/>
      </c>
      <c r="L1041" s="64" t="str">
        <f>IF('Base de données'!L984="","",'Base de données'!L984)</f>
        <v/>
      </c>
      <c r="M1041" s="64" t="str">
        <f>IF('Base de données'!M984="","",'Base de données'!M984)</f>
        <v/>
      </c>
      <c r="N1041" s="64" t="str">
        <f>IF('Base de données'!N984="","",'Base de données'!N984)</f>
        <v/>
      </c>
      <c r="O1041" s="10" t="str">
        <f>IF('Base de données'!O984="","",'Base de données'!O984)</f>
        <v/>
      </c>
      <c r="P1041" s="10" t="str">
        <f>IF('Base de données'!P984="","",'Base de données'!P984)</f>
        <v/>
      </c>
      <c r="Q1041" s="10" t="str">
        <f>IF('Base de données'!Q984="","",'Base de données'!Q984)</f>
        <v/>
      </c>
    </row>
    <row r="1042" spans="1:17" hidden="1" x14ac:dyDescent="0.3">
      <c r="A1042" s="12"/>
      <c r="B1042" s="10" t="str">
        <f>IF('Base de données'!B985="","",'Base de données'!B985)</f>
        <v/>
      </c>
      <c r="C1042" s="10" t="str">
        <f>IF('Base de données'!C985="","",'Base de données'!C985)</f>
        <v/>
      </c>
      <c r="D1042" s="10" t="str">
        <f>IF('Base de données'!D985="","",'Base de données'!D985)</f>
        <v/>
      </c>
      <c r="E1042" s="10" t="str">
        <f>IF('Base de données'!E985="","",'Base de données'!E985)</f>
        <v/>
      </c>
      <c r="F1042" s="10" t="str">
        <f>IF('Base de données'!F985="","",'Base de données'!F985)</f>
        <v/>
      </c>
      <c r="G1042" s="10" t="str">
        <f>IF('Base de données'!G985="","",'Base de données'!G985)</f>
        <v/>
      </c>
      <c r="H1042" s="10" t="str">
        <f>IF('Base de données'!H985="","",'Base de données'!H985)</f>
        <v/>
      </c>
      <c r="I1042" s="10" t="str">
        <f>IF('Base de données'!I985="","",'Base de données'!I985)</f>
        <v/>
      </c>
      <c r="J1042" s="10" t="str">
        <f>IF('Base de données'!J985="","",'Base de données'!J985)</f>
        <v/>
      </c>
      <c r="K1042" s="10" t="str">
        <f>IF('Base de données'!K985="","",'Base de données'!K985)</f>
        <v/>
      </c>
      <c r="L1042" s="64" t="str">
        <f>IF('Base de données'!L985="","",'Base de données'!L985)</f>
        <v/>
      </c>
      <c r="M1042" s="64" t="str">
        <f>IF('Base de données'!M985="","",'Base de données'!M985)</f>
        <v/>
      </c>
      <c r="N1042" s="64" t="str">
        <f>IF('Base de données'!N985="","",'Base de données'!N985)</f>
        <v/>
      </c>
      <c r="O1042" s="10" t="str">
        <f>IF('Base de données'!O985="","",'Base de données'!O985)</f>
        <v/>
      </c>
      <c r="P1042" s="10" t="str">
        <f>IF('Base de données'!P985="","",'Base de données'!P985)</f>
        <v/>
      </c>
      <c r="Q1042" s="10" t="str">
        <f>IF('Base de données'!Q985="","",'Base de données'!Q985)</f>
        <v/>
      </c>
    </row>
    <row r="1043" spans="1:17" hidden="1" x14ac:dyDescent="0.3">
      <c r="A1043" s="12"/>
      <c r="B1043" s="10" t="str">
        <f>IF('Base de données'!B986="","",'Base de données'!B986)</f>
        <v/>
      </c>
      <c r="C1043" s="10" t="str">
        <f>IF('Base de données'!C986="","",'Base de données'!C986)</f>
        <v/>
      </c>
      <c r="D1043" s="10" t="str">
        <f>IF('Base de données'!D986="","",'Base de données'!D986)</f>
        <v/>
      </c>
      <c r="E1043" s="10" t="str">
        <f>IF('Base de données'!E986="","",'Base de données'!E986)</f>
        <v/>
      </c>
      <c r="F1043" s="10" t="str">
        <f>IF('Base de données'!F986="","",'Base de données'!F986)</f>
        <v/>
      </c>
      <c r="G1043" s="10" t="str">
        <f>IF('Base de données'!G986="","",'Base de données'!G986)</f>
        <v/>
      </c>
      <c r="H1043" s="10" t="str">
        <f>IF('Base de données'!H986="","",'Base de données'!H986)</f>
        <v/>
      </c>
      <c r="I1043" s="10" t="str">
        <f>IF('Base de données'!I986="","",'Base de données'!I986)</f>
        <v/>
      </c>
      <c r="J1043" s="10" t="str">
        <f>IF('Base de données'!J986="","",'Base de données'!J986)</f>
        <v/>
      </c>
      <c r="K1043" s="10" t="str">
        <f>IF('Base de données'!K986="","",'Base de données'!K986)</f>
        <v/>
      </c>
      <c r="L1043" s="64" t="str">
        <f>IF('Base de données'!L986="","",'Base de données'!L986)</f>
        <v/>
      </c>
      <c r="M1043" s="64" t="str">
        <f>IF('Base de données'!M986="","",'Base de données'!M986)</f>
        <v/>
      </c>
      <c r="N1043" s="64" t="str">
        <f>IF('Base de données'!N986="","",'Base de données'!N986)</f>
        <v/>
      </c>
      <c r="O1043" s="10" t="str">
        <f>IF('Base de données'!O986="","",'Base de données'!O986)</f>
        <v/>
      </c>
      <c r="P1043" s="10" t="str">
        <f>IF('Base de données'!P986="","",'Base de données'!P986)</f>
        <v/>
      </c>
      <c r="Q1043" s="10" t="str">
        <f>IF('Base de données'!Q986="","",'Base de données'!Q986)</f>
        <v/>
      </c>
    </row>
    <row r="1044" spans="1:17" hidden="1" x14ac:dyDescent="0.3">
      <c r="A1044" s="12"/>
      <c r="B1044" s="10" t="str">
        <f>IF('Base de données'!B987="","",'Base de données'!B987)</f>
        <v/>
      </c>
      <c r="C1044" s="10" t="str">
        <f>IF('Base de données'!C987="","",'Base de données'!C987)</f>
        <v/>
      </c>
      <c r="D1044" s="10" t="str">
        <f>IF('Base de données'!D987="","",'Base de données'!D987)</f>
        <v/>
      </c>
      <c r="E1044" s="10" t="str">
        <f>IF('Base de données'!E987="","",'Base de données'!E987)</f>
        <v/>
      </c>
      <c r="F1044" s="10" t="str">
        <f>IF('Base de données'!F987="","",'Base de données'!F987)</f>
        <v/>
      </c>
      <c r="G1044" s="10" t="str">
        <f>IF('Base de données'!G987="","",'Base de données'!G987)</f>
        <v/>
      </c>
      <c r="H1044" s="10" t="str">
        <f>IF('Base de données'!H987="","",'Base de données'!H987)</f>
        <v/>
      </c>
      <c r="I1044" s="10" t="str">
        <f>IF('Base de données'!I987="","",'Base de données'!I987)</f>
        <v/>
      </c>
      <c r="J1044" s="10" t="str">
        <f>IF('Base de données'!J987="","",'Base de données'!J987)</f>
        <v/>
      </c>
      <c r="K1044" s="10" t="str">
        <f>IF('Base de données'!K987="","",'Base de données'!K987)</f>
        <v/>
      </c>
      <c r="L1044" s="64" t="str">
        <f>IF('Base de données'!L987="","",'Base de données'!L987)</f>
        <v/>
      </c>
      <c r="M1044" s="64" t="str">
        <f>IF('Base de données'!M987="","",'Base de données'!M987)</f>
        <v/>
      </c>
      <c r="N1044" s="64" t="str">
        <f>IF('Base de données'!N987="","",'Base de données'!N987)</f>
        <v/>
      </c>
      <c r="O1044" s="10" t="str">
        <f>IF('Base de données'!O987="","",'Base de données'!O987)</f>
        <v/>
      </c>
      <c r="P1044" s="10" t="str">
        <f>IF('Base de données'!P987="","",'Base de données'!P987)</f>
        <v/>
      </c>
      <c r="Q1044" s="10" t="str">
        <f>IF('Base de données'!Q987="","",'Base de données'!Q987)</f>
        <v/>
      </c>
    </row>
    <row r="1045" spans="1:17" hidden="1" x14ac:dyDescent="0.3">
      <c r="A1045" s="12"/>
      <c r="B1045" s="10" t="str">
        <f>IF('Base de données'!B988="","",'Base de données'!B988)</f>
        <v/>
      </c>
      <c r="C1045" s="10" t="str">
        <f>IF('Base de données'!C988="","",'Base de données'!C988)</f>
        <v/>
      </c>
      <c r="D1045" s="10" t="str">
        <f>IF('Base de données'!D988="","",'Base de données'!D988)</f>
        <v/>
      </c>
      <c r="E1045" s="10" t="str">
        <f>IF('Base de données'!E988="","",'Base de données'!E988)</f>
        <v/>
      </c>
      <c r="F1045" s="10" t="str">
        <f>IF('Base de données'!F988="","",'Base de données'!F988)</f>
        <v/>
      </c>
      <c r="G1045" s="10" t="str">
        <f>IF('Base de données'!G988="","",'Base de données'!G988)</f>
        <v/>
      </c>
      <c r="H1045" s="10" t="str">
        <f>IF('Base de données'!H988="","",'Base de données'!H988)</f>
        <v/>
      </c>
      <c r="I1045" s="10" t="str">
        <f>IF('Base de données'!I988="","",'Base de données'!I988)</f>
        <v/>
      </c>
      <c r="J1045" s="10" t="str">
        <f>IF('Base de données'!J988="","",'Base de données'!J988)</f>
        <v/>
      </c>
      <c r="K1045" s="10" t="str">
        <f>IF('Base de données'!K988="","",'Base de données'!K988)</f>
        <v/>
      </c>
      <c r="L1045" s="64" t="str">
        <f>IF('Base de données'!L988="","",'Base de données'!L988)</f>
        <v/>
      </c>
      <c r="M1045" s="64" t="str">
        <f>IF('Base de données'!M988="","",'Base de données'!M988)</f>
        <v/>
      </c>
      <c r="N1045" s="64" t="str">
        <f>IF('Base de données'!N988="","",'Base de données'!N988)</f>
        <v/>
      </c>
      <c r="O1045" s="10" t="str">
        <f>IF('Base de données'!O988="","",'Base de données'!O988)</f>
        <v/>
      </c>
      <c r="P1045" s="10" t="str">
        <f>IF('Base de données'!P988="","",'Base de données'!P988)</f>
        <v/>
      </c>
      <c r="Q1045" s="10" t="str">
        <f>IF('Base de données'!Q988="","",'Base de données'!Q988)</f>
        <v/>
      </c>
    </row>
    <row r="1046" spans="1:17" hidden="1" x14ac:dyDescent="0.3">
      <c r="A1046" s="12"/>
      <c r="B1046" s="10" t="str">
        <f>IF('Base de données'!B989="","",'Base de données'!B989)</f>
        <v/>
      </c>
      <c r="C1046" s="10" t="str">
        <f>IF('Base de données'!C989="","",'Base de données'!C989)</f>
        <v/>
      </c>
      <c r="D1046" s="10" t="str">
        <f>IF('Base de données'!D989="","",'Base de données'!D989)</f>
        <v/>
      </c>
      <c r="E1046" s="10" t="str">
        <f>IF('Base de données'!E989="","",'Base de données'!E989)</f>
        <v/>
      </c>
      <c r="F1046" s="10" t="str">
        <f>IF('Base de données'!F989="","",'Base de données'!F989)</f>
        <v/>
      </c>
      <c r="G1046" s="10" t="str">
        <f>IF('Base de données'!G989="","",'Base de données'!G989)</f>
        <v/>
      </c>
      <c r="H1046" s="10" t="str">
        <f>IF('Base de données'!H989="","",'Base de données'!H989)</f>
        <v/>
      </c>
      <c r="I1046" s="10" t="str">
        <f>IF('Base de données'!I989="","",'Base de données'!I989)</f>
        <v/>
      </c>
      <c r="J1046" s="10" t="str">
        <f>IF('Base de données'!J989="","",'Base de données'!J989)</f>
        <v/>
      </c>
      <c r="K1046" s="10" t="str">
        <f>IF('Base de données'!K989="","",'Base de données'!K989)</f>
        <v/>
      </c>
      <c r="L1046" s="64" t="str">
        <f>IF('Base de données'!L989="","",'Base de données'!L989)</f>
        <v/>
      </c>
      <c r="M1046" s="64" t="str">
        <f>IF('Base de données'!M989="","",'Base de données'!M989)</f>
        <v/>
      </c>
      <c r="N1046" s="64" t="str">
        <f>IF('Base de données'!N989="","",'Base de données'!N989)</f>
        <v/>
      </c>
      <c r="O1046" s="10" t="str">
        <f>IF('Base de données'!O989="","",'Base de données'!O989)</f>
        <v/>
      </c>
      <c r="P1046" s="10" t="str">
        <f>IF('Base de données'!P989="","",'Base de données'!P989)</f>
        <v/>
      </c>
      <c r="Q1046" s="10" t="str">
        <f>IF('Base de données'!Q989="","",'Base de données'!Q989)</f>
        <v/>
      </c>
    </row>
    <row r="1047" spans="1:17" hidden="1" x14ac:dyDescent="0.3">
      <c r="A1047" s="12"/>
      <c r="B1047" s="10" t="str">
        <f>IF('Base de données'!B990="","",'Base de données'!B990)</f>
        <v/>
      </c>
      <c r="C1047" s="10" t="str">
        <f>IF('Base de données'!C990="","",'Base de données'!C990)</f>
        <v/>
      </c>
      <c r="D1047" s="10" t="str">
        <f>IF('Base de données'!D990="","",'Base de données'!D990)</f>
        <v/>
      </c>
      <c r="E1047" s="10" t="str">
        <f>IF('Base de données'!E990="","",'Base de données'!E990)</f>
        <v/>
      </c>
      <c r="F1047" s="10" t="str">
        <f>IF('Base de données'!F990="","",'Base de données'!F990)</f>
        <v/>
      </c>
      <c r="G1047" s="10" t="str">
        <f>IF('Base de données'!G990="","",'Base de données'!G990)</f>
        <v/>
      </c>
      <c r="H1047" s="10" t="str">
        <f>IF('Base de données'!H990="","",'Base de données'!H990)</f>
        <v/>
      </c>
      <c r="I1047" s="10" t="str">
        <f>IF('Base de données'!I990="","",'Base de données'!I990)</f>
        <v/>
      </c>
      <c r="J1047" s="10" t="str">
        <f>IF('Base de données'!J990="","",'Base de données'!J990)</f>
        <v/>
      </c>
      <c r="K1047" s="10" t="str">
        <f>IF('Base de données'!K990="","",'Base de données'!K990)</f>
        <v/>
      </c>
      <c r="L1047" s="64" t="str">
        <f>IF('Base de données'!L990="","",'Base de données'!L990)</f>
        <v/>
      </c>
      <c r="M1047" s="64" t="str">
        <f>IF('Base de données'!M990="","",'Base de données'!M990)</f>
        <v/>
      </c>
      <c r="N1047" s="64" t="str">
        <f>IF('Base de données'!N990="","",'Base de données'!N990)</f>
        <v/>
      </c>
      <c r="O1047" s="10" t="str">
        <f>IF('Base de données'!O990="","",'Base de données'!O990)</f>
        <v/>
      </c>
      <c r="P1047" s="10" t="str">
        <f>IF('Base de données'!P990="","",'Base de données'!P990)</f>
        <v/>
      </c>
      <c r="Q1047" s="10" t="str">
        <f>IF('Base de données'!Q990="","",'Base de données'!Q990)</f>
        <v/>
      </c>
    </row>
    <row r="1048" spans="1:17" hidden="1" x14ac:dyDescent="0.3">
      <c r="A1048" s="12"/>
      <c r="B1048" s="10" t="str">
        <f>IF('Base de données'!B991="","",'Base de données'!B991)</f>
        <v/>
      </c>
      <c r="C1048" s="10" t="str">
        <f>IF('Base de données'!C991="","",'Base de données'!C991)</f>
        <v/>
      </c>
      <c r="D1048" s="10" t="str">
        <f>IF('Base de données'!D991="","",'Base de données'!D991)</f>
        <v/>
      </c>
      <c r="E1048" s="10" t="str">
        <f>IF('Base de données'!E991="","",'Base de données'!E991)</f>
        <v/>
      </c>
      <c r="F1048" s="10" t="str">
        <f>IF('Base de données'!F991="","",'Base de données'!F991)</f>
        <v/>
      </c>
      <c r="G1048" s="10" t="str">
        <f>IF('Base de données'!G991="","",'Base de données'!G991)</f>
        <v/>
      </c>
      <c r="H1048" s="10" t="str">
        <f>IF('Base de données'!H991="","",'Base de données'!H991)</f>
        <v/>
      </c>
      <c r="I1048" s="10" t="str">
        <f>IF('Base de données'!I991="","",'Base de données'!I991)</f>
        <v/>
      </c>
      <c r="J1048" s="10" t="str">
        <f>IF('Base de données'!J991="","",'Base de données'!J991)</f>
        <v/>
      </c>
      <c r="K1048" s="10" t="str">
        <f>IF('Base de données'!K991="","",'Base de données'!K991)</f>
        <v/>
      </c>
      <c r="L1048" s="64" t="str">
        <f>IF('Base de données'!L991="","",'Base de données'!L991)</f>
        <v/>
      </c>
      <c r="M1048" s="64" t="str">
        <f>IF('Base de données'!M991="","",'Base de données'!M991)</f>
        <v/>
      </c>
      <c r="N1048" s="64" t="str">
        <f>IF('Base de données'!N991="","",'Base de données'!N991)</f>
        <v/>
      </c>
      <c r="O1048" s="10" t="str">
        <f>IF('Base de données'!O991="","",'Base de données'!O991)</f>
        <v/>
      </c>
      <c r="P1048" s="10" t="str">
        <f>IF('Base de données'!P991="","",'Base de données'!P991)</f>
        <v/>
      </c>
      <c r="Q1048" s="10" t="str">
        <f>IF('Base de données'!Q991="","",'Base de données'!Q991)</f>
        <v/>
      </c>
    </row>
    <row r="1049" spans="1:17" hidden="1" x14ac:dyDescent="0.3">
      <c r="A1049" s="12"/>
      <c r="B1049" s="10" t="str">
        <f>IF('Base de données'!B992="","",'Base de données'!B992)</f>
        <v/>
      </c>
      <c r="C1049" s="10" t="str">
        <f>IF('Base de données'!C992="","",'Base de données'!C992)</f>
        <v/>
      </c>
      <c r="D1049" s="10" t="str">
        <f>IF('Base de données'!D992="","",'Base de données'!D992)</f>
        <v/>
      </c>
      <c r="E1049" s="10" t="str">
        <f>IF('Base de données'!E992="","",'Base de données'!E992)</f>
        <v/>
      </c>
      <c r="F1049" s="10" t="str">
        <f>IF('Base de données'!F992="","",'Base de données'!F992)</f>
        <v/>
      </c>
      <c r="G1049" s="10" t="str">
        <f>IF('Base de données'!G992="","",'Base de données'!G992)</f>
        <v/>
      </c>
      <c r="H1049" s="10" t="str">
        <f>IF('Base de données'!H992="","",'Base de données'!H992)</f>
        <v/>
      </c>
      <c r="I1049" s="10" t="str">
        <f>IF('Base de données'!I992="","",'Base de données'!I992)</f>
        <v/>
      </c>
      <c r="J1049" s="10" t="str">
        <f>IF('Base de données'!J992="","",'Base de données'!J992)</f>
        <v/>
      </c>
      <c r="K1049" s="10" t="str">
        <f>IF('Base de données'!K992="","",'Base de données'!K992)</f>
        <v/>
      </c>
      <c r="L1049" s="64" t="str">
        <f>IF('Base de données'!L992="","",'Base de données'!L992)</f>
        <v/>
      </c>
      <c r="M1049" s="64" t="str">
        <f>IF('Base de données'!M992="","",'Base de données'!M992)</f>
        <v/>
      </c>
      <c r="N1049" s="64" t="str">
        <f>IF('Base de données'!N992="","",'Base de données'!N992)</f>
        <v/>
      </c>
      <c r="O1049" s="10" t="str">
        <f>IF('Base de données'!O992="","",'Base de données'!O992)</f>
        <v/>
      </c>
      <c r="P1049" s="10" t="str">
        <f>IF('Base de données'!P992="","",'Base de données'!P992)</f>
        <v/>
      </c>
      <c r="Q1049" s="10" t="str">
        <f>IF('Base de données'!Q992="","",'Base de données'!Q992)</f>
        <v/>
      </c>
    </row>
    <row r="1050" spans="1:17" hidden="1" x14ac:dyDescent="0.3">
      <c r="A1050" s="12"/>
      <c r="B1050" s="10" t="str">
        <f>IF('Base de données'!B993="","",'Base de données'!B993)</f>
        <v/>
      </c>
      <c r="C1050" s="10" t="str">
        <f>IF('Base de données'!C993="","",'Base de données'!C993)</f>
        <v/>
      </c>
      <c r="D1050" s="10" t="str">
        <f>IF('Base de données'!D993="","",'Base de données'!D993)</f>
        <v/>
      </c>
      <c r="E1050" s="10" t="str">
        <f>IF('Base de données'!E993="","",'Base de données'!E993)</f>
        <v/>
      </c>
      <c r="F1050" s="10" t="str">
        <f>IF('Base de données'!F993="","",'Base de données'!F993)</f>
        <v/>
      </c>
      <c r="G1050" s="10" t="str">
        <f>IF('Base de données'!G993="","",'Base de données'!G993)</f>
        <v/>
      </c>
      <c r="H1050" s="10" t="str">
        <f>IF('Base de données'!H993="","",'Base de données'!H993)</f>
        <v/>
      </c>
      <c r="I1050" s="10" t="str">
        <f>IF('Base de données'!I993="","",'Base de données'!I993)</f>
        <v/>
      </c>
      <c r="J1050" s="10" t="str">
        <f>IF('Base de données'!J993="","",'Base de données'!J993)</f>
        <v/>
      </c>
      <c r="K1050" s="10" t="str">
        <f>IF('Base de données'!K993="","",'Base de données'!K993)</f>
        <v/>
      </c>
      <c r="L1050" s="64" t="str">
        <f>IF('Base de données'!L993="","",'Base de données'!L993)</f>
        <v/>
      </c>
      <c r="M1050" s="64" t="str">
        <f>IF('Base de données'!M993="","",'Base de données'!M993)</f>
        <v/>
      </c>
      <c r="N1050" s="64" t="str">
        <f>IF('Base de données'!N993="","",'Base de données'!N993)</f>
        <v/>
      </c>
      <c r="O1050" s="10" t="str">
        <f>IF('Base de données'!O993="","",'Base de données'!O993)</f>
        <v/>
      </c>
      <c r="P1050" s="10" t="str">
        <f>IF('Base de données'!P993="","",'Base de données'!P993)</f>
        <v/>
      </c>
      <c r="Q1050" s="10" t="str">
        <f>IF('Base de données'!Q993="","",'Base de données'!Q993)</f>
        <v/>
      </c>
    </row>
    <row r="1051" spans="1:17" hidden="1" x14ac:dyDescent="0.3">
      <c r="A1051" s="12"/>
      <c r="B1051" s="10" t="str">
        <f>IF('Base de données'!B994="","",'Base de données'!B994)</f>
        <v/>
      </c>
      <c r="C1051" s="10" t="str">
        <f>IF('Base de données'!C994="","",'Base de données'!C994)</f>
        <v/>
      </c>
      <c r="D1051" s="10" t="str">
        <f>IF('Base de données'!D994="","",'Base de données'!D994)</f>
        <v/>
      </c>
      <c r="E1051" s="10" t="str">
        <f>IF('Base de données'!E994="","",'Base de données'!E994)</f>
        <v/>
      </c>
      <c r="F1051" s="10" t="str">
        <f>IF('Base de données'!F994="","",'Base de données'!F994)</f>
        <v/>
      </c>
      <c r="G1051" s="10" t="str">
        <f>IF('Base de données'!G994="","",'Base de données'!G994)</f>
        <v/>
      </c>
      <c r="H1051" s="10" t="str">
        <f>IF('Base de données'!H994="","",'Base de données'!H994)</f>
        <v/>
      </c>
      <c r="I1051" s="10" t="str">
        <f>IF('Base de données'!I994="","",'Base de données'!I994)</f>
        <v/>
      </c>
      <c r="J1051" s="10" t="str">
        <f>IF('Base de données'!J994="","",'Base de données'!J994)</f>
        <v/>
      </c>
      <c r="K1051" s="10" t="str">
        <f>IF('Base de données'!K994="","",'Base de données'!K994)</f>
        <v/>
      </c>
      <c r="L1051" s="64" t="str">
        <f>IF('Base de données'!L994="","",'Base de données'!L994)</f>
        <v/>
      </c>
      <c r="M1051" s="64" t="str">
        <f>IF('Base de données'!M994="","",'Base de données'!M994)</f>
        <v/>
      </c>
      <c r="N1051" s="64" t="str">
        <f>IF('Base de données'!N994="","",'Base de données'!N994)</f>
        <v/>
      </c>
      <c r="O1051" s="10" t="str">
        <f>IF('Base de données'!O994="","",'Base de données'!O994)</f>
        <v/>
      </c>
      <c r="P1051" s="10" t="str">
        <f>IF('Base de données'!P994="","",'Base de données'!P994)</f>
        <v/>
      </c>
      <c r="Q1051" s="10" t="str">
        <f>IF('Base de données'!Q994="","",'Base de données'!Q994)</f>
        <v/>
      </c>
    </row>
    <row r="1052" spans="1:17" hidden="1" x14ac:dyDescent="0.3">
      <c r="A1052" s="12"/>
      <c r="B1052" s="10" t="str">
        <f>IF('Base de données'!B995="","",'Base de données'!B995)</f>
        <v/>
      </c>
      <c r="C1052" s="10" t="str">
        <f>IF('Base de données'!C995="","",'Base de données'!C995)</f>
        <v/>
      </c>
      <c r="D1052" s="10" t="str">
        <f>IF('Base de données'!D995="","",'Base de données'!D995)</f>
        <v/>
      </c>
      <c r="E1052" s="10" t="str">
        <f>IF('Base de données'!E995="","",'Base de données'!E995)</f>
        <v/>
      </c>
      <c r="F1052" s="10" t="str">
        <f>IF('Base de données'!F995="","",'Base de données'!F995)</f>
        <v/>
      </c>
      <c r="G1052" s="10" t="str">
        <f>IF('Base de données'!G995="","",'Base de données'!G995)</f>
        <v/>
      </c>
      <c r="H1052" s="10" t="str">
        <f>IF('Base de données'!H995="","",'Base de données'!H995)</f>
        <v/>
      </c>
      <c r="I1052" s="10" t="str">
        <f>IF('Base de données'!I995="","",'Base de données'!I995)</f>
        <v/>
      </c>
      <c r="J1052" s="10" t="str">
        <f>IF('Base de données'!J995="","",'Base de données'!J995)</f>
        <v/>
      </c>
      <c r="K1052" s="10" t="str">
        <f>IF('Base de données'!K995="","",'Base de données'!K995)</f>
        <v/>
      </c>
      <c r="L1052" s="64" t="str">
        <f>IF('Base de données'!L995="","",'Base de données'!L995)</f>
        <v/>
      </c>
      <c r="M1052" s="64" t="str">
        <f>IF('Base de données'!M995="","",'Base de données'!M995)</f>
        <v/>
      </c>
      <c r="N1052" s="64" t="str">
        <f>IF('Base de données'!N995="","",'Base de données'!N995)</f>
        <v/>
      </c>
      <c r="O1052" s="10" t="str">
        <f>IF('Base de données'!O995="","",'Base de données'!O995)</f>
        <v/>
      </c>
      <c r="P1052" s="10" t="str">
        <f>IF('Base de données'!P995="","",'Base de données'!P995)</f>
        <v/>
      </c>
      <c r="Q1052" s="10" t="str">
        <f>IF('Base de données'!Q995="","",'Base de données'!Q995)</f>
        <v/>
      </c>
    </row>
    <row r="1053" spans="1:17" hidden="1" x14ac:dyDescent="0.3">
      <c r="A1053" s="12"/>
      <c r="B1053" s="10" t="str">
        <f>IF('Base de données'!B996="","",'Base de données'!B996)</f>
        <v/>
      </c>
      <c r="C1053" s="10" t="str">
        <f>IF('Base de données'!C996="","",'Base de données'!C996)</f>
        <v/>
      </c>
      <c r="D1053" s="10" t="str">
        <f>IF('Base de données'!D996="","",'Base de données'!D996)</f>
        <v/>
      </c>
      <c r="E1053" s="10" t="str">
        <f>IF('Base de données'!E996="","",'Base de données'!E996)</f>
        <v/>
      </c>
      <c r="F1053" s="10" t="str">
        <f>IF('Base de données'!F996="","",'Base de données'!F996)</f>
        <v/>
      </c>
      <c r="G1053" s="10" t="str">
        <f>IF('Base de données'!G996="","",'Base de données'!G996)</f>
        <v/>
      </c>
      <c r="H1053" s="10" t="str">
        <f>IF('Base de données'!H996="","",'Base de données'!H996)</f>
        <v/>
      </c>
      <c r="I1053" s="10" t="str">
        <f>IF('Base de données'!I996="","",'Base de données'!I996)</f>
        <v/>
      </c>
      <c r="J1053" s="10" t="str">
        <f>IF('Base de données'!J996="","",'Base de données'!J996)</f>
        <v/>
      </c>
      <c r="K1053" s="10" t="str">
        <f>IF('Base de données'!K996="","",'Base de données'!K996)</f>
        <v/>
      </c>
      <c r="L1053" s="64" t="str">
        <f>IF('Base de données'!L996="","",'Base de données'!L996)</f>
        <v/>
      </c>
      <c r="M1053" s="64" t="str">
        <f>IF('Base de données'!M996="","",'Base de données'!M996)</f>
        <v/>
      </c>
      <c r="N1053" s="64" t="str">
        <f>IF('Base de données'!N996="","",'Base de données'!N996)</f>
        <v/>
      </c>
      <c r="O1053" s="10" t="str">
        <f>IF('Base de données'!O996="","",'Base de données'!O996)</f>
        <v/>
      </c>
      <c r="P1053" s="10" t="str">
        <f>IF('Base de données'!P996="","",'Base de données'!P996)</f>
        <v/>
      </c>
      <c r="Q1053" s="10" t="str">
        <f>IF('Base de données'!Q996="","",'Base de données'!Q996)</f>
        <v/>
      </c>
    </row>
    <row r="1054" spans="1:17" hidden="1" x14ac:dyDescent="0.3">
      <c r="A1054" s="12"/>
      <c r="B1054" s="10" t="str">
        <f>IF('Base de données'!B997="","",'Base de données'!B997)</f>
        <v/>
      </c>
      <c r="C1054" s="10" t="str">
        <f>IF('Base de données'!C997="","",'Base de données'!C997)</f>
        <v/>
      </c>
      <c r="D1054" s="10" t="str">
        <f>IF('Base de données'!D997="","",'Base de données'!D997)</f>
        <v/>
      </c>
      <c r="E1054" s="10" t="str">
        <f>IF('Base de données'!E997="","",'Base de données'!E997)</f>
        <v/>
      </c>
      <c r="F1054" s="10" t="str">
        <f>IF('Base de données'!F997="","",'Base de données'!F997)</f>
        <v/>
      </c>
      <c r="G1054" s="10" t="str">
        <f>IF('Base de données'!G997="","",'Base de données'!G997)</f>
        <v/>
      </c>
      <c r="H1054" s="10" t="str">
        <f>IF('Base de données'!H997="","",'Base de données'!H997)</f>
        <v/>
      </c>
      <c r="I1054" s="10" t="str">
        <f>IF('Base de données'!I997="","",'Base de données'!I997)</f>
        <v/>
      </c>
      <c r="J1054" s="10" t="str">
        <f>IF('Base de données'!J997="","",'Base de données'!J997)</f>
        <v/>
      </c>
      <c r="K1054" s="10" t="str">
        <f>IF('Base de données'!K997="","",'Base de données'!K997)</f>
        <v/>
      </c>
      <c r="L1054" s="64" t="str">
        <f>IF('Base de données'!L997="","",'Base de données'!L997)</f>
        <v/>
      </c>
      <c r="M1054" s="64" t="str">
        <f>IF('Base de données'!M997="","",'Base de données'!M997)</f>
        <v/>
      </c>
      <c r="N1054" s="64" t="str">
        <f>IF('Base de données'!N997="","",'Base de données'!N997)</f>
        <v/>
      </c>
      <c r="O1054" s="10" t="str">
        <f>IF('Base de données'!O997="","",'Base de données'!O997)</f>
        <v/>
      </c>
      <c r="P1054" s="10" t="str">
        <f>IF('Base de données'!P997="","",'Base de données'!P997)</f>
        <v/>
      </c>
      <c r="Q1054" s="10" t="str">
        <f>IF('Base de données'!Q997="","",'Base de données'!Q997)</f>
        <v/>
      </c>
    </row>
    <row r="1055" spans="1:17" hidden="1" x14ac:dyDescent="0.3">
      <c r="A1055" s="12"/>
      <c r="B1055" s="10" t="str">
        <f>IF('Base de données'!B998="","",'Base de données'!B998)</f>
        <v/>
      </c>
      <c r="C1055" s="10" t="str">
        <f>IF('Base de données'!C998="","",'Base de données'!C998)</f>
        <v/>
      </c>
      <c r="D1055" s="10" t="str">
        <f>IF('Base de données'!D998="","",'Base de données'!D998)</f>
        <v/>
      </c>
      <c r="E1055" s="10" t="str">
        <f>IF('Base de données'!E998="","",'Base de données'!E998)</f>
        <v/>
      </c>
      <c r="F1055" s="10" t="str">
        <f>IF('Base de données'!F998="","",'Base de données'!F998)</f>
        <v/>
      </c>
      <c r="G1055" s="10" t="str">
        <f>IF('Base de données'!G998="","",'Base de données'!G998)</f>
        <v/>
      </c>
      <c r="H1055" s="10" t="str">
        <f>IF('Base de données'!H998="","",'Base de données'!H998)</f>
        <v/>
      </c>
      <c r="I1055" s="10" t="str">
        <f>IF('Base de données'!I998="","",'Base de données'!I998)</f>
        <v/>
      </c>
      <c r="J1055" s="10" t="str">
        <f>IF('Base de données'!J998="","",'Base de données'!J998)</f>
        <v/>
      </c>
      <c r="K1055" s="10" t="str">
        <f>IF('Base de données'!K998="","",'Base de données'!K998)</f>
        <v/>
      </c>
      <c r="L1055" s="64" t="str">
        <f>IF('Base de données'!L998="","",'Base de données'!L998)</f>
        <v/>
      </c>
      <c r="M1055" s="64" t="str">
        <f>IF('Base de données'!M998="","",'Base de données'!M998)</f>
        <v/>
      </c>
      <c r="N1055" s="64" t="str">
        <f>IF('Base de données'!N998="","",'Base de données'!N998)</f>
        <v/>
      </c>
      <c r="O1055" s="10" t="str">
        <f>IF('Base de données'!O998="","",'Base de données'!O998)</f>
        <v/>
      </c>
      <c r="P1055" s="10" t="str">
        <f>IF('Base de données'!P998="","",'Base de données'!P998)</f>
        <v/>
      </c>
      <c r="Q1055" s="10" t="str">
        <f>IF('Base de données'!Q998="","",'Base de données'!Q998)</f>
        <v/>
      </c>
    </row>
    <row r="1056" spans="1:17" hidden="1" x14ac:dyDescent="0.3">
      <c r="A1056" s="12"/>
      <c r="B1056" s="10" t="str">
        <f>IF('Base de données'!B999="","",'Base de données'!B999)</f>
        <v/>
      </c>
      <c r="C1056" s="10" t="str">
        <f>IF('Base de données'!C999="","",'Base de données'!C999)</f>
        <v/>
      </c>
      <c r="D1056" s="10" t="str">
        <f>IF('Base de données'!D999="","",'Base de données'!D999)</f>
        <v/>
      </c>
      <c r="E1056" s="10" t="str">
        <f>IF('Base de données'!E999="","",'Base de données'!E999)</f>
        <v/>
      </c>
      <c r="F1056" s="10" t="str">
        <f>IF('Base de données'!F999="","",'Base de données'!F999)</f>
        <v/>
      </c>
      <c r="G1056" s="10" t="str">
        <f>IF('Base de données'!G999="","",'Base de données'!G999)</f>
        <v/>
      </c>
      <c r="H1056" s="10" t="str">
        <f>IF('Base de données'!H999="","",'Base de données'!H999)</f>
        <v/>
      </c>
      <c r="I1056" s="10" t="str">
        <f>IF('Base de données'!I999="","",'Base de données'!I999)</f>
        <v/>
      </c>
      <c r="J1056" s="10" t="str">
        <f>IF('Base de données'!J999="","",'Base de données'!J999)</f>
        <v/>
      </c>
      <c r="K1056" s="10" t="str">
        <f>IF('Base de données'!K999="","",'Base de données'!K999)</f>
        <v/>
      </c>
      <c r="L1056" s="64" t="str">
        <f>IF('Base de données'!L999="","",'Base de données'!L999)</f>
        <v/>
      </c>
      <c r="M1056" s="64" t="str">
        <f>IF('Base de données'!M999="","",'Base de données'!M999)</f>
        <v/>
      </c>
      <c r="N1056" s="64" t="str">
        <f>IF('Base de données'!N999="","",'Base de données'!N999)</f>
        <v/>
      </c>
      <c r="O1056" s="10" t="str">
        <f>IF('Base de données'!O999="","",'Base de données'!O999)</f>
        <v/>
      </c>
      <c r="P1056" s="10" t="str">
        <f>IF('Base de données'!P999="","",'Base de données'!P999)</f>
        <v/>
      </c>
      <c r="Q1056" s="10" t="str">
        <f>IF('Base de données'!Q999="","",'Base de données'!Q999)</f>
        <v/>
      </c>
    </row>
    <row r="1057" spans="1:17" hidden="1" x14ac:dyDescent="0.3">
      <c r="A1057" s="12"/>
      <c r="B1057" s="10" t="str">
        <f>IF('Base de données'!B1000="","",'Base de données'!B1000)</f>
        <v/>
      </c>
      <c r="C1057" s="10" t="str">
        <f>IF('Base de données'!C1000="","",'Base de données'!C1000)</f>
        <v/>
      </c>
      <c r="D1057" s="10" t="str">
        <f>IF('Base de données'!D1000="","",'Base de données'!D1000)</f>
        <v/>
      </c>
      <c r="E1057" s="10" t="str">
        <f>IF('Base de données'!E1000="","",'Base de données'!E1000)</f>
        <v/>
      </c>
      <c r="F1057" s="10" t="str">
        <f>IF('Base de données'!F1000="","",'Base de données'!F1000)</f>
        <v/>
      </c>
      <c r="G1057" s="10" t="str">
        <f>IF('Base de données'!G1000="","",'Base de données'!G1000)</f>
        <v/>
      </c>
      <c r="H1057" s="10" t="str">
        <f>IF('Base de données'!H1000="","",'Base de données'!H1000)</f>
        <v/>
      </c>
      <c r="I1057" s="10" t="str">
        <f>IF('Base de données'!I1000="","",'Base de données'!I1000)</f>
        <v/>
      </c>
      <c r="J1057" s="10" t="str">
        <f>IF('Base de données'!J1000="","",'Base de données'!J1000)</f>
        <v/>
      </c>
      <c r="K1057" s="10" t="str">
        <f>IF('Base de données'!K1000="","",'Base de données'!K1000)</f>
        <v/>
      </c>
      <c r="L1057" s="64" t="str">
        <f>IF('Base de données'!L1000="","",'Base de données'!L1000)</f>
        <v/>
      </c>
      <c r="M1057" s="64" t="str">
        <f>IF('Base de données'!M1000="","",'Base de données'!M1000)</f>
        <v/>
      </c>
      <c r="N1057" s="64" t="str">
        <f>IF('Base de données'!N1000="","",'Base de données'!N1000)</f>
        <v/>
      </c>
      <c r="O1057" s="10" t="str">
        <f>IF('Base de données'!O1000="","",'Base de données'!O1000)</f>
        <v/>
      </c>
      <c r="P1057" s="10" t="str">
        <f>IF('Base de données'!P1000="","",'Base de données'!P1000)</f>
        <v/>
      </c>
      <c r="Q1057" s="10" t="str">
        <f>IF('Base de données'!Q1000="","",'Base de données'!Q1000)</f>
        <v/>
      </c>
    </row>
  </sheetData>
  <protectedRanges>
    <protectedRange algorithmName="SHA-512" hashValue="JmZRW6zDQhfy0xdAkSD9bT/yNwSg9jmj4KwXlGmiBaDQJZUPEAJGDbgj30VSrpAOa0Px32O4aFX2eF/jQ6zKFA==" saltValue="x5M9+Vk8SfdAzb+IckCTGQ==" spinCount="100000" sqref="H1 E6 B2:O2 B3:N5" name="Plage1_2"/>
  </protectedRanges>
  <autoFilter ref="B59:Q1057" xr:uid="{F7AAA74C-182D-40B4-AE02-4D2282B8092F}">
    <filterColumn colId="0">
      <filters>
        <filter val="Livraison"/>
      </filters>
    </filterColumn>
  </autoFilter>
  <mergeCells count="3">
    <mergeCell ref="A8:AC9"/>
    <mergeCell ref="D10:K10"/>
    <mergeCell ref="M10:T10"/>
  </mergeCells>
  <conditionalFormatting sqref="L60:N1057">
    <cfRule type="cellIs" dxfId="3" priority="1" operator="between">
      <formula>12.5</formula>
      <formula>25</formula>
    </cfRule>
    <cfRule type="cellIs" dxfId="2" priority="2" operator="between">
      <formula>6.5</formula>
      <formula>12.49</formula>
    </cfRule>
    <cfRule type="cellIs" dxfId="1" priority="3" operator="between">
      <formula>0.1</formula>
      <formula>6.49</formula>
    </cfRule>
    <cfRule type="containsBlanks" priority="4">
      <formula>LEN(TRIM(L60))=0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3C09-7F07-4031-B8E0-4890FE1DBB4E}">
  <dimension ref="A1:I336"/>
  <sheetViews>
    <sheetView zoomScale="55" zoomScaleNormal="55" workbookViewId="0">
      <pane ySplit="1" topLeftCell="A2" activePane="bottomLeft" state="frozen"/>
      <selection pane="bottomLeft"/>
    </sheetView>
  </sheetViews>
  <sheetFormatPr baseColWidth="10" defaultColWidth="10.6640625" defaultRowHeight="14.4" x14ac:dyDescent="0.3"/>
  <cols>
    <col min="1" max="1" width="28.6640625" style="131" customWidth="1"/>
    <col min="2" max="3" width="10.6640625" style="132"/>
    <col min="4" max="8" width="33.44140625" style="132" customWidth="1"/>
    <col min="9" max="16384" width="10.6640625" style="132"/>
  </cols>
  <sheetData>
    <row r="1" spans="2:9" ht="132.44999999999999" customHeight="1" x14ac:dyDescent="0.3">
      <c r="B1" s="131"/>
      <c r="C1" s="131"/>
      <c r="D1" s="131"/>
      <c r="E1" s="131"/>
      <c r="F1" s="131"/>
      <c r="G1" s="131"/>
      <c r="H1" s="131"/>
      <c r="I1" s="131"/>
    </row>
    <row r="5" spans="2:9" ht="42" customHeight="1" x14ac:dyDescent="0.3">
      <c r="D5" s="137" t="s">
        <v>0</v>
      </c>
      <c r="E5" s="137" t="s">
        <v>1</v>
      </c>
      <c r="F5" s="137" t="s">
        <v>2</v>
      </c>
      <c r="G5" s="137" t="s">
        <v>284</v>
      </c>
    </row>
    <row r="6" spans="2:9" ht="42" customHeight="1" x14ac:dyDescent="0.3">
      <c r="D6" s="138">
        <f>'Base de données'!B3</f>
        <v>0</v>
      </c>
      <c r="E6" s="138">
        <f>'Base de données'!C3</f>
        <v>0</v>
      </c>
      <c r="F6" s="138">
        <f>'Base de données'!D3</f>
        <v>0</v>
      </c>
      <c r="G6" s="138">
        <f>'Base de données'!Q3</f>
        <v>0</v>
      </c>
    </row>
    <row r="7" spans="2:9" ht="42" customHeight="1" x14ac:dyDescent="0.3">
      <c r="D7" s="138">
        <f>'Base de données'!B4</f>
        <v>0</v>
      </c>
      <c r="E7" s="138">
        <f>'Base de données'!C4</f>
        <v>0</v>
      </c>
      <c r="F7" s="138">
        <f>'Base de données'!D4</f>
        <v>0</v>
      </c>
      <c r="G7" s="138">
        <f>'Base de données'!Q4</f>
        <v>0</v>
      </c>
    </row>
    <row r="8" spans="2:9" ht="42" customHeight="1" x14ac:dyDescent="0.3">
      <c r="D8" s="138">
        <f>'Base de données'!B5</f>
        <v>0</v>
      </c>
      <c r="E8" s="138">
        <f>'Base de données'!C5</f>
        <v>0</v>
      </c>
      <c r="F8" s="138">
        <f>'Base de données'!D5</f>
        <v>0</v>
      </c>
      <c r="G8" s="138">
        <f>'Base de données'!Q5</f>
        <v>0</v>
      </c>
    </row>
    <row r="9" spans="2:9" ht="42" customHeight="1" x14ac:dyDescent="0.3">
      <c r="D9" s="138">
        <f>'Base de données'!B6</f>
        <v>0</v>
      </c>
      <c r="E9" s="138">
        <f>'Base de données'!C6</f>
        <v>0</v>
      </c>
      <c r="F9" s="138">
        <f>'Base de données'!D6</f>
        <v>0</v>
      </c>
      <c r="G9" s="138">
        <f>'Base de données'!Q6</f>
        <v>0</v>
      </c>
    </row>
    <row r="10" spans="2:9" ht="42" customHeight="1" x14ac:dyDescent="0.3">
      <c r="D10" s="138">
        <f>'Base de données'!B7</f>
        <v>0</v>
      </c>
      <c r="E10" s="138">
        <f>'Base de données'!C7</f>
        <v>0</v>
      </c>
      <c r="F10" s="138">
        <f>'Base de données'!D7</f>
        <v>0</v>
      </c>
      <c r="G10" s="138">
        <f>'Base de données'!Q7</f>
        <v>0</v>
      </c>
    </row>
    <row r="11" spans="2:9" ht="42" customHeight="1" x14ac:dyDescent="0.3">
      <c r="D11" s="138">
        <f>'Base de données'!B8</f>
        <v>0</v>
      </c>
      <c r="E11" s="138">
        <f>'Base de données'!C8</f>
        <v>0</v>
      </c>
      <c r="F11" s="138">
        <f>'Base de données'!D8</f>
        <v>0</v>
      </c>
      <c r="G11" s="138">
        <f>'Base de données'!Q8</f>
        <v>0</v>
      </c>
    </row>
    <row r="12" spans="2:9" ht="42" customHeight="1" x14ac:dyDescent="0.3">
      <c r="D12" s="138">
        <f>'Base de données'!B9</f>
        <v>0</v>
      </c>
      <c r="E12" s="138">
        <f>'Base de données'!C9</f>
        <v>0</v>
      </c>
      <c r="F12" s="138">
        <f>'Base de données'!D9</f>
        <v>0</v>
      </c>
      <c r="G12" s="138">
        <f>'Base de données'!Q9</f>
        <v>0</v>
      </c>
    </row>
    <row r="13" spans="2:9" ht="42" customHeight="1" x14ac:dyDescent="0.3">
      <c r="D13" s="138">
        <f>'Base de données'!B10</f>
        <v>0</v>
      </c>
      <c r="E13" s="138">
        <f>'Base de données'!C10</f>
        <v>0</v>
      </c>
      <c r="F13" s="138">
        <f>'Base de données'!D10</f>
        <v>0</v>
      </c>
      <c r="G13" s="138">
        <f>'Base de données'!Q10</f>
        <v>0</v>
      </c>
    </row>
    <row r="14" spans="2:9" ht="42" customHeight="1" x14ac:dyDescent="0.3">
      <c r="D14" s="138">
        <f>'Base de données'!B11</f>
        <v>0</v>
      </c>
      <c r="E14" s="138">
        <f>'Base de données'!C11</f>
        <v>0</v>
      </c>
      <c r="F14" s="138">
        <f>'Base de données'!D11</f>
        <v>0</v>
      </c>
      <c r="G14" s="138">
        <f>'Base de données'!Q11</f>
        <v>0</v>
      </c>
    </row>
    <row r="15" spans="2:9" ht="42" customHeight="1" x14ac:dyDescent="0.3">
      <c r="D15" s="138">
        <f>'Base de données'!B12</f>
        <v>0</v>
      </c>
      <c r="E15" s="138">
        <f>'Base de données'!C12</f>
        <v>0</v>
      </c>
      <c r="F15" s="138">
        <f>'Base de données'!D12</f>
        <v>0</v>
      </c>
      <c r="G15" s="138">
        <f>'Base de données'!Q12</f>
        <v>0</v>
      </c>
    </row>
    <row r="16" spans="2:9" ht="42" customHeight="1" x14ac:dyDescent="0.3">
      <c r="D16" s="138">
        <f>'Base de données'!B13</f>
        <v>0</v>
      </c>
      <c r="E16" s="138">
        <f>'Base de données'!C13</f>
        <v>0</v>
      </c>
      <c r="F16" s="138">
        <f>'Base de données'!D13</f>
        <v>0</v>
      </c>
      <c r="G16" s="138">
        <f>'Base de données'!Q13</f>
        <v>0</v>
      </c>
    </row>
    <row r="17" spans="4:7" ht="42" customHeight="1" x14ac:dyDescent="0.3">
      <c r="D17" s="138">
        <f>'Base de données'!B14</f>
        <v>0</v>
      </c>
      <c r="E17" s="138">
        <f>'Base de données'!C14</f>
        <v>0</v>
      </c>
      <c r="F17" s="138">
        <f>'Base de données'!D14</f>
        <v>0</v>
      </c>
      <c r="G17" s="138">
        <f>'Base de données'!Q14</f>
        <v>0</v>
      </c>
    </row>
    <row r="18" spans="4:7" ht="42" customHeight="1" x14ac:dyDescent="0.3">
      <c r="D18" s="138">
        <f>'Base de données'!B15</f>
        <v>0</v>
      </c>
      <c r="E18" s="138">
        <f>'Base de données'!C15</f>
        <v>0</v>
      </c>
      <c r="F18" s="138">
        <f>'Base de données'!D15</f>
        <v>0</v>
      </c>
      <c r="G18" s="138">
        <f>'Base de données'!Q15</f>
        <v>0</v>
      </c>
    </row>
    <row r="19" spans="4:7" ht="42" customHeight="1" x14ac:dyDescent="0.3">
      <c r="D19" s="138">
        <f>'Base de données'!B16</f>
        <v>0</v>
      </c>
      <c r="E19" s="138">
        <f>'Base de données'!C16</f>
        <v>0</v>
      </c>
      <c r="F19" s="138">
        <f>'Base de données'!D16</f>
        <v>0</v>
      </c>
      <c r="G19" s="138">
        <f>'Base de données'!Q16</f>
        <v>0</v>
      </c>
    </row>
    <row r="20" spans="4:7" ht="42" customHeight="1" x14ac:dyDescent="0.3">
      <c r="D20" s="138">
        <f>'Base de données'!B17</f>
        <v>0</v>
      </c>
      <c r="E20" s="138">
        <f>'Base de données'!C17</f>
        <v>0</v>
      </c>
      <c r="F20" s="138">
        <f>'Base de données'!D17</f>
        <v>0</v>
      </c>
      <c r="G20" s="138">
        <f>'Base de données'!Q17</f>
        <v>0</v>
      </c>
    </row>
    <row r="21" spans="4:7" ht="42" customHeight="1" x14ac:dyDescent="0.3">
      <c r="D21" s="138">
        <f>'Base de données'!B18</f>
        <v>0</v>
      </c>
      <c r="E21" s="138">
        <f>'Base de données'!C18</f>
        <v>0</v>
      </c>
      <c r="F21" s="138">
        <f>'Base de données'!D18</f>
        <v>0</v>
      </c>
      <c r="G21" s="138">
        <f>'Base de données'!Q18</f>
        <v>0</v>
      </c>
    </row>
    <row r="22" spans="4:7" ht="42" customHeight="1" x14ac:dyDescent="0.3">
      <c r="D22" s="138">
        <f>'Base de données'!B19</f>
        <v>0</v>
      </c>
      <c r="E22" s="138">
        <f>'Base de données'!C19</f>
        <v>0</v>
      </c>
      <c r="F22" s="138">
        <f>'Base de données'!D19</f>
        <v>0</v>
      </c>
      <c r="G22" s="138">
        <f>'Base de données'!Q19</f>
        <v>0</v>
      </c>
    </row>
    <row r="23" spans="4:7" ht="42" customHeight="1" x14ac:dyDescent="0.3">
      <c r="D23" s="138">
        <f>'Base de données'!B20</f>
        <v>0</v>
      </c>
      <c r="E23" s="138">
        <f>'Base de données'!C20</f>
        <v>0</v>
      </c>
      <c r="F23" s="138">
        <f>'Base de données'!D20</f>
        <v>0</v>
      </c>
      <c r="G23" s="138">
        <f>'Base de données'!Q20</f>
        <v>0</v>
      </c>
    </row>
    <row r="24" spans="4:7" ht="42" customHeight="1" x14ac:dyDescent="0.3">
      <c r="D24" s="138">
        <f>'Base de données'!B21</f>
        <v>0</v>
      </c>
      <c r="E24" s="138">
        <f>'Base de données'!C21</f>
        <v>0</v>
      </c>
      <c r="F24" s="138">
        <f>'Base de données'!D21</f>
        <v>0</v>
      </c>
      <c r="G24" s="138">
        <f>'Base de données'!Q21</f>
        <v>0</v>
      </c>
    </row>
    <row r="25" spans="4:7" ht="42" customHeight="1" x14ac:dyDescent="0.3">
      <c r="D25" s="138">
        <f>'Base de données'!B22</f>
        <v>0</v>
      </c>
      <c r="E25" s="138">
        <f>'Base de données'!C22</f>
        <v>0</v>
      </c>
      <c r="F25" s="138">
        <f>'Base de données'!D22</f>
        <v>0</v>
      </c>
      <c r="G25" s="138">
        <f>'Base de données'!Q22</f>
        <v>0</v>
      </c>
    </row>
    <row r="26" spans="4:7" ht="42" customHeight="1" x14ac:dyDescent="0.3">
      <c r="D26" s="138">
        <f>'Base de données'!B23</f>
        <v>0</v>
      </c>
      <c r="E26" s="138">
        <f>'Base de données'!C23</f>
        <v>0</v>
      </c>
      <c r="F26" s="138">
        <f>'Base de données'!D23</f>
        <v>0</v>
      </c>
      <c r="G26" s="138">
        <f>'Base de données'!Q23</f>
        <v>0</v>
      </c>
    </row>
    <row r="27" spans="4:7" ht="42" customHeight="1" x14ac:dyDescent="0.3">
      <c r="D27" s="138">
        <f>'Base de données'!B24</f>
        <v>0</v>
      </c>
      <c r="E27" s="138">
        <f>'Base de données'!C24</f>
        <v>0</v>
      </c>
      <c r="F27" s="138">
        <f>'Base de données'!D24</f>
        <v>0</v>
      </c>
      <c r="G27" s="138">
        <f>'Base de données'!Q24</f>
        <v>0</v>
      </c>
    </row>
    <row r="28" spans="4:7" ht="42" customHeight="1" x14ac:dyDescent="0.3">
      <c r="D28" s="138">
        <f>'Base de données'!B25</f>
        <v>0</v>
      </c>
      <c r="E28" s="138">
        <f>'Base de données'!C25</f>
        <v>0</v>
      </c>
      <c r="F28" s="138">
        <f>'Base de données'!D25</f>
        <v>0</v>
      </c>
      <c r="G28" s="138">
        <f>'Base de données'!Q25</f>
        <v>0</v>
      </c>
    </row>
    <row r="29" spans="4:7" ht="42" customHeight="1" x14ac:dyDescent="0.3">
      <c r="D29" s="138">
        <f>'Base de données'!B26</f>
        <v>0</v>
      </c>
      <c r="E29" s="138">
        <f>'Base de données'!C26</f>
        <v>0</v>
      </c>
      <c r="F29" s="138">
        <f>'Base de données'!D26</f>
        <v>0</v>
      </c>
      <c r="G29" s="138">
        <f>'Base de données'!Q26</f>
        <v>0</v>
      </c>
    </row>
    <row r="30" spans="4:7" ht="42" customHeight="1" x14ac:dyDescent="0.3">
      <c r="D30" s="138">
        <f>'Base de données'!B27</f>
        <v>0</v>
      </c>
      <c r="E30" s="138">
        <f>'Base de données'!C27</f>
        <v>0</v>
      </c>
      <c r="F30" s="138">
        <f>'Base de données'!D27</f>
        <v>0</v>
      </c>
      <c r="G30" s="138">
        <f>'Base de données'!Q27</f>
        <v>0</v>
      </c>
    </row>
    <row r="31" spans="4:7" ht="42" customHeight="1" x14ac:dyDescent="0.3">
      <c r="D31" s="138">
        <f>'Base de données'!B28</f>
        <v>0</v>
      </c>
      <c r="E31" s="138">
        <f>'Base de données'!C28</f>
        <v>0</v>
      </c>
      <c r="F31" s="138">
        <f>'Base de données'!D28</f>
        <v>0</v>
      </c>
      <c r="G31" s="138">
        <f>'Base de données'!Q28</f>
        <v>0</v>
      </c>
    </row>
    <row r="32" spans="4:7" ht="42" customHeight="1" x14ac:dyDescent="0.3">
      <c r="D32" s="138">
        <f>'Base de données'!B29</f>
        <v>0</v>
      </c>
      <c r="E32" s="138">
        <f>'Base de données'!C29</f>
        <v>0</v>
      </c>
      <c r="F32" s="138">
        <f>'Base de données'!D29</f>
        <v>0</v>
      </c>
      <c r="G32" s="138">
        <f>'Base de données'!Q29</f>
        <v>0</v>
      </c>
    </row>
    <row r="33" spans="4:7" ht="42" customHeight="1" x14ac:dyDescent="0.3">
      <c r="D33" s="138">
        <f>'Base de données'!B30</f>
        <v>0</v>
      </c>
      <c r="E33" s="138">
        <f>'Base de données'!C30</f>
        <v>0</v>
      </c>
      <c r="F33" s="138">
        <f>'Base de données'!D30</f>
        <v>0</v>
      </c>
      <c r="G33" s="138">
        <f>'Base de données'!Q30</f>
        <v>0</v>
      </c>
    </row>
    <row r="34" spans="4:7" ht="42" customHeight="1" x14ac:dyDescent="0.3">
      <c r="D34" s="138">
        <f>'Base de données'!B31</f>
        <v>0</v>
      </c>
      <c r="E34" s="138">
        <f>'Base de données'!C31</f>
        <v>0</v>
      </c>
      <c r="F34" s="138">
        <f>'Base de données'!D31</f>
        <v>0</v>
      </c>
      <c r="G34" s="138">
        <f>'Base de données'!Q31</f>
        <v>0</v>
      </c>
    </row>
    <row r="35" spans="4:7" ht="42" customHeight="1" x14ac:dyDescent="0.3">
      <c r="D35" s="138">
        <f>'Base de données'!B32</f>
        <v>0</v>
      </c>
      <c r="E35" s="138">
        <f>'Base de données'!C32</f>
        <v>0</v>
      </c>
      <c r="F35" s="138">
        <f>'Base de données'!D32</f>
        <v>0</v>
      </c>
      <c r="G35" s="138">
        <f>'Base de données'!Q32</f>
        <v>0</v>
      </c>
    </row>
    <row r="36" spans="4:7" ht="42" customHeight="1" x14ac:dyDescent="0.3">
      <c r="D36" s="138">
        <f>'Base de données'!B33</f>
        <v>0</v>
      </c>
      <c r="E36" s="138">
        <f>'Base de données'!C33</f>
        <v>0</v>
      </c>
      <c r="F36" s="138">
        <f>'Base de données'!D33</f>
        <v>0</v>
      </c>
      <c r="G36" s="138">
        <f>'Base de données'!Q33</f>
        <v>0</v>
      </c>
    </row>
    <row r="37" spans="4:7" ht="42" customHeight="1" x14ac:dyDescent="0.3">
      <c r="D37" s="138">
        <f>'Base de données'!B34</f>
        <v>0</v>
      </c>
      <c r="E37" s="138">
        <f>'Base de données'!C34</f>
        <v>0</v>
      </c>
      <c r="F37" s="138">
        <f>'Base de données'!D34</f>
        <v>0</v>
      </c>
      <c r="G37" s="138">
        <f>'Base de données'!Q34</f>
        <v>0</v>
      </c>
    </row>
    <row r="38" spans="4:7" ht="42" customHeight="1" x14ac:dyDescent="0.3">
      <c r="D38" s="138">
        <f>'Base de données'!B35</f>
        <v>0</v>
      </c>
      <c r="E38" s="138">
        <f>'Base de données'!C35</f>
        <v>0</v>
      </c>
      <c r="F38" s="138">
        <f>'Base de données'!D35</f>
        <v>0</v>
      </c>
      <c r="G38" s="138">
        <f>'Base de données'!Q35</f>
        <v>0</v>
      </c>
    </row>
    <row r="39" spans="4:7" ht="42" customHeight="1" x14ac:dyDescent="0.3">
      <c r="D39" s="138">
        <f>'Base de données'!B36</f>
        <v>0</v>
      </c>
      <c r="E39" s="138">
        <f>'Base de données'!C36</f>
        <v>0</v>
      </c>
      <c r="F39" s="138">
        <f>'Base de données'!D36</f>
        <v>0</v>
      </c>
      <c r="G39" s="138">
        <f>'Base de données'!Q36</f>
        <v>0</v>
      </c>
    </row>
    <row r="40" spans="4:7" ht="42" customHeight="1" x14ac:dyDescent="0.3">
      <c r="D40" s="138">
        <f>'Base de données'!B37</f>
        <v>0</v>
      </c>
      <c r="E40" s="138">
        <f>'Base de données'!C37</f>
        <v>0</v>
      </c>
      <c r="F40" s="138">
        <f>'Base de données'!D37</f>
        <v>0</v>
      </c>
      <c r="G40" s="138">
        <f>'Base de données'!Q37</f>
        <v>0</v>
      </c>
    </row>
    <row r="41" spans="4:7" ht="42" customHeight="1" x14ac:dyDescent="0.3">
      <c r="D41" s="138">
        <f>'Base de données'!B38</f>
        <v>0</v>
      </c>
      <c r="E41" s="138">
        <f>'Base de données'!C38</f>
        <v>0</v>
      </c>
      <c r="F41" s="138">
        <f>'Base de données'!D38</f>
        <v>0</v>
      </c>
      <c r="G41" s="138">
        <f>'Base de données'!Q38</f>
        <v>0</v>
      </c>
    </row>
    <row r="42" spans="4:7" ht="42" customHeight="1" x14ac:dyDescent="0.3">
      <c r="D42" s="138">
        <f>'Base de données'!B39</f>
        <v>0</v>
      </c>
      <c r="E42" s="138">
        <f>'Base de données'!C39</f>
        <v>0</v>
      </c>
      <c r="F42" s="138">
        <f>'Base de données'!D39</f>
        <v>0</v>
      </c>
      <c r="G42" s="138">
        <f>'Base de données'!Q39</f>
        <v>0</v>
      </c>
    </row>
    <row r="43" spans="4:7" ht="42" customHeight="1" x14ac:dyDescent="0.3">
      <c r="D43" s="138">
        <f>'Base de données'!B40</f>
        <v>0</v>
      </c>
      <c r="E43" s="138">
        <f>'Base de données'!C40</f>
        <v>0</v>
      </c>
      <c r="F43" s="138">
        <f>'Base de données'!D40</f>
        <v>0</v>
      </c>
      <c r="G43" s="138">
        <f>'Base de données'!Q40</f>
        <v>0</v>
      </c>
    </row>
    <row r="44" spans="4:7" ht="42" customHeight="1" x14ac:dyDescent="0.3">
      <c r="D44" s="138">
        <f>'Base de données'!B41</f>
        <v>0</v>
      </c>
      <c r="E44" s="138">
        <f>'Base de données'!C41</f>
        <v>0</v>
      </c>
      <c r="F44" s="138">
        <f>'Base de données'!D41</f>
        <v>0</v>
      </c>
      <c r="G44" s="138">
        <f>'Base de données'!Q41</f>
        <v>0</v>
      </c>
    </row>
    <row r="45" spans="4:7" ht="42" customHeight="1" x14ac:dyDescent="0.3">
      <c r="D45" s="138">
        <f>'Base de données'!B42</f>
        <v>0</v>
      </c>
      <c r="E45" s="138">
        <f>'Base de données'!C42</f>
        <v>0</v>
      </c>
      <c r="F45" s="138">
        <f>'Base de données'!D42</f>
        <v>0</v>
      </c>
      <c r="G45" s="138">
        <f>'Base de données'!Q42</f>
        <v>0</v>
      </c>
    </row>
    <row r="46" spans="4:7" ht="42" customHeight="1" x14ac:dyDescent="0.3">
      <c r="D46" s="138">
        <f>'Base de données'!B43</f>
        <v>0</v>
      </c>
      <c r="E46" s="138">
        <f>'Base de données'!C43</f>
        <v>0</v>
      </c>
      <c r="F46" s="138">
        <f>'Base de données'!D43</f>
        <v>0</v>
      </c>
      <c r="G46" s="138">
        <f>'Base de données'!Q43</f>
        <v>0</v>
      </c>
    </row>
    <row r="47" spans="4:7" ht="42" customHeight="1" x14ac:dyDescent="0.3">
      <c r="D47" s="138">
        <f>'Base de données'!B44</f>
        <v>0</v>
      </c>
      <c r="E47" s="138">
        <f>'Base de données'!C44</f>
        <v>0</v>
      </c>
      <c r="F47" s="138">
        <f>'Base de données'!D44</f>
        <v>0</v>
      </c>
      <c r="G47" s="138">
        <f>'Base de données'!Q44</f>
        <v>0</v>
      </c>
    </row>
    <row r="48" spans="4:7" ht="42" customHeight="1" x14ac:dyDescent="0.3">
      <c r="D48" s="138">
        <f>'Base de données'!B45</f>
        <v>0</v>
      </c>
      <c r="E48" s="138">
        <f>'Base de données'!C45</f>
        <v>0</v>
      </c>
      <c r="F48" s="138">
        <f>'Base de données'!D45</f>
        <v>0</v>
      </c>
      <c r="G48" s="138">
        <f>'Base de données'!Q45</f>
        <v>0</v>
      </c>
    </row>
    <row r="49" spans="4:7" ht="42" customHeight="1" x14ac:dyDescent="0.3">
      <c r="D49" s="138">
        <f>'Base de données'!B46</f>
        <v>0</v>
      </c>
      <c r="E49" s="138">
        <f>'Base de données'!C46</f>
        <v>0</v>
      </c>
      <c r="F49" s="138">
        <f>'Base de données'!D46</f>
        <v>0</v>
      </c>
      <c r="G49" s="138">
        <f>'Base de données'!Q46</f>
        <v>0</v>
      </c>
    </row>
    <row r="50" spans="4:7" ht="42" customHeight="1" x14ac:dyDescent="0.3">
      <c r="D50" s="138">
        <f>'Base de données'!B47</f>
        <v>0</v>
      </c>
      <c r="E50" s="138">
        <f>'Base de données'!C47</f>
        <v>0</v>
      </c>
      <c r="F50" s="138">
        <f>'Base de données'!D47</f>
        <v>0</v>
      </c>
      <c r="G50" s="138">
        <f>'Base de données'!Q47</f>
        <v>0</v>
      </c>
    </row>
    <row r="51" spans="4:7" ht="42" customHeight="1" x14ac:dyDescent="0.3">
      <c r="D51" s="138">
        <f>'Base de données'!B48</f>
        <v>0</v>
      </c>
      <c r="E51" s="138">
        <f>'Base de données'!C48</f>
        <v>0</v>
      </c>
      <c r="F51" s="138">
        <f>'Base de données'!D48</f>
        <v>0</v>
      </c>
      <c r="G51" s="138">
        <f>'Base de données'!Q48</f>
        <v>0</v>
      </c>
    </row>
    <row r="52" spans="4:7" ht="42" customHeight="1" x14ac:dyDescent="0.3">
      <c r="D52" s="138">
        <f>'Base de données'!B49</f>
        <v>0</v>
      </c>
      <c r="E52" s="138">
        <f>'Base de données'!C49</f>
        <v>0</v>
      </c>
      <c r="F52" s="138">
        <f>'Base de données'!D49</f>
        <v>0</v>
      </c>
      <c r="G52" s="138">
        <f>'Base de données'!Q49</f>
        <v>0</v>
      </c>
    </row>
    <row r="53" spans="4:7" ht="42" customHeight="1" x14ac:dyDescent="0.3">
      <c r="D53" s="138">
        <f>'Base de données'!B50</f>
        <v>0</v>
      </c>
      <c r="E53" s="138">
        <f>'Base de données'!C50</f>
        <v>0</v>
      </c>
      <c r="F53" s="138">
        <f>'Base de données'!D50</f>
        <v>0</v>
      </c>
      <c r="G53" s="138">
        <f>'Base de données'!Q50</f>
        <v>0</v>
      </c>
    </row>
    <row r="54" spans="4:7" ht="42" customHeight="1" x14ac:dyDescent="0.3">
      <c r="D54" s="138">
        <f>'Base de données'!B51</f>
        <v>0</v>
      </c>
      <c r="E54" s="138">
        <f>'Base de données'!C51</f>
        <v>0</v>
      </c>
      <c r="F54" s="138">
        <f>'Base de données'!D51</f>
        <v>0</v>
      </c>
      <c r="G54" s="138">
        <f>'Base de données'!Q51</f>
        <v>0</v>
      </c>
    </row>
    <row r="55" spans="4:7" ht="42" customHeight="1" x14ac:dyDescent="0.3">
      <c r="D55" s="138">
        <f>'Base de données'!B52</f>
        <v>0</v>
      </c>
      <c r="E55" s="138">
        <f>'Base de données'!C52</f>
        <v>0</v>
      </c>
      <c r="F55" s="138">
        <f>'Base de données'!D52</f>
        <v>0</v>
      </c>
      <c r="G55" s="138">
        <f>'Base de données'!Q52</f>
        <v>0</v>
      </c>
    </row>
    <row r="56" spans="4:7" ht="42" customHeight="1" x14ac:dyDescent="0.3">
      <c r="D56" s="138">
        <f>'Base de données'!B53</f>
        <v>0</v>
      </c>
      <c r="E56" s="138">
        <f>'Base de données'!C53</f>
        <v>0</v>
      </c>
      <c r="F56" s="138">
        <f>'Base de données'!D53</f>
        <v>0</v>
      </c>
      <c r="G56" s="138">
        <f>'Base de données'!Q53</f>
        <v>0</v>
      </c>
    </row>
    <row r="57" spans="4:7" ht="42" customHeight="1" x14ac:dyDescent="0.3">
      <c r="D57" s="138">
        <f>'Base de données'!B54</f>
        <v>0</v>
      </c>
      <c r="E57" s="138">
        <f>'Base de données'!C54</f>
        <v>0</v>
      </c>
      <c r="F57" s="138">
        <f>'Base de données'!D54</f>
        <v>0</v>
      </c>
      <c r="G57" s="138">
        <f>'Base de données'!Q54</f>
        <v>0</v>
      </c>
    </row>
    <row r="58" spans="4:7" ht="42" customHeight="1" x14ac:dyDescent="0.3">
      <c r="D58" s="138">
        <f>'Base de données'!B55</f>
        <v>0</v>
      </c>
      <c r="E58" s="138">
        <f>'Base de données'!C55</f>
        <v>0</v>
      </c>
      <c r="F58" s="138">
        <f>'Base de données'!D55</f>
        <v>0</v>
      </c>
      <c r="G58" s="138">
        <f>'Base de données'!Q55</f>
        <v>0</v>
      </c>
    </row>
    <row r="59" spans="4:7" ht="42" customHeight="1" x14ac:dyDescent="0.3">
      <c r="D59" s="138">
        <f>'Base de données'!B56</f>
        <v>0</v>
      </c>
      <c r="E59" s="138">
        <f>'Base de données'!C56</f>
        <v>0</v>
      </c>
      <c r="F59" s="138">
        <f>'Base de données'!D56</f>
        <v>0</v>
      </c>
      <c r="G59" s="138">
        <f>'Base de données'!Q56</f>
        <v>0</v>
      </c>
    </row>
    <row r="60" spans="4:7" ht="42" customHeight="1" x14ac:dyDescent="0.3">
      <c r="D60" s="138">
        <f>'Base de données'!B57</f>
        <v>0</v>
      </c>
      <c r="E60" s="138">
        <f>'Base de données'!C57</f>
        <v>0</v>
      </c>
      <c r="F60" s="138">
        <f>'Base de données'!D57</f>
        <v>0</v>
      </c>
      <c r="G60" s="138">
        <f>'Base de données'!Q57</f>
        <v>0</v>
      </c>
    </row>
    <row r="61" spans="4:7" ht="42" customHeight="1" x14ac:dyDescent="0.3">
      <c r="D61" s="138">
        <f>'Base de données'!B58</f>
        <v>0</v>
      </c>
      <c r="E61" s="138">
        <f>'Base de données'!C58</f>
        <v>0</v>
      </c>
      <c r="F61" s="138">
        <f>'Base de données'!D58</f>
        <v>0</v>
      </c>
      <c r="G61" s="138">
        <f>'Base de données'!Q58</f>
        <v>0</v>
      </c>
    </row>
    <row r="62" spans="4:7" ht="42" customHeight="1" x14ac:dyDescent="0.3">
      <c r="D62" s="138">
        <f>'Base de données'!B59</f>
        <v>0</v>
      </c>
      <c r="E62" s="138">
        <f>'Base de données'!C59</f>
        <v>0</v>
      </c>
      <c r="F62" s="138">
        <f>'Base de données'!D59</f>
        <v>0</v>
      </c>
      <c r="G62" s="138">
        <f>'Base de données'!Q59</f>
        <v>0</v>
      </c>
    </row>
    <row r="63" spans="4:7" ht="42" customHeight="1" x14ac:dyDescent="0.3">
      <c r="D63" s="138">
        <f>'Base de données'!B60</f>
        <v>0</v>
      </c>
      <c r="E63" s="138">
        <f>'Base de données'!C60</f>
        <v>0</v>
      </c>
      <c r="F63" s="138">
        <f>'Base de données'!D60</f>
        <v>0</v>
      </c>
      <c r="G63" s="138">
        <f>'Base de données'!Q60</f>
        <v>0</v>
      </c>
    </row>
    <row r="64" spans="4:7" ht="42" customHeight="1" x14ac:dyDescent="0.3">
      <c r="D64" s="138">
        <f>'Base de données'!B61</f>
        <v>0</v>
      </c>
      <c r="E64" s="138">
        <f>'Base de données'!C61</f>
        <v>0</v>
      </c>
      <c r="F64" s="138">
        <f>'Base de données'!D61</f>
        <v>0</v>
      </c>
      <c r="G64" s="138">
        <f>'Base de données'!Q61</f>
        <v>0</v>
      </c>
    </row>
    <row r="65" spans="4:7" ht="42" customHeight="1" x14ac:dyDescent="0.3">
      <c r="D65" s="138">
        <f>'Base de données'!B62</f>
        <v>0</v>
      </c>
      <c r="E65" s="138">
        <f>'Base de données'!C62</f>
        <v>0</v>
      </c>
      <c r="F65" s="138">
        <f>'Base de données'!D62</f>
        <v>0</v>
      </c>
      <c r="G65" s="138">
        <f>'Base de données'!Q62</f>
        <v>0</v>
      </c>
    </row>
    <row r="66" spans="4:7" ht="42" customHeight="1" x14ac:dyDescent="0.3">
      <c r="D66" s="138">
        <f>'Base de données'!B63</f>
        <v>0</v>
      </c>
      <c r="E66" s="138">
        <f>'Base de données'!C63</f>
        <v>0</v>
      </c>
      <c r="F66" s="138">
        <f>'Base de données'!D63</f>
        <v>0</v>
      </c>
      <c r="G66" s="138">
        <f>'Base de données'!Q63</f>
        <v>0</v>
      </c>
    </row>
    <row r="67" spans="4:7" ht="42" customHeight="1" x14ac:dyDescent="0.3">
      <c r="D67" s="138">
        <f>'Base de données'!B64</f>
        <v>0</v>
      </c>
      <c r="E67" s="138">
        <f>'Base de données'!C64</f>
        <v>0</v>
      </c>
      <c r="F67" s="138">
        <f>'Base de données'!D64</f>
        <v>0</v>
      </c>
      <c r="G67" s="138">
        <f>'Base de données'!Q64</f>
        <v>0</v>
      </c>
    </row>
    <row r="68" spans="4:7" ht="42" customHeight="1" x14ac:dyDescent="0.3">
      <c r="D68" s="138">
        <f>'Base de données'!B65</f>
        <v>0</v>
      </c>
      <c r="E68" s="138">
        <f>'Base de données'!C65</f>
        <v>0</v>
      </c>
      <c r="F68" s="138">
        <f>'Base de données'!D65</f>
        <v>0</v>
      </c>
      <c r="G68" s="138">
        <f>'Base de données'!Q65</f>
        <v>0</v>
      </c>
    </row>
    <row r="69" spans="4:7" ht="42" customHeight="1" x14ac:dyDescent="0.3">
      <c r="D69" s="138">
        <f>'Base de données'!B66</f>
        <v>0</v>
      </c>
      <c r="E69" s="138">
        <f>'Base de données'!C66</f>
        <v>0</v>
      </c>
      <c r="F69" s="138">
        <f>'Base de données'!D66</f>
        <v>0</v>
      </c>
      <c r="G69" s="138">
        <f>'Base de données'!Q66</f>
        <v>0</v>
      </c>
    </row>
    <row r="70" spans="4:7" ht="42" customHeight="1" x14ac:dyDescent="0.3">
      <c r="D70" s="138">
        <f>'Base de données'!B67</f>
        <v>0</v>
      </c>
      <c r="E70" s="138">
        <f>'Base de données'!C67</f>
        <v>0</v>
      </c>
      <c r="F70" s="138">
        <f>'Base de données'!D67</f>
        <v>0</v>
      </c>
      <c r="G70" s="138">
        <f>'Base de données'!Q67</f>
        <v>0</v>
      </c>
    </row>
    <row r="71" spans="4:7" ht="42" customHeight="1" x14ac:dyDescent="0.3">
      <c r="D71" s="138">
        <f>'Base de données'!B68</f>
        <v>0</v>
      </c>
      <c r="E71" s="138">
        <f>'Base de données'!C68</f>
        <v>0</v>
      </c>
      <c r="F71" s="138">
        <f>'Base de données'!D68</f>
        <v>0</v>
      </c>
      <c r="G71" s="138">
        <f>'Base de données'!Q68</f>
        <v>0</v>
      </c>
    </row>
    <row r="72" spans="4:7" ht="42" customHeight="1" x14ac:dyDescent="0.3">
      <c r="D72" s="138">
        <f>'Base de données'!B69</f>
        <v>0</v>
      </c>
      <c r="E72" s="138">
        <f>'Base de données'!C69</f>
        <v>0</v>
      </c>
      <c r="F72" s="138">
        <f>'Base de données'!D69</f>
        <v>0</v>
      </c>
      <c r="G72" s="138">
        <f>'Base de données'!Q69</f>
        <v>0</v>
      </c>
    </row>
    <row r="73" spans="4:7" ht="42" customHeight="1" x14ac:dyDescent="0.3">
      <c r="D73" s="138">
        <f>'Base de données'!B70</f>
        <v>0</v>
      </c>
      <c r="E73" s="138">
        <f>'Base de données'!C70</f>
        <v>0</v>
      </c>
      <c r="F73" s="138">
        <f>'Base de données'!D70</f>
        <v>0</v>
      </c>
      <c r="G73" s="138">
        <f>'Base de données'!Q70</f>
        <v>0</v>
      </c>
    </row>
    <row r="74" spans="4:7" ht="42" customHeight="1" x14ac:dyDescent="0.3">
      <c r="D74" s="138">
        <f>'Base de données'!B71</f>
        <v>0</v>
      </c>
      <c r="E74" s="138">
        <f>'Base de données'!C71</f>
        <v>0</v>
      </c>
      <c r="F74" s="138">
        <f>'Base de données'!D71</f>
        <v>0</v>
      </c>
      <c r="G74" s="138">
        <f>'Base de données'!Q71</f>
        <v>0</v>
      </c>
    </row>
    <row r="75" spans="4:7" ht="42" customHeight="1" x14ac:dyDescent="0.3">
      <c r="D75" s="138">
        <f>'Base de données'!B72</f>
        <v>0</v>
      </c>
      <c r="E75" s="138">
        <f>'Base de données'!C72</f>
        <v>0</v>
      </c>
      <c r="F75" s="138">
        <f>'Base de données'!D72</f>
        <v>0</v>
      </c>
      <c r="G75" s="138">
        <f>'Base de données'!Q72</f>
        <v>0</v>
      </c>
    </row>
    <row r="76" spans="4:7" ht="42" customHeight="1" x14ac:dyDescent="0.3">
      <c r="D76" s="138">
        <f>'Base de données'!B73</f>
        <v>0</v>
      </c>
      <c r="E76" s="138">
        <f>'Base de données'!C73</f>
        <v>0</v>
      </c>
      <c r="F76" s="138">
        <f>'Base de données'!D73</f>
        <v>0</v>
      </c>
      <c r="G76" s="138">
        <f>'Base de données'!Q73</f>
        <v>0</v>
      </c>
    </row>
    <row r="77" spans="4:7" ht="42" customHeight="1" x14ac:dyDescent="0.3">
      <c r="D77" s="138">
        <f>'Base de données'!B74</f>
        <v>0</v>
      </c>
      <c r="E77" s="138">
        <f>'Base de données'!C74</f>
        <v>0</v>
      </c>
      <c r="F77" s="138">
        <f>'Base de données'!D74</f>
        <v>0</v>
      </c>
      <c r="G77" s="138">
        <f>'Base de données'!Q74</f>
        <v>0</v>
      </c>
    </row>
    <row r="78" spans="4:7" ht="42" customHeight="1" x14ac:dyDescent="0.3">
      <c r="D78" s="138">
        <f>'Base de données'!B75</f>
        <v>0</v>
      </c>
      <c r="E78" s="138">
        <f>'Base de données'!C75</f>
        <v>0</v>
      </c>
      <c r="F78" s="138">
        <f>'Base de données'!D75</f>
        <v>0</v>
      </c>
      <c r="G78" s="138">
        <f>'Base de données'!Q75</f>
        <v>0</v>
      </c>
    </row>
    <row r="79" spans="4:7" ht="42" customHeight="1" x14ac:dyDescent="0.3">
      <c r="D79" s="138">
        <f>'Base de données'!B76</f>
        <v>0</v>
      </c>
      <c r="E79" s="138">
        <f>'Base de données'!C76</f>
        <v>0</v>
      </c>
      <c r="F79" s="138">
        <f>'Base de données'!D76</f>
        <v>0</v>
      </c>
      <c r="G79" s="138">
        <f>'Base de données'!Q76</f>
        <v>0</v>
      </c>
    </row>
    <row r="80" spans="4:7" ht="42" customHeight="1" x14ac:dyDescent="0.3">
      <c r="D80" s="138">
        <f>'Base de données'!B77</f>
        <v>0</v>
      </c>
      <c r="E80" s="138">
        <f>'Base de données'!C77</f>
        <v>0</v>
      </c>
      <c r="F80" s="138">
        <f>'Base de données'!D77</f>
        <v>0</v>
      </c>
      <c r="G80" s="138">
        <f>'Base de données'!Q77</f>
        <v>0</v>
      </c>
    </row>
    <row r="81" spans="4:7" ht="42" customHeight="1" x14ac:dyDescent="0.3">
      <c r="D81" s="138">
        <f>'Base de données'!B78</f>
        <v>0</v>
      </c>
      <c r="E81" s="138">
        <f>'Base de données'!C78</f>
        <v>0</v>
      </c>
      <c r="F81" s="138">
        <f>'Base de données'!D78</f>
        <v>0</v>
      </c>
      <c r="G81" s="138">
        <f>'Base de données'!Q78</f>
        <v>0</v>
      </c>
    </row>
    <row r="82" spans="4:7" ht="42" customHeight="1" x14ac:dyDescent="0.3">
      <c r="D82" s="138">
        <f>'Base de données'!B79</f>
        <v>0</v>
      </c>
      <c r="E82" s="138">
        <f>'Base de données'!C79</f>
        <v>0</v>
      </c>
      <c r="F82" s="138">
        <f>'Base de données'!D79</f>
        <v>0</v>
      </c>
      <c r="G82" s="138">
        <f>'Base de données'!Q79</f>
        <v>0</v>
      </c>
    </row>
    <row r="83" spans="4:7" ht="42" customHeight="1" x14ac:dyDescent="0.3">
      <c r="D83" s="138">
        <f>'Base de données'!B80</f>
        <v>0</v>
      </c>
      <c r="E83" s="138">
        <f>'Base de données'!C80</f>
        <v>0</v>
      </c>
      <c r="F83" s="138">
        <f>'Base de données'!D80</f>
        <v>0</v>
      </c>
      <c r="G83" s="138">
        <f>'Base de données'!Q80</f>
        <v>0</v>
      </c>
    </row>
    <row r="84" spans="4:7" ht="42" customHeight="1" x14ac:dyDescent="0.3">
      <c r="D84" s="138">
        <f>'Base de données'!B81</f>
        <v>0</v>
      </c>
      <c r="E84" s="138">
        <f>'Base de données'!C81</f>
        <v>0</v>
      </c>
      <c r="F84" s="138">
        <f>'Base de données'!D81</f>
        <v>0</v>
      </c>
      <c r="G84" s="138">
        <f>'Base de données'!Q81</f>
        <v>0</v>
      </c>
    </row>
    <row r="85" spans="4:7" ht="42" customHeight="1" x14ac:dyDescent="0.3">
      <c r="D85" s="138">
        <f>'Base de données'!B82</f>
        <v>0</v>
      </c>
      <c r="E85" s="138">
        <f>'Base de données'!C82</f>
        <v>0</v>
      </c>
      <c r="F85" s="138">
        <f>'Base de données'!D82</f>
        <v>0</v>
      </c>
      <c r="G85" s="138">
        <f>'Base de données'!Q82</f>
        <v>0</v>
      </c>
    </row>
    <row r="86" spans="4:7" ht="42" customHeight="1" x14ac:dyDescent="0.3">
      <c r="D86" s="138">
        <f>'Base de données'!B83</f>
        <v>0</v>
      </c>
      <c r="E86" s="138">
        <f>'Base de données'!C83</f>
        <v>0</v>
      </c>
      <c r="F86" s="138">
        <f>'Base de données'!D83</f>
        <v>0</v>
      </c>
      <c r="G86" s="138">
        <f>'Base de données'!Q83</f>
        <v>0</v>
      </c>
    </row>
    <row r="87" spans="4:7" ht="42" customHeight="1" x14ac:dyDescent="0.3">
      <c r="D87" s="138">
        <f>'Base de données'!B84</f>
        <v>0</v>
      </c>
      <c r="E87" s="138">
        <f>'Base de données'!C84</f>
        <v>0</v>
      </c>
      <c r="F87" s="138">
        <f>'Base de données'!D84</f>
        <v>0</v>
      </c>
      <c r="G87" s="138">
        <f>'Base de données'!Q84</f>
        <v>0</v>
      </c>
    </row>
    <row r="88" spans="4:7" ht="42" customHeight="1" x14ac:dyDescent="0.3">
      <c r="D88" s="138">
        <f>'Base de données'!B85</f>
        <v>0</v>
      </c>
      <c r="E88" s="138">
        <f>'Base de données'!C85</f>
        <v>0</v>
      </c>
      <c r="F88" s="138">
        <f>'Base de données'!D85</f>
        <v>0</v>
      </c>
      <c r="G88" s="138">
        <f>'Base de données'!Q85</f>
        <v>0</v>
      </c>
    </row>
    <row r="89" spans="4:7" ht="42" customHeight="1" x14ac:dyDescent="0.3">
      <c r="D89" s="138">
        <f>'Base de données'!B86</f>
        <v>0</v>
      </c>
      <c r="E89" s="138">
        <f>'Base de données'!C86</f>
        <v>0</v>
      </c>
      <c r="F89" s="138">
        <f>'Base de données'!D86</f>
        <v>0</v>
      </c>
      <c r="G89" s="138">
        <f>'Base de données'!Q86</f>
        <v>0</v>
      </c>
    </row>
    <row r="90" spans="4:7" ht="42" customHeight="1" x14ac:dyDescent="0.3">
      <c r="D90" s="138">
        <f>'Base de données'!B87</f>
        <v>0</v>
      </c>
      <c r="E90" s="138">
        <f>'Base de données'!C87</f>
        <v>0</v>
      </c>
      <c r="F90" s="138">
        <f>'Base de données'!D87</f>
        <v>0</v>
      </c>
      <c r="G90" s="138">
        <f>'Base de données'!Q87</f>
        <v>0</v>
      </c>
    </row>
    <row r="91" spans="4:7" ht="42" customHeight="1" x14ac:dyDescent="0.3">
      <c r="D91" s="138">
        <f>'Base de données'!B88</f>
        <v>0</v>
      </c>
      <c r="E91" s="138">
        <f>'Base de données'!C88</f>
        <v>0</v>
      </c>
      <c r="F91" s="138">
        <f>'Base de données'!D88</f>
        <v>0</v>
      </c>
      <c r="G91" s="138">
        <f>'Base de données'!Q88</f>
        <v>0</v>
      </c>
    </row>
    <row r="92" spans="4:7" ht="42" customHeight="1" x14ac:dyDescent="0.3">
      <c r="D92" s="138">
        <f>'Base de données'!B89</f>
        <v>0</v>
      </c>
      <c r="E92" s="138">
        <f>'Base de données'!C89</f>
        <v>0</v>
      </c>
      <c r="F92" s="138">
        <f>'Base de données'!D89</f>
        <v>0</v>
      </c>
      <c r="G92" s="138">
        <f>'Base de données'!Q89</f>
        <v>0</v>
      </c>
    </row>
    <row r="93" spans="4:7" ht="42" customHeight="1" x14ac:dyDescent="0.3">
      <c r="D93" s="138">
        <f>'Base de données'!B90</f>
        <v>0</v>
      </c>
      <c r="E93" s="138">
        <f>'Base de données'!C90</f>
        <v>0</v>
      </c>
      <c r="F93" s="138">
        <f>'Base de données'!D90</f>
        <v>0</v>
      </c>
      <c r="G93" s="138">
        <f>'Base de données'!Q90</f>
        <v>0</v>
      </c>
    </row>
    <row r="94" spans="4:7" ht="42" customHeight="1" x14ac:dyDescent="0.3">
      <c r="D94" s="138">
        <f>'Base de données'!B91</f>
        <v>0</v>
      </c>
      <c r="E94" s="138">
        <f>'Base de données'!C91</f>
        <v>0</v>
      </c>
      <c r="F94" s="138">
        <f>'Base de données'!D91</f>
        <v>0</v>
      </c>
      <c r="G94" s="138">
        <f>'Base de données'!Q91</f>
        <v>0</v>
      </c>
    </row>
    <row r="95" spans="4:7" ht="42" customHeight="1" x14ac:dyDescent="0.3">
      <c r="D95" s="138">
        <f>'Base de données'!B92</f>
        <v>0</v>
      </c>
      <c r="E95" s="138">
        <f>'Base de données'!C92</f>
        <v>0</v>
      </c>
      <c r="F95" s="138">
        <f>'Base de données'!D92</f>
        <v>0</v>
      </c>
      <c r="G95" s="138">
        <f>'Base de données'!Q92</f>
        <v>0</v>
      </c>
    </row>
    <row r="96" spans="4:7" ht="42" customHeight="1" x14ac:dyDescent="0.3">
      <c r="D96" s="138">
        <f>'Base de données'!B93</f>
        <v>0</v>
      </c>
      <c r="E96" s="138">
        <f>'Base de données'!C93</f>
        <v>0</v>
      </c>
      <c r="F96" s="138">
        <f>'Base de données'!D93</f>
        <v>0</v>
      </c>
      <c r="G96" s="138">
        <f>'Base de données'!Q93</f>
        <v>0</v>
      </c>
    </row>
    <row r="97" spans="4:7" ht="42" customHeight="1" x14ac:dyDescent="0.3">
      <c r="D97" s="138">
        <f>'Base de données'!B94</f>
        <v>0</v>
      </c>
      <c r="E97" s="138">
        <f>'Base de données'!C94</f>
        <v>0</v>
      </c>
      <c r="F97" s="138">
        <f>'Base de données'!D94</f>
        <v>0</v>
      </c>
      <c r="G97" s="138">
        <f>'Base de données'!Q94</f>
        <v>0</v>
      </c>
    </row>
    <row r="98" spans="4:7" ht="42" customHeight="1" x14ac:dyDescent="0.3">
      <c r="D98" s="138">
        <f>'Base de données'!B95</f>
        <v>0</v>
      </c>
      <c r="E98" s="138">
        <f>'Base de données'!C95</f>
        <v>0</v>
      </c>
      <c r="F98" s="138">
        <f>'Base de données'!D95</f>
        <v>0</v>
      </c>
      <c r="G98" s="138">
        <f>'Base de données'!Q95</f>
        <v>0</v>
      </c>
    </row>
    <row r="99" spans="4:7" ht="42" customHeight="1" x14ac:dyDescent="0.3">
      <c r="D99" s="138">
        <f>'Base de données'!B96</f>
        <v>0</v>
      </c>
      <c r="E99" s="138">
        <f>'Base de données'!C96</f>
        <v>0</v>
      </c>
      <c r="F99" s="138">
        <f>'Base de données'!D96</f>
        <v>0</v>
      </c>
      <c r="G99" s="138">
        <f>'Base de données'!Q96</f>
        <v>0</v>
      </c>
    </row>
    <row r="100" spans="4:7" ht="42" customHeight="1" x14ac:dyDescent="0.3">
      <c r="D100" s="138">
        <f>'Base de données'!B97</f>
        <v>0</v>
      </c>
      <c r="E100" s="138">
        <f>'Base de données'!C97</f>
        <v>0</v>
      </c>
      <c r="F100" s="138">
        <f>'Base de données'!D97</f>
        <v>0</v>
      </c>
      <c r="G100" s="138">
        <f>'Base de données'!Q97</f>
        <v>0</v>
      </c>
    </row>
    <row r="101" spans="4:7" ht="42" customHeight="1" x14ac:dyDescent="0.3">
      <c r="D101" s="138">
        <f>'Base de données'!B98</f>
        <v>0</v>
      </c>
      <c r="E101" s="138">
        <f>'Base de données'!C98</f>
        <v>0</v>
      </c>
      <c r="F101" s="138">
        <f>'Base de données'!D98</f>
        <v>0</v>
      </c>
      <c r="G101" s="138">
        <f>'Base de données'!Q98</f>
        <v>0</v>
      </c>
    </row>
    <row r="102" spans="4:7" ht="42" customHeight="1" x14ac:dyDescent="0.3">
      <c r="D102" s="138">
        <f>'Base de données'!B99</f>
        <v>0</v>
      </c>
      <c r="E102" s="138">
        <f>'Base de données'!C99</f>
        <v>0</v>
      </c>
      <c r="F102" s="138">
        <f>'Base de données'!D99</f>
        <v>0</v>
      </c>
      <c r="G102" s="138">
        <f>'Base de données'!Q99</f>
        <v>0</v>
      </c>
    </row>
    <row r="103" spans="4:7" ht="42" customHeight="1" x14ac:dyDescent="0.3">
      <c r="D103" s="138">
        <f>'Base de données'!B100</f>
        <v>0</v>
      </c>
      <c r="E103" s="138">
        <f>'Base de données'!C100</f>
        <v>0</v>
      </c>
      <c r="F103" s="138">
        <f>'Base de données'!D100</f>
        <v>0</v>
      </c>
      <c r="G103" s="138">
        <f>'Base de données'!Q100</f>
        <v>0</v>
      </c>
    </row>
    <row r="104" spans="4:7" ht="42" customHeight="1" x14ac:dyDescent="0.3">
      <c r="D104" s="138">
        <f>'Base de données'!B101</f>
        <v>0</v>
      </c>
      <c r="E104" s="138">
        <f>'Base de données'!C101</f>
        <v>0</v>
      </c>
      <c r="F104" s="138">
        <f>'Base de données'!D101</f>
        <v>0</v>
      </c>
      <c r="G104" s="138">
        <f>'Base de données'!Q101</f>
        <v>0</v>
      </c>
    </row>
    <row r="105" spans="4:7" ht="42" customHeight="1" x14ac:dyDescent="0.3">
      <c r="D105" s="138">
        <f>'Base de données'!B102</f>
        <v>0</v>
      </c>
      <c r="E105" s="138">
        <f>'Base de données'!C102</f>
        <v>0</v>
      </c>
      <c r="F105" s="138">
        <f>'Base de données'!D102</f>
        <v>0</v>
      </c>
      <c r="G105" s="138">
        <f>'Base de données'!Q102</f>
        <v>0</v>
      </c>
    </row>
    <row r="106" spans="4:7" ht="42" customHeight="1" x14ac:dyDescent="0.3">
      <c r="D106" s="138">
        <f>'Base de données'!B103</f>
        <v>0</v>
      </c>
      <c r="E106" s="138">
        <f>'Base de données'!C103</f>
        <v>0</v>
      </c>
      <c r="F106" s="138">
        <f>'Base de données'!D103</f>
        <v>0</v>
      </c>
      <c r="G106" s="138">
        <f>'Base de données'!Q103</f>
        <v>0</v>
      </c>
    </row>
    <row r="107" spans="4:7" ht="42" customHeight="1" x14ac:dyDescent="0.3">
      <c r="D107" s="138">
        <f>'Base de données'!B104</f>
        <v>0</v>
      </c>
      <c r="E107" s="138">
        <f>'Base de données'!C104</f>
        <v>0</v>
      </c>
      <c r="F107" s="138">
        <f>'Base de données'!D104</f>
        <v>0</v>
      </c>
      <c r="G107" s="138">
        <f>'Base de données'!Q104</f>
        <v>0</v>
      </c>
    </row>
    <row r="108" spans="4:7" ht="42" customHeight="1" x14ac:dyDescent="0.3">
      <c r="D108" s="138">
        <f>'Base de données'!B105</f>
        <v>0</v>
      </c>
      <c r="E108" s="138">
        <f>'Base de données'!C105</f>
        <v>0</v>
      </c>
      <c r="F108" s="138">
        <f>'Base de données'!D105</f>
        <v>0</v>
      </c>
      <c r="G108" s="138">
        <f>'Base de données'!Q105</f>
        <v>0</v>
      </c>
    </row>
    <row r="109" spans="4:7" ht="42" customHeight="1" x14ac:dyDescent="0.3">
      <c r="D109" s="138">
        <f>'Base de données'!B106</f>
        <v>0</v>
      </c>
      <c r="E109" s="138">
        <f>'Base de données'!C106</f>
        <v>0</v>
      </c>
      <c r="F109" s="138">
        <f>'Base de données'!D106</f>
        <v>0</v>
      </c>
      <c r="G109" s="138">
        <f>'Base de données'!Q106</f>
        <v>0</v>
      </c>
    </row>
    <row r="110" spans="4:7" ht="42" customHeight="1" x14ac:dyDescent="0.3">
      <c r="D110" s="138">
        <f>'Base de données'!B107</f>
        <v>0</v>
      </c>
      <c r="E110" s="138">
        <f>'Base de données'!C107</f>
        <v>0</v>
      </c>
      <c r="F110" s="138">
        <f>'Base de données'!D107</f>
        <v>0</v>
      </c>
      <c r="G110" s="138">
        <f>'Base de données'!Q107</f>
        <v>0</v>
      </c>
    </row>
    <row r="111" spans="4:7" ht="42" customHeight="1" x14ac:dyDescent="0.3">
      <c r="D111" s="138">
        <f>'Base de données'!B108</f>
        <v>0</v>
      </c>
      <c r="E111" s="138">
        <f>'Base de données'!C108</f>
        <v>0</v>
      </c>
      <c r="F111" s="138">
        <f>'Base de données'!D108</f>
        <v>0</v>
      </c>
      <c r="G111" s="138">
        <f>'Base de données'!Q108</f>
        <v>0</v>
      </c>
    </row>
    <row r="112" spans="4:7" ht="42" customHeight="1" x14ac:dyDescent="0.3">
      <c r="D112" s="138">
        <f>'Base de données'!B109</f>
        <v>0</v>
      </c>
      <c r="E112" s="138">
        <f>'Base de données'!C109</f>
        <v>0</v>
      </c>
      <c r="F112" s="138">
        <f>'Base de données'!D109</f>
        <v>0</v>
      </c>
      <c r="G112" s="138">
        <f>'Base de données'!Q109</f>
        <v>0</v>
      </c>
    </row>
    <row r="113" spans="4:7" ht="42" customHeight="1" x14ac:dyDescent="0.3">
      <c r="D113" s="138">
        <f>'Base de données'!B110</f>
        <v>0</v>
      </c>
      <c r="E113" s="138">
        <f>'Base de données'!C110</f>
        <v>0</v>
      </c>
      <c r="F113" s="138">
        <f>'Base de données'!D110</f>
        <v>0</v>
      </c>
      <c r="G113" s="138">
        <f>'Base de données'!Q110</f>
        <v>0</v>
      </c>
    </row>
    <row r="114" spans="4:7" ht="42" customHeight="1" x14ac:dyDescent="0.3">
      <c r="D114" s="138">
        <f>'Base de données'!B111</f>
        <v>0</v>
      </c>
      <c r="E114" s="138">
        <f>'Base de données'!C111</f>
        <v>0</v>
      </c>
      <c r="F114" s="138">
        <f>'Base de données'!D111</f>
        <v>0</v>
      </c>
      <c r="G114" s="138">
        <f>'Base de données'!Q111</f>
        <v>0</v>
      </c>
    </row>
    <row r="115" spans="4:7" ht="42" customHeight="1" x14ac:dyDescent="0.3">
      <c r="D115" s="138">
        <f>'Base de données'!B112</f>
        <v>0</v>
      </c>
      <c r="E115" s="138">
        <f>'Base de données'!C112</f>
        <v>0</v>
      </c>
      <c r="F115" s="138">
        <f>'Base de données'!D112</f>
        <v>0</v>
      </c>
      <c r="G115" s="138">
        <f>'Base de données'!Q112</f>
        <v>0</v>
      </c>
    </row>
    <row r="116" spans="4:7" ht="42" customHeight="1" x14ac:dyDescent="0.3">
      <c r="D116" s="138">
        <f>'Base de données'!B113</f>
        <v>0</v>
      </c>
      <c r="E116" s="138">
        <f>'Base de données'!C113</f>
        <v>0</v>
      </c>
      <c r="F116" s="138">
        <f>'Base de données'!D113</f>
        <v>0</v>
      </c>
      <c r="G116" s="138">
        <f>'Base de données'!Q113</f>
        <v>0</v>
      </c>
    </row>
    <row r="117" spans="4:7" ht="42" customHeight="1" x14ac:dyDescent="0.3">
      <c r="D117" s="138">
        <f>'Base de données'!B114</f>
        <v>0</v>
      </c>
      <c r="E117" s="138">
        <f>'Base de données'!C114</f>
        <v>0</v>
      </c>
      <c r="F117" s="138">
        <f>'Base de données'!D114</f>
        <v>0</v>
      </c>
      <c r="G117" s="138">
        <f>'Base de données'!Q114</f>
        <v>0</v>
      </c>
    </row>
    <row r="118" spans="4:7" ht="42" customHeight="1" x14ac:dyDescent="0.3">
      <c r="D118" s="138">
        <f>'Base de données'!B115</f>
        <v>0</v>
      </c>
      <c r="E118" s="138">
        <f>'Base de données'!C115</f>
        <v>0</v>
      </c>
      <c r="F118" s="138">
        <f>'Base de données'!D115</f>
        <v>0</v>
      </c>
      <c r="G118" s="138">
        <f>'Base de données'!Q115</f>
        <v>0</v>
      </c>
    </row>
    <row r="119" spans="4:7" ht="42" customHeight="1" x14ac:dyDescent="0.3">
      <c r="D119" s="138">
        <f>'Base de données'!B116</f>
        <v>0</v>
      </c>
      <c r="E119" s="138">
        <f>'Base de données'!C116</f>
        <v>0</v>
      </c>
      <c r="F119" s="138">
        <f>'Base de données'!D116</f>
        <v>0</v>
      </c>
      <c r="G119" s="138">
        <f>'Base de données'!Q116</f>
        <v>0</v>
      </c>
    </row>
    <row r="120" spans="4:7" ht="42" customHeight="1" x14ac:dyDescent="0.3">
      <c r="D120" s="138">
        <f>'Base de données'!B117</f>
        <v>0</v>
      </c>
      <c r="E120" s="138">
        <f>'Base de données'!C117</f>
        <v>0</v>
      </c>
      <c r="F120" s="138">
        <f>'Base de données'!D117</f>
        <v>0</v>
      </c>
      <c r="G120" s="138">
        <f>'Base de données'!Q117</f>
        <v>0</v>
      </c>
    </row>
    <row r="121" spans="4:7" ht="42" customHeight="1" x14ac:dyDescent="0.3">
      <c r="D121" s="138">
        <f>'Base de données'!B118</f>
        <v>0</v>
      </c>
      <c r="E121" s="138">
        <f>'Base de données'!C118</f>
        <v>0</v>
      </c>
      <c r="F121" s="138">
        <f>'Base de données'!D118</f>
        <v>0</v>
      </c>
      <c r="G121" s="138">
        <f>'Base de données'!Q118</f>
        <v>0</v>
      </c>
    </row>
    <row r="122" spans="4:7" ht="42" customHeight="1" x14ac:dyDescent="0.3">
      <c r="D122" s="138">
        <f>'Base de données'!B119</f>
        <v>0</v>
      </c>
      <c r="E122" s="138">
        <f>'Base de données'!C119</f>
        <v>0</v>
      </c>
      <c r="F122" s="138">
        <f>'Base de données'!D119</f>
        <v>0</v>
      </c>
      <c r="G122" s="138">
        <f>'Base de données'!Q119</f>
        <v>0</v>
      </c>
    </row>
    <row r="123" spans="4:7" ht="42" customHeight="1" x14ac:dyDescent="0.3">
      <c r="D123" s="138">
        <f>'Base de données'!B120</f>
        <v>0</v>
      </c>
      <c r="E123" s="138">
        <f>'Base de données'!C120</f>
        <v>0</v>
      </c>
      <c r="F123" s="138">
        <f>'Base de données'!D120</f>
        <v>0</v>
      </c>
      <c r="G123" s="138">
        <f>'Base de données'!Q120</f>
        <v>0</v>
      </c>
    </row>
    <row r="124" spans="4:7" ht="42" customHeight="1" x14ac:dyDescent="0.3">
      <c r="D124" s="138">
        <f>'Base de données'!B121</f>
        <v>0</v>
      </c>
      <c r="E124" s="138">
        <f>'Base de données'!C121</f>
        <v>0</v>
      </c>
      <c r="F124" s="138">
        <f>'Base de données'!D121</f>
        <v>0</v>
      </c>
      <c r="G124" s="138">
        <f>'Base de données'!Q121</f>
        <v>0</v>
      </c>
    </row>
    <row r="125" spans="4:7" ht="42" customHeight="1" x14ac:dyDescent="0.3">
      <c r="D125" s="138">
        <f>'Base de données'!B122</f>
        <v>0</v>
      </c>
      <c r="E125" s="138">
        <f>'Base de données'!C122</f>
        <v>0</v>
      </c>
      <c r="F125" s="138">
        <f>'Base de données'!D122</f>
        <v>0</v>
      </c>
      <c r="G125" s="138">
        <f>'Base de données'!Q122</f>
        <v>0</v>
      </c>
    </row>
    <row r="126" spans="4:7" ht="42" customHeight="1" x14ac:dyDescent="0.3">
      <c r="D126" s="138">
        <f>'Base de données'!B123</f>
        <v>0</v>
      </c>
      <c r="E126" s="138">
        <f>'Base de données'!C123</f>
        <v>0</v>
      </c>
      <c r="F126" s="138">
        <f>'Base de données'!D123</f>
        <v>0</v>
      </c>
      <c r="G126" s="138">
        <f>'Base de données'!Q123</f>
        <v>0</v>
      </c>
    </row>
    <row r="127" spans="4:7" ht="42" customHeight="1" x14ac:dyDescent="0.3">
      <c r="D127" s="138">
        <f>'Base de données'!B124</f>
        <v>0</v>
      </c>
      <c r="E127" s="138">
        <f>'Base de données'!C124</f>
        <v>0</v>
      </c>
      <c r="F127" s="138">
        <f>'Base de données'!D124</f>
        <v>0</v>
      </c>
      <c r="G127" s="138">
        <f>'Base de données'!Q124</f>
        <v>0</v>
      </c>
    </row>
    <row r="128" spans="4:7" ht="42" customHeight="1" x14ac:dyDescent="0.3">
      <c r="D128" s="138">
        <f>'Base de données'!B125</f>
        <v>0</v>
      </c>
      <c r="E128" s="138">
        <f>'Base de données'!C125</f>
        <v>0</v>
      </c>
      <c r="F128" s="138">
        <f>'Base de données'!D125</f>
        <v>0</v>
      </c>
      <c r="G128" s="138">
        <f>'Base de données'!Q125</f>
        <v>0</v>
      </c>
    </row>
    <row r="129" spans="4:7" ht="42" customHeight="1" x14ac:dyDescent="0.3">
      <c r="D129" s="138">
        <f>'Base de données'!B126</f>
        <v>0</v>
      </c>
      <c r="E129" s="138">
        <f>'Base de données'!C126</f>
        <v>0</v>
      </c>
      <c r="F129" s="138">
        <f>'Base de données'!D126</f>
        <v>0</v>
      </c>
      <c r="G129" s="138">
        <f>'Base de données'!Q126</f>
        <v>0</v>
      </c>
    </row>
    <row r="130" spans="4:7" ht="42" customHeight="1" x14ac:dyDescent="0.3">
      <c r="D130" s="138">
        <f>'Base de données'!B127</f>
        <v>0</v>
      </c>
      <c r="E130" s="138">
        <f>'Base de données'!C127</f>
        <v>0</v>
      </c>
      <c r="F130" s="138">
        <f>'Base de données'!D127</f>
        <v>0</v>
      </c>
      <c r="G130" s="138">
        <f>'Base de données'!Q127</f>
        <v>0</v>
      </c>
    </row>
    <row r="131" spans="4:7" ht="42" customHeight="1" x14ac:dyDescent="0.3">
      <c r="D131" s="138">
        <f>'Base de données'!B128</f>
        <v>0</v>
      </c>
      <c r="E131" s="138">
        <f>'Base de données'!C128</f>
        <v>0</v>
      </c>
      <c r="F131" s="138">
        <f>'Base de données'!D128</f>
        <v>0</v>
      </c>
      <c r="G131" s="138">
        <f>'Base de données'!Q128</f>
        <v>0</v>
      </c>
    </row>
    <row r="132" spans="4:7" ht="42" customHeight="1" x14ac:dyDescent="0.3">
      <c r="D132" s="138">
        <f>'Base de données'!B129</f>
        <v>0</v>
      </c>
      <c r="E132" s="138">
        <f>'Base de données'!C129</f>
        <v>0</v>
      </c>
      <c r="F132" s="138">
        <f>'Base de données'!D129</f>
        <v>0</v>
      </c>
      <c r="G132" s="138">
        <f>'Base de données'!Q129</f>
        <v>0</v>
      </c>
    </row>
    <row r="133" spans="4:7" ht="42" customHeight="1" x14ac:dyDescent="0.3">
      <c r="D133" s="138">
        <f>'Base de données'!B130</f>
        <v>0</v>
      </c>
      <c r="E133" s="138">
        <f>'Base de données'!C130</f>
        <v>0</v>
      </c>
      <c r="F133" s="138">
        <f>'Base de données'!D130</f>
        <v>0</v>
      </c>
      <c r="G133" s="138">
        <f>'Base de données'!Q130</f>
        <v>0</v>
      </c>
    </row>
    <row r="134" spans="4:7" ht="42" customHeight="1" x14ac:dyDescent="0.3">
      <c r="D134" s="138">
        <f>'Base de données'!B131</f>
        <v>0</v>
      </c>
      <c r="E134" s="138">
        <f>'Base de données'!C131</f>
        <v>0</v>
      </c>
      <c r="F134" s="138">
        <f>'Base de données'!D131</f>
        <v>0</v>
      </c>
      <c r="G134" s="138">
        <f>'Base de données'!Q131</f>
        <v>0</v>
      </c>
    </row>
    <row r="135" spans="4:7" ht="42" customHeight="1" x14ac:dyDescent="0.3">
      <c r="D135" s="138">
        <f>'Base de données'!B132</f>
        <v>0</v>
      </c>
      <c r="E135" s="138">
        <f>'Base de données'!C132</f>
        <v>0</v>
      </c>
      <c r="F135" s="138">
        <f>'Base de données'!D132</f>
        <v>0</v>
      </c>
      <c r="G135" s="138">
        <f>'Base de données'!Q132</f>
        <v>0</v>
      </c>
    </row>
    <row r="136" spans="4:7" ht="42" customHeight="1" x14ac:dyDescent="0.3">
      <c r="D136" s="138">
        <f>'Base de données'!B133</f>
        <v>0</v>
      </c>
      <c r="E136" s="138">
        <f>'Base de données'!C133</f>
        <v>0</v>
      </c>
      <c r="F136" s="138">
        <f>'Base de données'!D133</f>
        <v>0</v>
      </c>
      <c r="G136" s="138">
        <f>'Base de données'!Q133</f>
        <v>0</v>
      </c>
    </row>
    <row r="137" spans="4:7" ht="42" customHeight="1" x14ac:dyDescent="0.3">
      <c r="D137" s="138">
        <f>'Base de données'!B134</f>
        <v>0</v>
      </c>
      <c r="E137" s="138">
        <f>'Base de données'!C134</f>
        <v>0</v>
      </c>
      <c r="F137" s="138">
        <f>'Base de données'!D134</f>
        <v>0</v>
      </c>
      <c r="G137" s="138">
        <f>'Base de données'!Q134</f>
        <v>0</v>
      </c>
    </row>
    <row r="138" spans="4:7" ht="42" customHeight="1" x14ac:dyDescent="0.3">
      <c r="D138" s="138">
        <f>'Base de données'!B135</f>
        <v>0</v>
      </c>
      <c r="E138" s="138">
        <f>'Base de données'!C135</f>
        <v>0</v>
      </c>
      <c r="F138" s="138">
        <f>'Base de données'!D135</f>
        <v>0</v>
      </c>
      <c r="G138" s="138">
        <f>'Base de données'!Q135</f>
        <v>0</v>
      </c>
    </row>
    <row r="139" spans="4:7" ht="42" customHeight="1" x14ac:dyDescent="0.3">
      <c r="D139" s="138">
        <f>'Base de données'!B136</f>
        <v>0</v>
      </c>
      <c r="E139" s="138">
        <f>'Base de données'!C136</f>
        <v>0</v>
      </c>
      <c r="F139" s="138">
        <f>'Base de données'!D136</f>
        <v>0</v>
      </c>
      <c r="G139" s="138">
        <f>'Base de données'!Q136</f>
        <v>0</v>
      </c>
    </row>
    <row r="140" spans="4:7" ht="42" customHeight="1" x14ac:dyDescent="0.3">
      <c r="D140" s="138">
        <f>'Base de données'!B137</f>
        <v>0</v>
      </c>
      <c r="E140" s="138">
        <f>'Base de données'!C137</f>
        <v>0</v>
      </c>
      <c r="F140" s="138">
        <f>'Base de données'!D137</f>
        <v>0</v>
      </c>
      <c r="G140" s="138">
        <f>'Base de données'!Q137</f>
        <v>0</v>
      </c>
    </row>
    <row r="141" spans="4:7" ht="42" customHeight="1" x14ac:dyDescent="0.3">
      <c r="D141" s="138">
        <f>'Base de données'!B138</f>
        <v>0</v>
      </c>
      <c r="E141" s="138">
        <f>'Base de données'!C138</f>
        <v>0</v>
      </c>
      <c r="F141" s="138">
        <f>'Base de données'!D138</f>
        <v>0</v>
      </c>
      <c r="G141" s="138">
        <f>'Base de données'!Q138</f>
        <v>0</v>
      </c>
    </row>
    <row r="142" spans="4:7" ht="42" customHeight="1" x14ac:dyDescent="0.3">
      <c r="D142" s="138">
        <f>'Base de données'!B139</f>
        <v>0</v>
      </c>
      <c r="E142" s="138">
        <f>'Base de données'!C139</f>
        <v>0</v>
      </c>
      <c r="F142" s="138">
        <f>'Base de données'!D139</f>
        <v>0</v>
      </c>
      <c r="G142" s="138">
        <f>'Base de données'!Q139</f>
        <v>0</v>
      </c>
    </row>
    <row r="143" spans="4:7" ht="42" customHeight="1" x14ac:dyDescent="0.3">
      <c r="D143" s="138">
        <f>'Base de données'!B140</f>
        <v>0</v>
      </c>
      <c r="E143" s="138">
        <f>'Base de données'!C140</f>
        <v>0</v>
      </c>
      <c r="F143" s="138">
        <f>'Base de données'!D140</f>
        <v>0</v>
      </c>
      <c r="G143" s="138">
        <f>'Base de données'!Q140</f>
        <v>0</v>
      </c>
    </row>
    <row r="144" spans="4:7" ht="42" customHeight="1" x14ac:dyDescent="0.3">
      <c r="D144" s="138">
        <f>'Base de données'!B141</f>
        <v>0</v>
      </c>
      <c r="E144" s="138">
        <f>'Base de données'!C141</f>
        <v>0</v>
      </c>
      <c r="F144" s="138">
        <f>'Base de données'!D141</f>
        <v>0</v>
      </c>
      <c r="G144" s="138">
        <f>'Base de données'!Q141</f>
        <v>0</v>
      </c>
    </row>
    <row r="145" spans="4:7" ht="42" customHeight="1" x14ac:dyDescent="0.3">
      <c r="D145" s="138">
        <f>'Base de données'!B142</f>
        <v>0</v>
      </c>
      <c r="E145" s="138">
        <f>'Base de données'!C142</f>
        <v>0</v>
      </c>
      <c r="F145" s="138">
        <f>'Base de données'!D142</f>
        <v>0</v>
      </c>
      <c r="G145" s="138">
        <f>'Base de données'!Q142</f>
        <v>0</v>
      </c>
    </row>
    <row r="146" spans="4:7" ht="42" customHeight="1" x14ac:dyDescent="0.3">
      <c r="D146" s="138">
        <f>'Base de données'!B143</f>
        <v>0</v>
      </c>
      <c r="E146" s="138">
        <f>'Base de données'!C143</f>
        <v>0</v>
      </c>
      <c r="F146" s="138">
        <f>'Base de données'!D143</f>
        <v>0</v>
      </c>
      <c r="G146" s="138">
        <f>'Base de données'!Q143</f>
        <v>0</v>
      </c>
    </row>
    <row r="147" spans="4:7" ht="42" customHeight="1" x14ac:dyDescent="0.3">
      <c r="D147" s="138">
        <f>'Base de données'!B144</f>
        <v>0</v>
      </c>
      <c r="E147" s="138">
        <f>'Base de données'!C144</f>
        <v>0</v>
      </c>
      <c r="F147" s="138">
        <f>'Base de données'!D144</f>
        <v>0</v>
      </c>
      <c r="G147" s="138">
        <f>'Base de données'!Q144</f>
        <v>0</v>
      </c>
    </row>
    <row r="148" spans="4:7" ht="42" customHeight="1" x14ac:dyDescent="0.3">
      <c r="D148" s="138">
        <f>'Base de données'!B145</f>
        <v>0</v>
      </c>
      <c r="E148" s="138">
        <f>'Base de données'!C145</f>
        <v>0</v>
      </c>
      <c r="F148" s="138">
        <f>'Base de données'!D145</f>
        <v>0</v>
      </c>
      <c r="G148" s="138">
        <f>'Base de données'!Q145</f>
        <v>0</v>
      </c>
    </row>
    <row r="149" spans="4:7" ht="42" customHeight="1" x14ac:dyDescent="0.3">
      <c r="D149" s="138">
        <f>'Base de données'!B146</f>
        <v>0</v>
      </c>
      <c r="E149" s="138">
        <f>'Base de données'!C146</f>
        <v>0</v>
      </c>
      <c r="F149" s="138">
        <f>'Base de données'!D146</f>
        <v>0</v>
      </c>
      <c r="G149" s="138">
        <f>'Base de données'!Q146</f>
        <v>0</v>
      </c>
    </row>
    <row r="150" spans="4:7" ht="42" customHeight="1" x14ac:dyDescent="0.3">
      <c r="D150" s="138">
        <f>'Base de données'!B147</f>
        <v>0</v>
      </c>
      <c r="E150" s="138">
        <f>'Base de données'!C147</f>
        <v>0</v>
      </c>
      <c r="F150" s="138">
        <f>'Base de données'!D147</f>
        <v>0</v>
      </c>
      <c r="G150" s="138">
        <f>'Base de données'!Q147</f>
        <v>0</v>
      </c>
    </row>
    <row r="151" spans="4:7" ht="42" customHeight="1" x14ac:dyDescent="0.3">
      <c r="D151" s="138">
        <f>'Base de données'!B148</f>
        <v>0</v>
      </c>
      <c r="E151" s="138">
        <f>'Base de données'!C148</f>
        <v>0</v>
      </c>
      <c r="F151" s="138">
        <f>'Base de données'!D148</f>
        <v>0</v>
      </c>
      <c r="G151" s="138">
        <f>'Base de données'!Q148</f>
        <v>0</v>
      </c>
    </row>
    <row r="152" spans="4:7" ht="42" customHeight="1" x14ac:dyDescent="0.3">
      <c r="D152" s="138">
        <f>'Base de données'!B149</f>
        <v>0</v>
      </c>
      <c r="E152" s="138">
        <f>'Base de données'!C149</f>
        <v>0</v>
      </c>
      <c r="F152" s="138">
        <f>'Base de données'!D149</f>
        <v>0</v>
      </c>
      <c r="G152" s="138">
        <f>'Base de données'!Q149</f>
        <v>0</v>
      </c>
    </row>
    <row r="153" spans="4:7" ht="42" customHeight="1" x14ac:dyDescent="0.3">
      <c r="D153" s="138">
        <f>'Base de données'!B150</f>
        <v>0</v>
      </c>
      <c r="E153" s="138">
        <f>'Base de données'!C150</f>
        <v>0</v>
      </c>
      <c r="F153" s="138">
        <f>'Base de données'!D150</f>
        <v>0</v>
      </c>
      <c r="G153" s="138">
        <f>'Base de données'!Q150</f>
        <v>0</v>
      </c>
    </row>
    <row r="154" spans="4:7" ht="42" customHeight="1" x14ac:dyDescent="0.3">
      <c r="D154" s="138">
        <f>'Base de données'!B151</f>
        <v>0</v>
      </c>
      <c r="E154" s="138">
        <f>'Base de données'!C151</f>
        <v>0</v>
      </c>
      <c r="F154" s="138">
        <f>'Base de données'!D151</f>
        <v>0</v>
      </c>
      <c r="G154" s="138">
        <f>'Base de données'!Q151</f>
        <v>0</v>
      </c>
    </row>
    <row r="155" spans="4:7" ht="42" customHeight="1" x14ac:dyDescent="0.3">
      <c r="D155" s="138">
        <f>'Base de données'!B152</f>
        <v>0</v>
      </c>
      <c r="E155" s="138">
        <f>'Base de données'!C152</f>
        <v>0</v>
      </c>
      <c r="F155" s="138">
        <f>'Base de données'!D152</f>
        <v>0</v>
      </c>
      <c r="G155" s="138">
        <f>'Base de données'!Q152</f>
        <v>0</v>
      </c>
    </row>
    <row r="156" spans="4:7" ht="42" customHeight="1" x14ac:dyDescent="0.3">
      <c r="D156" s="138">
        <f>'Base de données'!B153</f>
        <v>0</v>
      </c>
      <c r="E156" s="138">
        <f>'Base de données'!C153</f>
        <v>0</v>
      </c>
      <c r="F156" s="138">
        <f>'Base de données'!D153</f>
        <v>0</v>
      </c>
      <c r="G156" s="138">
        <f>'Base de données'!Q153</f>
        <v>0</v>
      </c>
    </row>
    <row r="157" spans="4:7" ht="42" customHeight="1" x14ac:dyDescent="0.3">
      <c r="D157" s="138">
        <f>'Base de données'!B154</f>
        <v>0</v>
      </c>
      <c r="E157" s="138">
        <f>'Base de données'!C154</f>
        <v>0</v>
      </c>
      <c r="F157" s="138">
        <f>'Base de données'!D154</f>
        <v>0</v>
      </c>
      <c r="G157" s="138">
        <f>'Base de données'!Q154</f>
        <v>0</v>
      </c>
    </row>
    <row r="158" spans="4:7" ht="42" customHeight="1" x14ac:dyDescent="0.3">
      <c r="D158" s="138">
        <f>'Base de données'!B155</f>
        <v>0</v>
      </c>
      <c r="E158" s="138">
        <f>'Base de données'!C155</f>
        <v>0</v>
      </c>
      <c r="F158" s="138">
        <f>'Base de données'!D155</f>
        <v>0</v>
      </c>
      <c r="G158" s="138">
        <f>'Base de données'!Q155</f>
        <v>0</v>
      </c>
    </row>
    <row r="159" spans="4:7" ht="42" customHeight="1" x14ac:dyDescent="0.3">
      <c r="D159" s="138">
        <f>'Base de données'!B156</f>
        <v>0</v>
      </c>
      <c r="E159" s="138">
        <f>'Base de données'!C156</f>
        <v>0</v>
      </c>
      <c r="F159" s="138">
        <f>'Base de données'!D156</f>
        <v>0</v>
      </c>
      <c r="G159" s="138">
        <f>'Base de données'!Q156</f>
        <v>0</v>
      </c>
    </row>
    <row r="160" spans="4:7" ht="42" customHeight="1" x14ac:dyDescent="0.3">
      <c r="D160" s="138">
        <f>'Base de données'!B157</f>
        <v>0</v>
      </c>
      <c r="E160" s="138">
        <f>'Base de données'!C157</f>
        <v>0</v>
      </c>
      <c r="F160" s="138">
        <f>'Base de données'!D157</f>
        <v>0</v>
      </c>
      <c r="G160" s="138">
        <f>'Base de données'!Q157</f>
        <v>0</v>
      </c>
    </row>
    <row r="161" spans="4:7" ht="42" customHeight="1" x14ac:dyDescent="0.3">
      <c r="D161" s="138">
        <f>'Base de données'!B158</f>
        <v>0</v>
      </c>
      <c r="E161" s="138">
        <f>'Base de données'!C158</f>
        <v>0</v>
      </c>
      <c r="F161" s="138">
        <f>'Base de données'!D158</f>
        <v>0</v>
      </c>
      <c r="G161" s="138">
        <f>'Base de données'!Q158</f>
        <v>0</v>
      </c>
    </row>
    <row r="162" spans="4:7" ht="42" customHeight="1" x14ac:dyDescent="0.3">
      <c r="D162" s="138">
        <f>'Base de données'!B159</f>
        <v>0</v>
      </c>
      <c r="E162" s="138">
        <f>'Base de données'!C159</f>
        <v>0</v>
      </c>
      <c r="F162" s="138">
        <f>'Base de données'!D159</f>
        <v>0</v>
      </c>
      <c r="G162" s="138">
        <f>'Base de données'!Q159</f>
        <v>0</v>
      </c>
    </row>
    <row r="163" spans="4:7" ht="42" customHeight="1" x14ac:dyDescent="0.3">
      <c r="D163" s="138">
        <f>'Base de données'!B160</f>
        <v>0</v>
      </c>
      <c r="E163" s="138">
        <f>'Base de données'!C160</f>
        <v>0</v>
      </c>
      <c r="F163" s="138">
        <f>'Base de données'!D160</f>
        <v>0</v>
      </c>
      <c r="G163" s="138">
        <f>'Base de données'!Q160</f>
        <v>0</v>
      </c>
    </row>
    <row r="164" spans="4:7" ht="42" customHeight="1" x14ac:dyDescent="0.3">
      <c r="D164" s="138">
        <f>'Base de données'!B161</f>
        <v>0</v>
      </c>
      <c r="E164" s="138">
        <f>'Base de données'!C161</f>
        <v>0</v>
      </c>
      <c r="F164" s="138">
        <f>'Base de données'!D161</f>
        <v>0</v>
      </c>
      <c r="G164" s="138">
        <f>'Base de données'!Q161</f>
        <v>0</v>
      </c>
    </row>
    <row r="165" spans="4:7" ht="42" customHeight="1" x14ac:dyDescent="0.3">
      <c r="D165" s="138">
        <f>'Base de données'!B162</f>
        <v>0</v>
      </c>
      <c r="E165" s="138">
        <f>'Base de données'!C162</f>
        <v>0</v>
      </c>
      <c r="F165" s="138">
        <f>'Base de données'!D162</f>
        <v>0</v>
      </c>
      <c r="G165" s="138">
        <f>'Base de données'!Q162</f>
        <v>0</v>
      </c>
    </row>
    <row r="166" spans="4:7" ht="42" customHeight="1" x14ac:dyDescent="0.3">
      <c r="D166" s="138">
        <f>'Base de données'!B163</f>
        <v>0</v>
      </c>
      <c r="E166" s="138">
        <f>'Base de données'!C163</f>
        <v>0</v>
      </c>
      <c r="F166" s="138">
        <f>'Base de données'!D163</f>
        <v>0</v>
      </c>
      <c r="G166" s="138">
        <f>'Base de données'!Q163</f>
        <v>0</v>
      </c>
    </row>
    <row r="167" spans="4:7" ht="42" customHeight="1" x14ac:dyDescent="0.3">
      <c r="D167" s="138">
        <f>'Base de données'!B164</f>
        <v>0</v>
      </c>
      <c r="E167" s="138">
        <f>'Base de données'!C164</f>
        <v>0</v>
      </c>
      <c r="F167" s="138">
        <f>'Base de données'!D164</f>
        <v>0</v>
      </c>
      <c r="G167" s="138">
        <f>'Base de données'!Q164</f>
        <v>0</v>
      </c>
    </row>
    <row r="168" spans="4:7" ht="42" customHeight="1" x14ac:dyDescent="0.3">
      <c r="D168" s="138">
        <f>'Base de données'!B165</f>
        <v>0</v>
      </c>
      <c r="E168" s="138">
        <f>'Base de données'!C165</f>
        <v>0</v>
      </c>
      <c r="F168" s="138">
        <f>'Base de données'!D165</f>
        <v>0</v>
      </c>
      <c r="G168" s="138">
        <f>'Base de données'!Q165</f>
        <v>0</v>
      </c>
    </row>
    <row r="169" spans="4:7" ht="42" customHeight="1" x14ac:dyDescent="0.3">
      <c r="D169" s="138">
        <f>'Base de données'!B166</f>
        <v>0</v>
      </c>
      <c r="E169" s="138">
        <f>'Base de données'!C166</f>
        <v>0</v>
      </c>
      <c r="F169" s="138">
        <f>'Base de données'!D166</f>
        <v>0</v>
      </c>
      <c r="G169" s="138">
        <f>'Base de données'!Q166</f>
        <v>0</v>
      </c>
    </row>
    <row r="170" spans="4:7" ht="42" customHeight="1" x14ac:dyDescent="0.3">
      <c r="D170" s="138">
        <f>'Base de données'!B167</f>
        <v>0</v>
      </c>
      <c r="E170" s="138">
        <f>'Base de données'!C167</f>
        <v>0</v>
      </c>
      <c r="F170" s="138">
        <f>'Base de données'!D167</f>
        <v>0</v>
      </c>
      <c r="G170" s="138">
        <f>'Base de données'!Q167</f>
        <v>0</v>
      </c>
    </row>
    <row r="171" spans="4:7" ht="42" customHeight="1" x14ac:dyDescent="0.3">
      <c r="D171" s="138">
        <f>'Base de données'!B168</f>
        <v>0</v>
      </c>
      <c r="E171" s="138">
        <f>'Base de données'!C168</f>
        <v>0</v>
      </c>
      <c r="F171" s="138">
        <f>'Base de données'!D168</f>
        <v>0</v>
      </c>
      <c r="G171" s="138">
        <f>'Base de données'!Q168</f>
        <v>0</v>
      </c>
    </row>
    <row r="172" spans="4:7" ht="42" customHeight="1" x14ac:dyDescent="0.3">
      <c r="D172" s="138">
        <f>'Base de données'!B169</f>
        <v>0</v>
      </c>
      <c r="E172" s="138">
        <f>'Base de données'!C169</f>
        <v>0</v>
      </c>
      <c r="F172" s="138">
        <f>'Base de données'!D169</f>
        <v>0</v>
      </c>
      <c r="G172" s="138">
        <f>'Base de données'!Q169</f>
        <v>0</v>
      </c>
    </row>
    <row r="173" spans="4:7" ht="42" customHeight="1" x14ac:dyDescent="0.3">
      <c r="D173" s="138">
        <f>'Base de données'!B170</f>
        <v>0</v>
      </c>
      <c r="E173" s="138">
        <f>'Base de données'!C170</f>
        <v>0</v>
      </c>
      <c r="F173" s="138">
        <f>'Base de données'!D170</f>
        <v>0</v>
      </c>
      <c r="G173" s="138">
        <f>'Base de données'!Q170</f>
        <v>0</v>
      </c>
    </row>
    <row r="174" spans="4:7" ht="42" customHeight="1" x14ac:dyDescent="0.3">
      <c r="D174" s="138">
        <f>'Base de données'!B171</f>
        <v>0</v>
      </c>
      <c r="E174" s="138">
        <f>'Base de données'!C171</f>
        <v>0</v>
      </c>
      <c r="F174" s="138">
        <f>'Base de données'!D171</f>
        <v>0</v>
      </c>
      <c r="G174" s="138">
        <f>'Base de données'!Q171</f>
        <v>0</v>
      </c>
    </row>
    <row r="175" spans="4:7" ht="42" customHeight="1" x14ac:dyDescent="0.3">
      <c r="D175" s="138">
        <f>'Base de données'!B172</f>
        <v>0</v>
      </c>
      <c r="E175" s="138">
        <f>'Base de données'!C172</f>
        <v>0</v>
      </c>
      <c r="F175" s="138">
        <f>'Base de données'!D172</f>
        <v>0</v>
      </c>
      <c r="G175" s="138">
        <f>'Base de données'!Q172</f>
        <v>0</v>
      </c>
    </row>
    <row r="176" spans="4:7" ht="42" customHeight="1" x14ac:dyDescent="0.3">
      <c r="D176" s="138">
        <f>'Base de données'!B173</f>
        <v>0</v>
      </c>
      <c r="E176" s="138">
        <f>'Base de données'!C173</f>
        <v>0</v>
      </c>
      <c r="F176" s="138">
        <f>'Base de données'!D173</f>
        <v>0</v>
      </c>
      <c r="G176" s="138">
        <f>'Base de données'!Q173</f>
        <v>0</v>
      </c>
    </row>
    <row r="177" spans="4:7" ht="42" customHeight="1" x14ac:dyDescent="0.3">
      <c r="D177" s="138">
        <f>'Base de données'!B174</f>
        <v>0</v>
      </c>
      <c r="E177" s="138">
        <f>'Base de données'!C174</f>
        <v>0</v>
      </c>
      <c r="F177" s="138">
        <f>'Base de données'!D174</f>
        <v>0</v>
      </c>
      <c r="G177" s="138">
        <f>'Base de données'!Q174</f>
        <v>0</v>
      </c>
    </row>
    <row r="178" spans="4:7" ht="42" customHeight="1" x14ac:dyDescent="0.3">
      <c r="D178" s="138">
        <f>'Base de données'!B175</f>
        <v>0</v>
      </c>
      <c r="E178" s="138">
        <f>'Base de données'!C175</f>
        <v>0</v>
      </c>
      <c r="F178" s="138">
        <f>'Base de données'!D175</f>
        <v>0</v>
      </c>
      <c r="G178" s="138">
        <f>'Base de données'!Q175</f>
        <v>0</v>
      </c>
    </row>
    <row r="179" spans="4:7" ht="42" customHeight="1" x14ac:dyDescent="0.3">
      <c r="D179" s="138">
        <f>'Base de données'!B176</f>
        <v>0</v>
      </c>
      <c r="E179" s="138">
        <f>'Base de données'!C176</f>
        <v>0</v>
      </c>
      <c r="F179" s="138">
        <f>'Base de données'!D176</f>
        <v>0</v>
      </c>
      <c r="G179" s="138">
        <f>'Base de données'!Q176</f>
        <v>0</v>
      </c>
    </row>
    <row r="180" spans="4:7" ht="42" customHeight="1" x14ac:dyDescent="0.3">
      <c r="D180" s="138">
        <f>'Base de données'!B177</f>
        <v>0</v>
      </c>
      <c r="E180" s="138">
        <f>'Base de données'!C177</f>
        <v>0</v>
      </c>
      <c r="F180" s="138">
        <f>'Base de données'!D177</f>
        <v>0</v>
      </c>
      <c r="G180" s="138">
        <f>'Base de données'!Q177</f>
        <v>0</v>
      </c>
    </row>
    <row r="181" spans="4:7" ht="42" customHeight="1" x14ac:dyDescent="0.3">
      <c r="D181" s="138">
        <f>'Base de données'!B178</f>
        <v>0</v>
      </c>
      <c r="E181" s="138">
        <f>'Base de données'!C178</f>
        <v>0</v>
      </c>
      <c r="F181" s="138">
        <f>'Base de données'!D178</f>
        <v>0</v>
      </c>
      <c r="G181" s="138">
        <f>'Base de données'!Q178</f>
        <v>0</v>
      </c>
    </row>
    <row r="182" spans="4:7" ht="42" customHeight="1" x14ac:dyDescent="0.3">
      <c r="D182" s="138">
        <f>'Base de données'!B179</f>
        <v>0</v>
      </c>
      <c r="E182" s="138">
        <f>'Base de données'!C179</f>
        <v>0</v>
      </c>
      <c r="F182" s="138">
        <f>'Base de données'!D179</f>
        <v>0</v>
      </c>
      <c r="G182" s="138">
        <f>'Base de données'!Q179</f>
        <v>0</v>
      </c>
    </row>
    <row r="183" spans="4:7" ht="42" customHeight="1" x14ac:dyDescent="0.3">
      <c r="D183" s="138">
        <f>'Base de données'!B180</f>
        <v>0</v>
      </c>
      <c r="E183" s="138">
        <f>'Base de données'!C180</f>
        <v>0</v>
      </c>
      <c r="F183" s="138">
        <f>'Base de données'!D180</f>
        <v>0</v>
      </c>
      <c r="G183" s="138">
        <f>'Base de données'!Q180</f>
        <v>0</v>
      </c>
    </row>
    <row r="184" spans="4:7" ht="42" customHeight="1" x14ac:dyDescent="0.3">
      <c r="D184" s="138">
        <f>'Base de données'!B181</f>
        <v>0</v>
      </c>
      <c r="E184" s="138">
        <f>'Base de données'!C181</f>
        <v>0</v>
      </c>
      <c r="F184" s="138">
        <f>'Base de données'!D181</f>
        <v>0</v>
      </c>
      <c r="G184" s="138">
        <f>'Base de données'!Q181</f>
        <v>0</v>
      </c>
    </row>
    <row r="185" spans="4:7" ht="42" customHeight="1" x14ac:dyDescent="0.3">
      <c r="D185" s="138">
        <f>'Base de données'!B182</f>
        <v>0</v>
      </c>
      <c r="E185" s="138">
        <f>'Base de données'!C182</f>
        <v>0</v>
      </c>
      <c r="F185" s="138">
        <f>'Base de données'!D182</f>
        <v>0</v>
      </c>
      <c r="G185" s="138">
        <f>'Base de données'!Q182</f>
        <v>0</v>
      </c>
    </row>
    <row r="186" spans="4:7" ht="42" customHeight="1" x14ac:dyDescent="0.3">
      <c r="D186" s="138">
        <f>'Base de données'!B183</f>
        <v>0</v>
      </c>
      <c r="E186" s="138">
        <f>'Base de données'!C183</f>
        <v>0</v>
      </c>
      <c r="F186" s="138">
        <f>'Base de données'!D183</f>
        <v>0</v>
      </c>
      <c r="G186" s="138">
        <f>'Base de données'!Q183</f>
        <v>0</v>
      </c>
    </row>
    <row r="187" spans="4:7" ht="42" customHeight="1" x14ac:dyDescent="0.3">
      <c r="D187" s="138">
        <f>'Base de données'!B184</f>
        <v>0</v>
      </c>
      <c r="E187" s="138">
        <f>'Base de données'!C184</f>
        <v>0</v>
      </c>
      <c r="F187" s="138">
        <f>'Base de données'!D184</f>
        <v>0</v>
      </c>
      <c r="G187" s="138">
        <f>'Base de données'!Q184</f>
        <v>0</v>
      </c>
    </row>
    <row r="188" spans="4:7" ht="42" customHeight="1" x14ac:dyDescent="0.3">
      <c r="D188" s="138">
        <f>'Base de données'!B185</f>
        <v>0</v>
      </c>
      <c r="E188" s="138">
        <f>'Base de données'!C185</f>
        <v>0</v>
      </c>
      <c r="F188" s="138">
        <f>'Base de données'!D185</f>
        <v>0</v>
      </c>
      <c r="G188" s="138">
        <f>'Base de données'!Q185</f>
        <v>0</v>
      </c>
    </row>
    <row r="189" spans="4:7" ht="42" customHeight="1" x14ac:dyDescent="0.3">
      <c r="D189" s="138">
        <f>'Base de données'!B186</f>
        <v>0</v>
      </c>
      <c r="E189" s="138">
        <f>'Base de données'!C186</f>
        <v>0</v>
      </c>
      <c r="F189" s="138">
        <f>'Base de données'!D186</f>
        <v>0</v>
      </c>
      <c r="G189" s="138">
        <f>'Base de données'!Q186</f>
        <v>0</v>
      </c>
    </row>
    <row r="190" spans="4:7" x14ac:dyDescent="0.3">
      <c r="D190" s="138">
        <f>'Base de données'!B187</f>
        <v>0</v>
      </c>
      <c r="E190" s="138">
        <f>'Base de données'!C187</f>
        <v>0</v>
      </c>
      <c r="F190" s="138">
        <f>'Base de données'!D187</f>
        <v>0</v>
      </c>
      <c r="G190" s="138">
        <f>'Base de données'!Q187</f>
        <v>0</v>
      </c>
    </row>
    <row r="191" spans="4:7" x14ac:dyDescent="0.3">
      <c r="D191" s="138">
        <f>'Base de données'!B188</f>
        <v>0</v>
      </c>
      <c r="E191" s="138">
        <f>'Base de données'!C188</f>
        <v>0</v>
      </c>
      <c r="F191" s="138">
        <f>'Base de données'!D188</f>
        <v>0</v>
      </c>
      <c r="G191" s="138">
        <f>'Base de données'!Q188</f>
        <v>0</v>
      </c>
    </row>
    <row r="192" spans="4:7" x14ac:dyDescent="0.3">
      <c r="D192" s="138">
        <f>'Base de données'!B189</f>
        <v>0</v>
      </c>
      <c r="E192" s="138">
        <f>'Base de données'!C189</f>
        <v>0</v>
      </c>
      <c r="F192" s="138">
        <f>'Base de données'!D189</f>
        <v>0</v>
      </c>
      <c r="G192" s="138">
        <f>'Base de données'!Q189</f>
        <v>0</v>
      </c>
    </row>
    <row r="193" spans="4:7" x14ac:dyDescent="0.3">
      <c r="D193" s="138">
        <f>'Base de données'!B190</f>
        <v>0</v>
      </c>
      <c r="E193" s="138">
        <f>'Base de données'!C190</f>
        <v>0</v>
      </c>
      <c r="F193" s="138">
        <f>'Base de données'!D190</f>
        <v>0</v>
      </c>
      <c r="G193" s="138">
        <f>'Base de données'!Q190</f>
        <v>0</v>
      </c>
    </row>
    <row r="194" spans="4:7" x14ac:dyDescent="0.3">
      <c r="D194" s="138">
        <f>'Base de données'!B191</f>
        <v>0</v>
      </c>
      <c r="E194" s="138">
        <f>'Base de données'!C191</f>
        <v>0</v>
      </c>
      <c r="F194" s="138">
        <f>'Base de données'!D191</f>
        <v>0</v>
      </c>
      <c r="G194" s="138">
        <f>'Base de données'!Q191</f>
        <v>0</v>
      </c>
    </row>
    <row r="195" spans="4:7" x14ac:dyDescent="0.3">
      <c r="D195" s="138">
        <f>'Base de données'!B192</f>
        <v>0</v>
      </c>
      <c r="E195" s="138">
        <f>'Base de données'!C192</f>
        <v>0</v>
      </c>
      <c r="F195" s="138">
        <f>'Base de données'!D192</f>
        <v>0</v>
      </c>
      <c r="G195" s="138">
        <f>'Base de données'!Q192</f>
        <v>0</v>
      </c>
    </row>
    <row r="196" spans="4:7" x14ac:dyDescent="0.3">
      <c r="D196" s="138">
        <f>'Base de données'!B193</f>
        <v>0</v>
      </c>
      <c r="E196" s="138">
        <f>'Base de données'!C193</f>
        <v>0</v>
      </c>
      <c r="F196" s="138">
        <f>'Base de données'!D193</f>
        <v>0</v>
      </c>
      <c r="G196" s="138">
        <f>'Base de données'!Q193</f>
        <v>0</v>
      </c>
    </row>
    <row r="197" spans="4:7" x14ac:dyDescent="0.3">
      <c r="D197" s="138">
        <f>'Base de données'!B194</f>
        <v>0</v>
      </c>
      <c r="E197" s="138">
        <f>'Base de données'!C194</f>
        <v>0</v>
      </c>
      <c r="F197" s="138">
        <f>'Base de données'!D194</f>
        <v>0</v>
      </c>
      <c r="G197" s="138">
        <f>'Base de données'!Q194</f>
        <v>0</v>
      </c>
    </row>
    <row r="198" spans="4:7" x14ac:dyDescent="0.3">
      <c r="D198" s="138">
        <f>'Base de données'!B195</f>
        <v>0</v>
      </c>
      <c r="E198" s="138">
        <f>'Base de données'!C195</f>
        <v>0</v>
      </c>
      <c r="F198" s="138">
        <f>'Base de données'!D195</f>
        <v>0</v>
      </c>
      <c r="G198" s="138">
        <f>'Base de données'!Q195</f>
        <v>0</v>
      </c>
    </row>
    <row r="199" spans="4:7" x14ac:dyDescent="0.3">
      <c r="D199" s="138">
        <f>'Base de données'!B196</f>
        <v>0</v>
      </c>
      <c r="E199" s="138">
        <f>'Base de données'!C196</f>
        <v>0</v>
      </c>
      <c r="F199" s="138">
        <f>'Base de données'!D196</f>
        <v>0</v>
      </c>
      <c r="G199" s="138">
        <f>'Base de données'!Q196</f>
        <v>0</v>
      </c>
    </row>
    <row r="200" spans="4:7" x14ac:dyDescent="0.3">
      <c r="D200" s="138">
        <f>'Base de données'!B197</f>
        <v>0</v>
      </c>
      <c r="E200" s="138">
        <f>'Base de données'!C197</f>
        <v>0</v>
      </c>
      <c r="F200" s="138">
        <f>'Base de données'!D197</f>
        <v>0</v>
      </c>
      <c r="G200" s="138">
        <f>'Base de données'!Q197</f>
        <v>0</v>
      </c>
    </row>
    <row r="201" spans="4:7" x14ac:dyDescent="0.3">
      <c r="D201" s="138">
        <f>'Base de données'!B198</f>
        <v>0</v>
      </c>
      <c r="E201" s="138">
        <f>'Base de données'!C198</f>
        <v>0</v>
      </c>
      <c r="F201" s="138">
        <f>'Base de données'!D198</f>
        <v>0</v>
      </c>
      <c r="G201" s="138">
        <f>'Base de données'!Q198</f>
        <v>0</v>
      </c>
    </row>
    <row r="202" spans="4:7" x14ac:dyDescent="0.3">
      <c r="D202" s="138">
        <f>'Base de données'!B199</f>
        <v>0</v>
      </c>
      <c r="E202" s="138">
        <f>'Base de données'!C199</f>
        <v>0</v>
      </c>
      <c r="F202" s="138">
        <f>'Base de données'!D199</f>
        <v>0</v>
      </c>
      <c r="G202" s="138">
        <f>'Base de données'!Q199</f>
        <v>0</v>
      </c>
    </row>
    <row r="203" spans="4:7" x14ac:dyDescent="0.3">
      <c r="D203" s="138">
        <f>'Base de données'!B200</f>
        <v>0</v>
      </c>
      <c r="E203" s="138">
        <f>'Base de données'!C200</f>
        <v>0</v>
      </c>
      <c r="F203" s="138">
        <f>'Base de données'!D200</f>
        <v>0</v>
      </c>
      <c r="G203" s="138">
        <f>'Base de données'!Q200</f>
        <v>0</v>
      </c>
    </row>
    <row r="204" spans="4:7" x14ac:dyDescent="0.3">
      <c r="D204" s="138">
        <f>'Base de données'!B201</f>
        <v>0</v>
      </c>
      <c r="E204" s="138">
        <f>'Base de données'!C201</f>
        <v>0</v>
      </c>
      <c r="F204" s="138">
        <f>'Base de données'!D201</f>
        <v>0</v>
      </c>
      <c r="G204" s="138">
        <f>'Base de données'!Q201</f>
        <v>0</v>
      </c>
    </row>
    <row r="205" spans="4:7" x14ac:dyDescent="0.3">
      <c r="D205" s="138">
        <f>'Base de données'!B202</f>
        <v>0</v>
      </c>
      <c r="E205" s="138">
        <f>'Base de données'!C202</f>
        <v>0</v>
      </c>
      <c r="F205" s="138">
        <f>'Base de données'!D202</f>
        <v>0</v>
      </c>
      <c r="G205" s="138">
        <f>'Base de données'!Q202</f>
        <v>0</v>
      </c>
    </row>
    <row r="206" spans="4:7" x14ac:dyDescent="0.3">
      <c r="D206" s="138">
        <f>'Base de données'!B203</f>
        <v>0</v>
      </c>
      <c r="E206" s="138">
        <f>'Base de données'!C203</f>
        <v>0</v>
      </c>
      <c r="F206" s="138">
        <f>'Base de données'!D203</f>
        <v>0</v>
      </c>
      <c r="G206" s="138">
        <f>'Base de données'!Q203</f>
        <v>0</v>
      </c>
    </row>
    <row r="207" spans="4:7" x14ac:dyDescent="0.3">
      <c r="D207" s="138">
        <f>'Base de données'!B204</f>
        <v>0</v>
      </c>
      <c r="E207" s="138">
        <f>'Base de données'!C204</f>
        <v>0</v>
      </c>
      <c r="F207" s="138">
        <f>'Base de données'!D204</f>
        <v>0</v>
      </c>
      <c r="G207" s="138">
        <f>'Base de données'!Q204</f>
        <v>0</v>
      </c>
    </row>
    <row r="208" spans="4:7" x14ac:dyDescent="0.3">
      <c r="D208" s="138">
        <f>'Base de données'!B205</f>
        <v>0</v>
      </c>
      <c r="E208" s="138">
        <f>'Base de données'!C205</f>
        <v>0</v>
      </c>
      <c r="F208" s="138">
        <f>'Base de données'!D205</f>
        <v>0</v>
      </c>
      <c r="G208" s="138">
        <f>'Base de données'!Q205</f>
        <v>0</v>
      </c>
    </row>
    <row r="209" spans="4:7" x14ac:dyDescent="0.3">
      <c r="D209" s="138">
        <f>'Base de données'!B206</f>
        <v>0</v>
      </c>
      <c r="E209" s="138">
        <f>'Base de données'!C206</f>
        <v>0</v>
      </c>
      <c r="F209" s="138">
        <f>'Base de données'!D206</f>
        <v>0</v>
      </c>
      <c r="G209" s="138">
        <f>'Base de données'!Q206</f>
        <v>0</v>
      </c>
    </row>
    <row r="210" spans="4:7" x14ac:dyDescent="0.3">
      <c r="D210" s="138">
        <f>'Base de données'!B207</f>
        <v>0</v>
      </c>
      <c r="E210" s="138">
        <f>'Base de données'!C207</f>
        <v>0</v>
      </c>
      <c r="F210" s="138">
        <f>'Base de données'!D207</f>
        <v>0</v>
      </c>
      <c r="G210" s="138">
        <f>'Base de données'!Q207</f>
        <v>0</v>
      </c>
    </row>
    <row r="211" spans="4:7" x14ac:dyDescent="0.3">
      <c r="D211" s="138">
        <f>'Base de données'!B208</f>
        <v>0</v>
      </c>
      <c r="E211" s="138">
        <f>'Base de données'!C208</f>
        <v>0</v>
      </c>
      <c r="F211" s="138">
        <f>'Base de données'!D208</f>
        <v>0</v>
      </c>
      <c r="G211" s="138">
        <f>'Base de données'!Q208</f>
        <v>0</v>
      </c>
    </row>
    <row r="212" spans="4:7" x14ac:dyDescent="0.3">
      <c r="D212" s="138">
        <f>'Base de données'!B209</f>
        <v>0</v>
      </c>
      <c r="E212" s="138">
        <f>'Base de données'!C209</f>
        <v>0</v>
      </c>
      <c r="F212" s="138">
        <f>'Base de données'!D209</f>
        <v>0</v>
      </c>
      <c r="G212" s="138">
        <f>'Base de données'!Q209</f>
        <v>0</v>
      </c>
    </row>
    <row r="213" spans="4:7" x14ac:dyDescent="0.3">
      <c r="D213" s="138">
        <f>'Base de données'!B210</f>
        <v>0</v>
      </c>
      <c r="E213" s="138">
        <f>'Base de données'!C210</f>
        <v>0</v>
      </c>
      <c r="F213" s="138">
        <f>'Base de données'!D210</f>
        <v>0</v>
      </c>
      <c r="G213" s="138">
        <f>'Base de données'!Q210</f>
        <v>0</v>
      </c>
    </row>
    <row r="214" spans="4:7" x14ac:dyDescent="0.3">
      <c r="D214" s="138">
        <f>'Base de données'!B211</f>
        <v>0</v>
      </c>
      <c r="E214" s="138">
        <f>'Base de données'!C211</f>
        <v>0</v>
      </c>
      <c r="F214" s="138">
        <f>'Base de données'!D211</f>
        <v>0</v>
      </c>
      <c r="G214" s="138">
        <f>'Base de données'!Q211</f>
        <v>0</v>
      </c>
    </row>
    <row r="215" spans="4:7" x14ac:dyDescent="0.3">
      <c r="D215" s="138">
        <f>'Base de données'!B212</f>
        <v>0</v>
      </c>
      <c r="E215" s="138">
        <f>'Base de données'!C212</f>
        <v>0</v>
      </c>
      <c r="F215" s="138">
        <f>'Base de données'!D212</f>
        <v>0</v>
      </c>
      <c r="G215" s="138">
        <f>'Base de données'!Q212</f>
        <v>0</v>
      </c>
    </row>
    <row r="216" spans="4:7" x14ac:dyDescent="0.3">
      <c r="D216" s="138">
        <f>'Base de données'!B213</f>
        <v>0</v>
      </c>
      <c r="E216" s="138">
        <f>'Base de données'!C213</f>
        <v>0</v>
      </c>
      <c r="F216" s="138">
        <f>'Base de données'!D213</f>
        <v>0</v>
      </c>
      <c r="G216" s="138">
        <f>'Base de données'!Q213</f>
        <v>0</v>
      </c>
    </row>
    <row r="217" spans="4:7" x14ac:dyDescent="0.3">
      <c r="D217" s="138">
        <f>'Base de données'!B214</f>
        <v>0</v>
      </c>
      <c r="E217" s="138">
        <f>'Base de données'!C214</f>
        <v>0</v>
      </c>
      <c r="F217" s="138">
        <f>'Base de données'!D214</f>
        <v>0</v>
      </c>
      <c r="G217" s="138">
        <f>'Base de données'!Q214</f>
        <v>0</v>
      </c>
    </row>
    <row r="218" spans="4:7" x14ac:dyDescent="0.3">
      <c r="D218" s="138">
        <f>'Base de données'!B215</f>
        <v>0</v>
      </c>
      <c r="E218" s="138">
        <f>'Base de données'!C215</f>
        <v>0</v>
      </c>
      <c r="F218" s="138">
        <f>'Base de données'!D215</f>
        <v>0</v>
      </c>
      <c r="G218" s="138">
        <f>'Base de données'!Q215</f>
        <v>0</v>
      </c>
    </row>
    <row r="219" spans="4:7" x14ac:dyDescent="0.3">
      <c r="D219" s="138">
        <f>'Base de données'!B216</f>
        <v>0</v>
      </c>
      <c r="E219" s="138">
        <f>'Base de données'!C216</f>
        <v>0</v>
      </c>
      <c r="F219" s="138">
        <f>'Base de données'!D216</f>
        <v>0</v>
      </c>
      <c r="G219" s="138">
        <f>'Base de données'!Q216</f>
        <v>0</v>
      </c>
    </row>
    <row r="220" spans="4:7" x14ac:dyDescent="0.3">
      <c r="D220" s="138">
        <f>'Base de données'!B217</f>
        <v>0</v>
      </c>
      <c r="E220" s="138">
        <f>'Base de données'!C217</f>
        <v>0</v>
      </c>
      <c r="F220" s="138">
        <f>'Base de données'!D217</f>
        <v>0</v>
      </c>
      <c r="G220" s="138">
        <f>'Base de données'!Q217</f>
        <v>0</v>
      </c>
    </row>
    <row r="221" spans="4:7" x14ac:dyDescent="0.3">
      <c r="D221" s="138">
        <f>'Base de données'!B218</f>
        <v>0</v>
      </c>
      <c r="E221" s="138">
        <f>'Base de données'!C218</f>
        <v>0</v>
      </c>
      <c r="F221" s="138">
        <f>'Base de données'!D218</f>
        <v>0</v>
      </c>
      <c r="G221" s="138">
        <f>'Base de données'!Q218</f>
        <v>0</v>
      </c>
    </row>
    <row r="222" spans="4:7" x14ac:dyDescent="0.3">
      <c r="D222" s="138">
        <f>'Base de données'!B219</f>
        <v>0</v>
      </c>
      <c r="E222" s="138">
        <f>'Base de données'!C219</f>
        <v>0</v>
      </c>
      <c r="F222" s="138">
        <f>'Base de données'!D219</f>
        <v>0</v>
      </c>
      <c r="G222" s="138">
        <f>'Base de données'!Q219</f>
        <v>0</v>
      </c>
    </row>
    <row r="223" spans="4:7" x14ac:dyDescent="0.3">
      <c r="D223" s="138">
        <f>'Base de données'!B220</f>
        <v>0</v>
      </c>
      <c r="E223" s="138">
        <f>'Base de données'!C220</f>
        <v>0</v>
      </c>
      <c r="F223" s="138">
        <f>'Base de données'!D220</f>
        <v>0</v>
      </c>
      <c r="G223" s="138">
        <f>'Base de données'!Q220</f>
        <v>0</v>
      </c>
    </row>
    <row r="224" spans="4:7" x14ac:dyDescent="0.3">
      <c r="D224" s="138">
        <f>'Base de données'!B221</f>
        <v>0</v>
      </c>
      <c r="E224" s="138">
        <f>'Base de données'!C221</f>
        <v>0</v>
      </c>
      <c r="F224" s="138">
        <f>'Base de données'!D221</f>
        <v>0</v>
      </c>
      <c r="G224" s="138">
        <f>'Base de données'!Q221</f>
        <v>0</v>
      </c>
    </row>
    <row r="225" spans="4:7" x14ac:dyDescent="0.3">
      <c r="D225" s="138">
        <f>'Base de données'!B222</f>
        <v>0</v>
      </c>
      <c r="E225" s="138">
        <f>'Base de données'!C222</f>
        <v>0</v>
      </c>
      <c r="F225" s="138">
        <f>'Base de données'!D222</f>
        <v>0</v>
      </c>
      <c r="G225" s="138">
        <f>'Base de données'!Q222</f>
        <v>0</v>
      </c>
    </row>
    <row r="226" spans="4:7" x14ac:dyDescent="0.3">
      <c r="D226" s="138">
        <f>'Base de données'!B223</f>
        <v>0</v>
      </c>
      <c r="E226" s="138">
        <f>'Base de données'!C223</f>
        <v>0</v>
      </c>
      <c r="F226" s="138">
        <f>'Base de données'!D223</f>
        <v>0</v>
      </c>
      <c r="G226" s="138">
        <f>'Base de données'!Q223</f>
        <v>0</v>
      </c>
    </row>
    <row r="227" spans="4:7" x14ac:dyDescent="0.3">
      <c r="D227" s="138">
        <f>'Base de données'!B224</f>
        <v>0</v>
      </c>
      <c r="E227" s="138">
        <f>'Base de données'!C224</f>
        <v>0</v>
      </c>
      <c r="F227" s="138">
        <f>'Base de données'!D224</f>
        <v>0</v>
      </c>
      <c r="G227" s="138">
        <f>'Base de données'!Q224</f>
        <v>0</v>
      </c>
    </row>
    <row r="228" spans="4:7" x14ac:dyDescent="0.3">
      <c r="D228" s="138">
        <f>'Base de données'!B225</f>
        <v>0</v>
      </c>
      <c r="E228" s="138">
        <f>'Base de données'!C225</f>
        <v>0</v>
      </c>
      <c r="F228" s="138">
        <f>'Base de données'!D225</f>
        <v>0</v>
      </c>
      <c r="G228" s="138">
        <f>'Base de données'!Q225</f>
        <v>0</v>
      </c>
    </row>
    <row r="229" spans="4:7" x14ac:dyDescent="0.3">
      <c r="D229" s="138">
        <f>'Base de données'!B226</f>
        <v>0</v>
      </c>
      <c r="E229" s="138">
        <f>'Base de données'!C226</f>
        <v>0</v>
      </c>
      <c r="F229" s="138">
        <f>'Base de données'!D226</f>
        <v>0</v>
      </c>
      <c r="G229" s="138">
        <f>'Base de données'!Q226</f>
        <v>0</v>
      </c>
    </row>
    <row r="230" spans="4:7" x14ac:dyDescent="0.3">
      <c r="D230" s="138">
        <f>'Base de données'!B227</f>
        <v>0</v>
      </c>
      <c r="E230" s="138">
        <f>'Base de données'!C227</f>
        <v>0</v>
      </c>
      <c r="F230" s="138">
        <f>'Base de données'!D227</f>
        <v>0</v>
      </c>
      <c r="G230" s="138">
        <f>'Base de données'!Q227</f>
        <v>0</v>
      </c>
    </row>
    <row r="231" spans="4:7" x14ac:dyDescent="0.3">
      <c r="D231" s="138">
        <f>'Base de données'!B228</f>
        <v>0</v>
      </c>
      <c r="E231" s="138">
        <f>'Base de données'!C228</f>
        <v>0</v>
      </c>
      <c r="F231" s="138">
        <f>'Base de données'!D228</f>
        <v>0</v>
      </c>
      <c r="G231" s="138">
        <f>'Base de données'!Q228</f>
        <v>0</v>
      </c>
    </row>
    <row r="232" spans="4:7" x14ac:dyDescent="0.3">
      <c r="D232" s="138">
        <f>'Base de données'!B229</f>
        <v>0</v>
      </c>
      <c r="E232" s="138">
        <f>'Base de données'!C229</f>
        <v>0</v>
      </c>
      <c r="F232" s="138">
        <f>'Base de données'!D229</f>
        <v>0</v>
      </c>
      <c r="G232" s="138">
        <f>'Base de données'!Q229</f>
        <v>0</v>
      </c>
    </row>
    <row r="233" spans="4:7" x14ac:dyDescent="0.3">
      <c r="D233" s="138">
        <f>'Base de données'!B230</f>
        <v>0</v>
      </c>
      <c r="E233" s="138">
        <f>'Base de données'!C230</f>
        <v>0</v>
      </c>
      <c r="F233" s="138">
        <f>'Base de données'!D230</f>
        <v>0</v>
      </c>
      <c r="G233" s="138">
        <f>'Base de données'!Q230</f>
        <v>0</v>
      </c>
    </row>
    <row r="234" spans="4:7" x14ac:dyDescent="0.3">
      <c r="D234" s="138">
        <f>'Base de données'!B231</f>
        <v>0</v>
      </c>
      <c r="E234" s="138">
        <f>'Base de données'!C231</f>
        <v>0</v>
      </c>
      <c r="F234" s="138">
        <f>'Base de données'!D231</f>
        <v>0</v>
      </c>
      <c r="G234" s="138">
        <f>'Base de données'!Q231</f>
        <v>0</v>
      </c>
    </row>
    <row r="235" spans="4:7" x14ac:dyDescent="0.3">
      <c r="D235" s="138">
        <f>'Base de données'!B232</f>
        <v>0</v>
      </c>
      <c r="E235" s="138">
        <f>'Base de données'!C232</f>
        <v>0</v>
      </c>
      <c r="F235" s="138">
        <f>'Base de données'!D232</f>
        <v>0</v>
      </c>
      <c r="G235" s="138">
        <f>'Base de données'!Q232</f>
        <v>0</v>
      </c>
    </row>
    <row r="236" spans="4:7" x14ac:dyDescent="0.3">
      <c r="D236" s="138">
        <f>'Base de données'!B233</f>
        <v>0</v>
      </c>
      <c r="E236" s="138">
        <f>'Base de données'!C233</f>
        <v>0</v>
      </c>
      <c r="F236" s="138">
        <f>'Base de données'!D233</f>
        <v>0</v>
      </c>
      <c r="G236" s="138">
        <f>'Base de données'!Q233</f>
        <v>0</v>
      </c>
    </row>
    <row r="237" spans="4:7" x14ac:dyDescent="0.3">
      <c r="D237" s="138">
        <f>'Base de données'!B234</f>
        <v>0</v>
      </c>
      <c r="E237" s="138">
        <f>'Base de données'!C234</f>
        <v>0</v>
      </c>
      <c r="F237" s="138">
        <f>'Base de données'!D234</f>
        <v>0</v>
      </c>
      <c r="G237" s="138">
        <f>'Base de données'!Q234</f>
        <v>0</v>
      </c>
    </row>
    <row r="238" spans="4:7" x14ac:dyDescent="0.3">
      <c r="D238" s="138">
        <f>'Base de données'!B235</f>
        <v>0</v>
      </c>
      <c r="E238" s="138">
        <f>'Base de données'!C235</f>
        <v>0</v>
      </c>
      <c r="F238" s="138">
        <f>'Base de données'!D235</f>
        <v>0</v>
      </c>
      <c r="G238" s="138">
        <f>'Base de données'!Q235</f>
        <v>0</v>
      </c>
    </row>
    <row r="239" spans="4:7" x14ac:dyDescent="0.3">
      <c r="D239" s="138">
        <f>'Base de données'!B236</f>
        <v>0</v>
      </c>
      <c r="E239" s="138">
        <f>'Base de données'!C236</f>
        <v>0</v>
      </c>
      <c r="F239" s="138">
        <f>'Base de données'!D236</f>
        <v>0</v>
      </c>
      <c r="G239" s="138">
        <f>'Base de données'!Q236</f>
        <v>0</v>
      </c>
    </row>
    <row r="240" spans="4:7" x14ac:dyDescent="0.3">
      <c r="D240" s="138">
        <f>'Base de données'!B237</f>
        <v>0</v>
      </c>
      <c r="E240" s="138">
        <f>'Base de données'!C237</f>
        <v>0</v>
      </c>
      <c r="F240" s="138">
        <f>'Base de données'!D237</f>
        <v>0</v>
      </c>
      <c r="G240" s="138">
        <f>'Base de données'!Q237</f>
        <v>0</v>
      </c>
    </row>
    <row r="241" spans="4:7" x14ac:dyDescent="0.3">
      <c r="D241" s="138">
        <f>'Base de données'!B238</f>
        <v>0</v>
      </c>
      <c r="E241" s="138">
        <f>'Base de données'!C238</f>
        <v>0</v>
      </c>
      <c r="F241" s="138">
        <f>'Base de données'!D238</f>
        <v>0</v>
      </c>
      <c r="G241" s="138">
        <f>'Base de données'!Q238</f>
        <v>0</v>
      </c>
    </row>
    <row r="242" spans="4:7" x14ac:dyDescent="0.3">
      <c r="D242" s="138">
        <f>'Base de données'!B239</f>
        <v>0</v>
      </c>
      <c r="E242" s="138">
        <f>'Base de données'!C239</f>
        <v>0</v>
      </c>
      <c r="F242" s="138">
        <f>'Base de données'!D239</f>
        <v>0</v>
      </c>
      <c r="G242" s="138">
        <f>'Base de données'!Q239</f>
        <v>0</v>
      </c>
    </row>
    <row r="243" spans="4:7" x14ac:dyDescent="0.3">
      <c r="D243" s="138">
        <f>'Base de données'!B240</f>
        <v>0</v>
      </c>
      <c r="E243" s="138">
        <f>'Base de données'!C240</f>
        <v>0</v>
      </c>
      <c r="F243" s="138">
        <f>'Base de données'!D240</f>
        <v>0</v>
      </c>
      <c r="G243" s="138">
        <f>'Base de données'!Q240</f>
        <v>0</v>
      </c>
    </row>
    <row r="244" spans="4:7" x14ac:dyDescent="0.3">
      <c r="D244" s="138">
        <f>'Base de données'!B241</f>
        <v>0</v>
      </c>
      <c r="E244" s="138">
        <f>'Base de données'!C241</f>
        <v>0</v>
      </c>
      <c r="F244" s="138">
        <f>'Base de données'!D241</f>
        <v>0</v>
      </c>
      <c r="G244" s="138">
        <f>'Base de données'!Q241</f>
        <v>0</v>
      </c>
    </row>
    <row r="245" spans="4:7" x14ac:dyDescent="0.3">
      <c r="D245" s="138">
        <f>'Base de données'!B242</f>
        <v>0</v>
      </c>
      <c r="E245" s="138">
        <f>'Base de données'!C242</f>
        <v>0</v>
      </c>
      <c r="F245" s="138">
        <f>'Base de données'!D242</f>
        <v>0</v>
      </c>
      <c r="G245" s="138">
        <f>'Base de données'!Q242</f>
        <v>0</v>
      </c>
    </row>
    <row r="246" spans="4:7" x14ac:dyDescent="0.3">
      <c r="D246" s="138">
        <f>'Base de données'!B243</f>
        <v>0</v>
      </c>
      <c r="E246" s="138">
        <f>'Base de données'!C243</f>
        <v>0</v>
      </c>
      <c r="F246" s="138">
        <f>'Base de données'!D243</f>
        <v>0</v>
      </c>
      <c r="G246" s="138">
        <f>'Base de données'!Q243</f>
        <v>0</v>
      </c>
    </row>
    <row r="247" spans="4:7" x14ac:dyDescent="0.3">
      <c r="D247" s="138">
        <f>'Base de données'!B244</f>
        <v>0</v>
      </c>
      <c r="E247" s="138">
        <f>'Base de données'!C244</f>
        <v>0</v>
      </c>
      <c r="F247" s="138">
        <f>'Base de données'!D244</f>
        <v>0</v>
      </c>
      <c r="G247" s="138">
        <f>'Base de données'!Q244</f>
        <v>0</v>
      </c>
    </row>
    <row r="248" spans="4:7" x14ac:dyDescent="0.3">
      <c r="D248" s="138">
        <f>'Base de données'!B245</f>
        <v>0</v>
      </c>
      <c r="E248" s="138">
        <f>'Base de données'!C245</f>
        <v>0</v>
      </c>
      <c r="F248" s="138">
        <f>'Base de données'!D245</f>
        <v>0</v>
      </c>
      <c r="G248" s="138">
        <f>'Base de données'!Q245</f>
        <v>0</v>
      </c>
    </row>
    <row r="249" spans="4:7" x14ac:dyDescent="0.3">
      <c r="D249" s="138">
        <f>'Base de données'!B246</f>
        <v>0</v>
      </c>
      <c r="E249" s="138">
        <f>'Base de données'!C246</f>
        <v>0</v>
      </c>
      <c r="F249" s="138">
        <f>'Base de données'!D246</f>
        <v>0</v>
      </c>
      <c r="G249" s="138">
        <f>'Base de données'!Q246</f>
        <v>0</v>
      </c>
    </row>
    <row r="250" spans="4:7" x14ac:dyDescent="0.3">
      <c r="D250" s="138">
        <f>'Base de données'!B247</f>
        <v>0</v>
      </c>
      <c r="E250" s="138">
        <f>'Base de données'!C247</f>
        <v>0</v>
      </c>
      <c r="F250" s="138">
        <f>'Base de données'!D247</f>
        <v>0</v>
      </c>
      <c r="G250" s="138">
        <f>'Base de données'!Q247</f>
        <v>0</v>
      </c>
    </row>
    <row r="251" spans="4:7" x14ac:dyDescent="0.3">
      <c r="D251" s="138">
        <f>'Base de données'!B248</f>
        <v>0</v>
      </c>
      <c r="E251" s="138">
        <f>'Base de données'!C248</f>
        <v>0</v>
      </c>
      <c r="F251" s="138">
        <f>'Base de données'!D248</f>
        <v>0</v>
      </c>
      <c r="G251" s="138">
        <f>'Base de données'!Q248</f>
        <v>0</v>
      </c>
    </row>
    <row r="252" spans="4:7" x14ac:dyDescent="0.3">
      <c r="D252" s="138">
        <f>'Base de données'!B249</f>
        <v>0</v>
      </c>
      <c r="E252" s="138">
        <f>'Base de données'!C249</f>
        <v>0</v>
      </c>
      <c r="F252" s="138">
        <f>'Base de données'!D249</f>
        <v>0</v>
      </c>
      <c r="G252" s="138">
        <f>'Base de données'!Q249</f>
        <v>0</v>
      </c>
    </row>
    <row r="253" spans="4:7" x14ac:dyDescent="0.3">
      <c r="D253" s="138">
        <f>'Base de données'!B250</f>
        <v>0</v>
      </c>
      <c r="E253" s="138">
        <f>'Base de données'!C250</f>
        <v>0</v>
      </c>
      <c r="F253" s="138">
        <f>'Base de données'!D250</f>
        <v>0</v>
      </c>
      <c r="G253" s="138">
        <f>'Base de données'!Q250</f>
        <v>0</v>
      </c>
    </row>
    <row r="254" spans="4:7" x14ac:dyDescent="0.3">
      <c r="D254" s="138">
        <f>'Base de données'!B251</f>
        <v>0</v>
      </c>
      <c r="E254" s="138">
        <f>'Base de données'!C251</f>
        <v>0</v>
      </c>
      <c r="F254" s="138">
        <f>'Base de données'!D251</f>
        <v>0</v>
      </c>
      <c r="G254" s="138">
        <f>'Base de données'!Q251</f>
        <v>0</v>
      </c>
    </row>
    <row r="255" spans="4:7" x14ac:dyDescent="0.3">
      <c r="D255" s="138">
        <f>'Base de données'!B252</f>
        <v>0</v>
      </c>
      <c r="E255" s="138">
        <f>'Base de données'!C252</f>
        <v>0</v>
      </c>
      <c r="F255" s="138">
        <f>'Base de données'!D252</f>
        <v>0</v>
      </c>
      <c r="G255" s="138">
        <f>'Base de données'!Q252</f>
        <v>0</v>
      </c>
    </row>
    <row r="256" spans="4:7" x14ac:dyDescent="0.3">
      <c r="D256" s="138">
        <f>'Base de données'!B253</f>
        <v>0</v>
      </c>
      <c r="E256" s="138">
        <f>'Base de données'!C253</f>
        <v>0</v>
      </c>
      <c r="F256" s="138">
        <f>'Base de données'!D253</f>
        <v>0</v>
      </c>
      <c r="G256" s="138">
        <f>'Base de données'!Q253</f>
        <v>0</v>
      </c>
    </row>
    <row r="257" spans="4:7" x14ac:dyDescent="0.3">
      <c r="D257" s="138">
        <f>'Base de données'!B254</f>
        <v>0</v>
      </c>
      <c r="E257" s="138">
        <f>'Base de données'!C254</f>
        <v>0</v>
      </c>
      <c r="F257" s="138">
        <f>'Base de données'!D254</f>
        <v>0</v>
      </c>
      <c r="G257" s="138">
        <f>'Base de données'!Q254</f>
        <v>0</v>
      </c>
    </row>
    <row r="258" spans="4:7" x14ac:dyDescent="0.3">
      <c r="D258" s="138">
        <f>'Base de données'!B255</f>
        <v>0</v>
      </c>
      <c r="E258" s="138">
        <f>'Base de données'!C255</f>
        <v>0</v>
      </c>
      <c r="F258" s="138">
        <f>'Base de données'!D255</f>
        <v>0</v>
      </c>
      <c r="G258" s="138">
        <f>'Base de données'!Q255</f>
        <v>0</v>
      </c>
    </row>
    <row r="259" spans="4:7" x14ac:dyDescent="0.3">
      <c r="D259" s="138">
        <f>'Base de données'!B256</f>
        <v>0</v>
      </c>
      <c r="E259" s="138">
        <f>'Base de données'!C256</f>
        <v>0</v>
      </c>
      <c r="F259" s="138">
        <f>'Base de données'!D256</f>
        <v>0</v>
      </c>
      <c r="G259" s="138">
        <f>'Base de données'!Q256</f>
        <v>0</v>
      </c>
    </row>
    <row r="260" spans="4:7" x14ac:dyDescent="0.3">
      <c r="D260" s="138">
        <f>'Base de données'!B257</f>
        <v>0</v>
      </c>
      <c r="E260" s="138">
        <f>'Base de données'!C257</f>
        <v>0</v>
      </c>
      <c r="F260" s="138">
        <f>'Base de données'!D257</f>
        <v>0</v>
      </c>
      <c r="G260" s="138">
        <f>'Base de données'!Q257</f>
        <v>0</v>
      </c>
    </row>
    <row r="261" spans="4:7" x14ac:dyDescent="0.3">
      <c r="D261" s="138">
        <f>'Base de données'!B258</f>
        <v>0</v>
      </c>
      <c r="E261" s="138">
        <f>'Base de données'!C258</f>
        <v>0</v>
      </c>
      <c r="F261" s="138">
        <f>'Base de données'!D258</f>
        <v>0</v>
      </c>
      <c r="G261" s="138">
        <f>'Base de données'!Q258</f>
        <v>0</v>
      </c>
    </row>
    <row r="262" spans="4:7" x14ac:dyDescent="0.3">
      <c r="D262" s="138">
        <f>'Base de données'!B259</f>
        <v>0</v>
      </c>
      <c r="E262" s="138">
        <f>'Base de données'!C259</f>
        <v>0</v>
      </c>
      <c r="F262" s="138">
        <f>'Base de données'!D259</f>
        <v>0</v>
      </c>
      <c r="G262" s="138">
        <f>'Base de données'!Q259</f>
        <v>0</v>
      </c>
    </row>
    <row r="263" spans="4:7" x14ac:dyDescent="0.3">
      <c r="D263" s="138">
        <f>'Base de données'!B260</f>
        <v>0</v>
      </c>
      <c r="E263" s="138">
        <f>'Base de données'!C260</f>
        <v>0</v>
      </c>
      <c r="F263" s="138">
        <f>'Base de données'!D260</f>
        <v>0</v>
      </c>
      <c r="G263" s="138">
        <f>'Base de données'!Q260</f>
        <v>0</v>
      </c>
    </row>
    <row r="264" spans="4:7" x14ac:dyDescent="0.3">
      <c r="D264" s="138">
        <f>'Base de données'!B261</f>
        <v>0</v>
      </c>
      <c r="E264" s="138">
        <f>'Base de données'!C261</f>
        <v>0</v>
      </c>
      <c r="F264" s="138">
        <f>'Base de données'!D261</f>
        <v>0</v>
      </c>
      <c r="G264" s="138">
        <f>'Base de données'!Q261</f>
        <v>0</v>
      </c>
    </row>
    <row r="265" spans="4:7" x14ac:dyDescent="0.3">
      <c r="D265" s="138">
        <f>'Base de données'!B262</f>
        <v>0</v>
      </c>
      <c r="E265" s="138">
        <f>'Base de données'!C262</f>
        <v>0</v>
      </c>
      <c r="F265" s="138">
        <f>'Base de données'!D262</f>
        <v>0</v>
      </c>
      <c r="G265" s="138">
        <f>'Base de données'!Q262</f>
        <v>0</v>
      </c>
    </row>
    <row r="266" spans="4:7" x14ac:dyDescent="0.3">
      <c r="D266" s="138">
        <f>'Base de données'!B263</f>
        <v>0</v>
      </c>
      <c r="E266" s="138">
        <f>'Base de données'!C263</f>
        <v>0</v>
      </c>
      <c r="F266" s="138">
        <f>'Base de données'!D263</f>
        <v>0</v>
      </c>
      <c r="G266" s="138">
        <f>'Base de données'!Q263</f>
        <v>0</v>
      </c>
    </row>
    <row r="267" spans="4:7" x14ac:dyDescent="0.3">
      <c r="D267" s="138">
        <f>'Base de données'!B264</f>
        <v>0</v>
      </c>
      <c r="E267" s="138">
        <f>'Base de données'!C264</f>
        <v>0</v>
      </c>
      <c r="F267" s="138">
        <f>'Base de données'!D264</f>
        <v>0</v>
      </c>
      <c r="G267" s="138">
        <f>'Base de données'!Q264</f>
        <v>0</v>
      </c>
    </row>
    <row r="268" spans="4:7" x14ac:dyDescent="0.3">
      <c r="D268" s="138">
        <f>'Base de données'!B265</f>
        <v>0</v>
      </c>
      <c r="E268" s="138">
        <f>'Base de données'!C265</f>
        <v>0</v>
      </c>
      <c r="F268" s="138">
        <f>'Base de données'!D265</f>
        <v>0</v>
      </c>
      <c r="G268" s="138">
        <f>'Base de données'!Q265</f>
        <v>0</v>
      </c>
    </row>
    <row r="269" spans="4:7" x14ac:dyDescent="0.3">
      <c r="D269" s="138">
        <f>'Base de données'!B266</f>
        <v>0</v>
      </c>
      <c r="E269" s="138">
        <f>'Base de données'!C266</f>
        <v>0</v>
      </c>
      <c r="F269" s="138">
        <f>'Base de données'!D266</f>
        <v>0</v>
      </c>
      <c r="G269" s="138">
        <f>'Base de données'!Q266</f>
        <v>0</v>
      </c>
    </row>
    <row r="270" spans="4:7" x14ac:dyDescent="0.3">
      <c r="D270" s="138">
        <f>'Base de données'!B267</f>
        <v>0</v>
      </c>
      <c r="E270" s="138">
        <f>'Base de données'!C267</f>
        <v>0</v>
      </c>
      <c r="F270" s="138">
        <f>'Base de données'!D267</f>
        <v>0</v>
      </c>
      <c r="G270" s="138">
        <f>'Base de données'!Q267</f>
        <v>0</v>
      </c>
    </row>
    <row r="271" spans="4:7" x14ac:dyDescent="0.3">
      <c r="D271" s="138">
        <f>'Base de données'!B268</f>
        <v>0</v>
      </c>
      <c r="E271" s="138">
        <f>'Base de données'!C268</f>
        <v>0</v>
      </c>
      <c r="F271" s="138">
        <f>'Base de données'!D268</f>
        <v>0</v>
      </c>
      <c r="G271" s="138">
        <f>'Base de données'!Q268</f>
        <v>0</v>
      </c>
    </row>
    <row r="272" spans="4:7" x14ac:dyDescent="0.3">
      <c r="D272" s="138">
        <f>'Base de données'!B269</f>
        <v>0</v>
      </c>
      <c r="E272" s="138">
        <f>'Base de données'!C269</f>
        <v>0</v>
      </c>
      <c r="F272" s="138">
        <f>'Base de données'!D269</f>
        <v>0</v>
      </c>
      <c r="G272" s="138">
        <f>'Base de données'!Q269</f>
        <v>0</v>
      </c>
    </row>
    <row r="273" spans="4:7" x14ac:dyDescent="0.3">
      <c r="D273" s="138">
        <f>'Base de données'!B270</f>
        <v>0</v>
      </c>
      <c r="E273" s="138">
        <f>'Base de données'!C270</f>
        <v>0</v>
      </c>
      <c r="F273" s="138">
        <f>'Base de données'!D270</f>
        <v>0</v>
      </c>
      <c r="G273" s="138">
        <f>'Base de données'!Q270</f>
        <v>0</v>
      </c>
    </row>
    <row r="274" spans="4:7" x14ac:dyDescent="0.3">
      <c r="D274" s="138">
        <f>'Base de données'!B271</f>
        <v>0</v>
      </c>
      <c r="E274" s="138">
        <f>'Base de données'!C271</f>
        <v>0</v>
      </c>
      <c r="F274" s="138">
        <f>'Base de données'!D271</f>
        <v>0</v>
      </c>
      <c r="G274" s="138">
        <f>'Base de données'!Q271</f>
        <v>0</v>
      </c>
    </row>
    <row r="275" spans="4:7" x14ac:dyDescent="0.3">
      <c r="D275" s="138">
        <f>'Base de données'!B272</f>
        <v>0</v>
      </c>
      <c r="E275" s="138">
        <f>'Base de données'!C272</f>
        <v>0</v>
      </c>
      <c r="F275" s="138">
        <f>'Base de données'!D272</f>
        <v>0</v>
      </c>
      <c r="G275" s="138">
        <f>'Base de données'!Q272</f>
        <v>0</v>
      </c>
    </row>
    <row r="276" spans="4:7" x14ac:dyDescent="0.3">
      <c r="D276" s="138">
        <f>'Base de données'!B273</f>
        <v>0</v>
      </c>
      <c r="E276" s="138">
        <f>'Base de données'!C273</f>
        <v>0</v>
      </c>
      <c r="F276" s="138">
        <f>'Base de données'!D273</f>
        <v>0</v>
      </c>
      <c r="G276" s="138">
        <f>'Base de données'!Q273</f>
        <v>0</v>
      </c>
    </row>
    <row r="277" spans="4:7" x14ac:dyDescent="0.3">
      <c r="D277" s="138">
        <f>'Base de données'!B274</f>
        <v>0</v>
      </c>
      <c r="E277" s="138">
        <f>'Base de données'!C274</f>
        <v>0</v>
      </c>
      <c r="F277" s="138">
        <f>'Base de données'!D274</f>
        <v>0</v>
      </c>
      <c r="G277" s="138">
        <f>'Base de données'!Q274</f>
        <v>0</v>
      </c>
    </row>
    <row r="278" spans="4:7" x14ac:dyDescent="0.3">
      <c r="D278" s="138">
        <f>'Base de données'!B275</f>
        <v>0</v>
      </c>
      <c r="E278" s="138">
        <f>'Base de données'!C275</f>
        <v>0</v>
      </c>
      <c r="F278" s="138">
        <f>'Base de données'!D275</f>
        <v>0</v>
      </c>
      <c r="G278" s="138">
        <f>'Base de données'!Q275</f>
        <v>0</v>
      </c>
    </row>
    <row r="279" spans="4:7" x14ac:dyDescent="0.3">
      <c r="D279" s="138">
        <f>'Base de données'!B276</f>
        <v>0</v>
      </c>
      <c r="E279" s="138">
        <f>'Base de données'!C276</f>
        <v>0</v>
      </c>
      <c r="F279" s="138">
        <f>'Base de données'!D276</f>
        <v>0</v>
      </c>
      <c r="G279" s="138">
        <f>'Base de données'!Q276</f>
        <v>0</v>
      </c>
    </row>
    <row r="280" spans="4:7" x14ac:dyDescent="0.3">
      <c r="D280" s="138">
        <f>'Base de données'!B277</f>
        <v>0</v>
      </c>
      <c r="E280" s="138">
        <f>'Base de données'!C277</f>
        <v>0</v>
      </c>
      <c r="F280" s="138">
        <f>'Base de données'!D277</f>
        <v>0</v>
      </c>
      <c r="G280" s="138">
        <f>'Base de données'!Q277</f>
        <v>0</v>
      </c>
    </row>
    <row r="281" spans="4:7" x14ac:dyDescent="0.3">
      <c r="D281" s="138">
        <f>'Base de données'!B278</f>
        <v>0</v>
      </c>
      <c r="E281" s="138">
        <f>'Base de données'!C278</f>
        <v>0</v>
      </c>
      <c r="F281" s="138">
        <f>'Base de données'!D278</f>
        <v>0</v>
      </c>
      <c r="G281" s="138">
        <f>'Base de données'!Q278</f>
        <v>0</v>
      </c>
    </row>
    <row r="282" spans="4:7" x14ac:dyDescent="0.3">
      <c r="D282" s="138">
        <f>'Base de données'!B279</f>
        <v>0</v>
      </c>
      <c r="E282" s="138">
        <f>'Base de données'!C279</f>
        <v>0</v>
      </c>
      <c r="F282" s="138">
        <f>'Base de données'!D279</f>
        <v>0</v>
      </c>
      <c r="G282" s="138">
        <f>'Base de données'!Q279</f>
        <v>0</v>
      </c>
    </row>
    <row r="283" spans="4:7" x14ac:dyDescent="0.3">
      <c r="D283" s="138">
        <f>'Base de données'!B280</f>
        <v>0</v>
      </c>
      <c r="E283" s="138">
        <f>'Base de données'!C280</f>
        <v>0</v>
      </c>
      <c r="F283" s="138">
        <f>'Base de données'!D280</f>
        <v>0</v>
      </c>
      <c r="G283" s="138">
        <f>'Base de données'!Q280</f>
        <v>0</v>
      </c>
    </row>
    <row r="284" spans="4:7" x14ac:dyDescent="0.3">
      <c r="D284" s="138">
        <f>'Base de données'!B281</f>
        <v>0</v>
      </c>
      <c r="E284" s="138">
        <f>'Base de données'!C281</f>
        <v>0</v>
      </c>
      <c r="F284" s="138">
        <f>'Base de données'!D281</f>
        <v>0</v>
      </c>
      <c r="G284" s="138">
        <f>'Base de données'!Q281</f>
        <v>0</v>
      </c>
    </row>
    <row r="285" spans="4:7" x14ac:dyDescent="0.3">
      <c r="D285" s="138">
        <f>'Base de données'!B282</f>
        <v>0</v>
      </c>
      <c r="E285" s="138">
        <f>'Base de données'!C282</f>
        <v>0</v>
      </c>
      <c r="F285" s="138">
        <f>'Base de données'!D282</f>
        <v>0</v>
      </c>
      <c r="G285" s="138">
        <f>'Base de données'!Q282</f>
        <v>0</v>
      </c>
    </row>
    <row r="286" spans="4:7" x14ac:dyDescent="0.3">
      <c r="D286" s="138">
        <f>'Base de données'!B283</f>
        <v>0</v>
      </c>
      <c r="E286" s="138">
        <f>'Base de données'!C283</f>
        <v>0</v>
      </c>
      <c r="F286" s="138">
        <f>'Base de données'!D283</f>
        <v>0</v>
      </c>
      <c r="G286" s="138">
        <f>'Base de données'!Q283</f>
        <v>0</v>
      </c>
    </row>
    <row r="287" spans="4:7" x14ac:dyDescent="0.3">
      <c r="D287" s="138">
        <f>'Base de données'!B284</f>
        <v>0</v>
      </c>
      <c r="E287" s="138">
        <f>'Base de données'!C284</f>
        <v>0</v>
      </c>
      <c r="F287" s="138">
        <f>'Base de données'!D284</f>
        <v>0</v>
      </c>
      <c r="G287" s="138">
        <f>'Base de données'!Q284</f>
        <v>0</v>
      </c>
    </row>
    <row r="288" spans="4:7" x14ac:dyDescent="0.3">
      <c r="D288" s="138">
        <f>'Base de données'!B285</f>
        <v>0</v>
      </c>
      <c r="E288" s="138">
        <f>'Base de données'!C285</f>
        <v>0</v>
      </c>
      <c r="F288" s="138">
        <f>'Base de données'!D285</f>
        <v>0</v>
      </c>
      <c r="G288" s="138">
        <f>'Base de données'!Q285</f>
        <v>0</v>
      </c>
    </row>
    <row r="289" spans="4:7" x14ac:dyDescent="0.3">
      <c r="D289" s="138">
        <f>'Base de données'!B286</f>
        <v>0</v>
      </c>
      <c r="E289" s="138">
        <f>'Base de données'!C286</f>
        <v>0</v>
      </c>
      <c r="F289" s="138">
        <f>'Base de données'!D286</f>
        <v>0</v>
      </c>
      <c r="G289" s="138">
        <f>'Base de données'!Q286</f>
        <v>0</v>
      </c>
    </row>
    <row r="290" spans="4:7" x14ac:dyDescent="0.3">
      <c r="D290" s="138">
        <f>'Base de données'!B287</f>
        <v>0</v>
      </c>
      <c r="E290" s="138">
        <f>'Base de données'!C287</f>
        <v>0</v>
      </c>
      <c r="F290" s="138">
        <f>'Base de données'!D287</f>
        <v>0</v>
      </c>
      <c r="G290" s="138">
        <f>'Base de données'!Q287</f>
        <v>0</v>
      </c>
    </row>
    <row r="291" spans="4:7" x14ac:dyDescent="0.3">
      <c r="D291" s="138">
        <f>'Base de données'!B288</f>
        <v>0</v>
      </c>
      <c r="E291" s="138">
        <f>'Base de données'!C288</f>
        <v>0</v>
      </c>
      <c r="F291" s="138">
        <f>'Base de données'!D288</f>
        <v>0</v>
      </c>
      <c r="G291" s="138">
        <f>'Base de données'!Q288</f>
        <v>0</v>
      </c>
    </row>
    <row r="292" spans="4:7" x14ac:dyDescent="0.3">
      <c r="D292" s="138">
        <f>'Base de données'!B289</f>
        <v>0</v>
      </c>
      <c r="E292" s="138">
        <f>'Base de données'!C289</f>
        <v>0</v>
      </c>
      <c r="F292" s="138">
        <f>'Base de données'!D289</f>
        <v>0</v>
      </c>
      <c r="G292" s="138">
        <f>'Base de données'!Q289</f>
        <v>0</v>
      </c>
    </row>
    <row r="293" spans="4:7" x14ac:dyDescent="0.3">
      <c r="D293" s="138">
        <f>'Base de données'!B290</f>
        <v>0</v>
      </c>
      <c r="E293" s="138">
        <f>'Base de données'!C290</f>
        <v>0</v>
      </c>
      <c r="F293" s="138">
        <f>'Base de données'!D290</f>
        <v>0</v>
      </c>
      <c r="G293" s="138">
        <f>'Base de données'!Q290</f>
        <v>0</v>
      </c>
    </row>
    <row r="294" spans="4:7" x14ac:dyDescent="0.3">
      <c r="D294" s="138">
        <f>'Base de données'!B291</f>
        <v>0</v>
      </c>
      <c r="E294" s="138">
        <f>'Base de données'!C291</f>
        <v>0</v>
      </c>
      <c r="F294" s="138">
        <f>'Base de données'!D291</f>
        <v>0</v>
      </c>
      <c r="G294" s="138">
        <f>'Base de données'!Q291</f>
        <v>0</v>
      </c>
    </row>
    <row r="295" spans="4:7" x14ac:dyDescent="0.3">
      <c r="D295" s="138">
        <f>'Base de données'!B292</f>
        <v>0</v>
      </c>
      <c r="E295" s="138">
        <f>'Base de données'!C292</f>
        <v>0</v>
      </c>
      <c r="F295" s="138">
        <f>'Base de données'!D292</f>
        <v>0</v>
      </c>
      <c r="G295" s="138">
        <f>'Base de données'!Q292</f>
        <v>0</v>
      </c>
    </row>
    <row r="296" spans="4:7" x14ac:dyDescent="0.3">
      <c r="D296" s="138">
        <f>'Base de données'!B293</f>
        <v>0</v>
      </c>
      <c r="E296" s="138">
        <f>'Base de données'!C293</f>
        <v>0</v>
      </c>
      <c r="F296" s="138">
        <f>'Base de données'!D293</f>
        <v>0</v>
      </c>
      <c r="G296" s="138">
        <f>'Base de données'!Q293</f>
        <v>0</v>
      </c>
    </row>
    <row r="297" spans="4:7" x14ac:dyDescent="0.3">
      <c r="D297" s="138">
        <f>'Base de données'!B294</f>
        <v>0</v>
      </c>
      <c r="E297" s="138">
        <f>'Base de données'!C294</f>
        <v>0</v>
      </c>
      <c r="F297" s="138">
        <f>'Base de données'!D294</f>
        <v>0</v>
      </c>
      <c r="G297" s="138">
        <f>'Base de données'!Q294</f>
        <v>0</v>
      </c>
    </row>
    <row r="298" spans="4:7" x14ac:dyDescent="0.3">
      <c r="D298" s="138">
        <f>'Base de données'!B295</f>
        <v>0</v>
      </c>
      <c r="E298" s="138">
        <f>'Base de données'!C295</f>
        <v>0</v>
      </c>
      <c r="F298" s="138">
        <f>'Base de données'!D295</f>
        <v>0</v>
      </c>
      <c r="G298" s="138">
        <f>'Base de données'!Q295</f>
        <v>0</v>
      </c>
    </row>
    <row r="299" spans="4:7" x14ac:dyDescent="0.3">
      <c r="D299" s="138">
        <f>'Base de données'!B296</f>
        <v>0</v>
      </c>
      <c r="E299" s="138">
        <f>'Base de données'!C296</f>
        <v>0</v>
      </c>
      <c r="F299" s="138">
        <f>'Base de données'!D296</f>
        <v>0</v>
      </c>
      <c r="G299" s="138">
        <f>'Base de données'!Q296</f>
        <v>0</v>
      </c>
    </row>
    <row r="300" spans="4:7" x14ac:dyDescent="0.3">
      <c r="D300" s="138">
        <f>'Base de données'!B297</f>
        <v>0</v>
      </c>
      <c r="E300" s="138">
        <f>'Base de données'!C297</f>
        <v>0</v>
      </c>
      <c r="F300" s="138">
        <f>'Base de données'!D297</f>
        <v>0</v>
      </c>
      <c r="G300" s="138">
        <f>'Base de données'!Q297</f>
        <v>0</v>
      </c>
    </row>
    <row r="301" spans="4:7" x14ac:dyDescent="0.3">
      <c r="D301" s="138">
        <f>'Base de données'!B298</f>
        <v>0</v>
      </c>
      <c r="E301" s="138">
        <f>'Base de données'!C298</f>
        <v>0</v>
      </c>
      <c r="F301" s="138">
        <f>'Base de données'!D298</f>
        <v>0</v>
      </c>
      <c r="G301" s="138">
        <f>'Base de données'!Q298</f>
        <v>0</v>
      </c>
    </row>
    <row r="302" spans="4:7" x14ac:dyDescent="0.3">
      <c r="D302" s="138">
        <f>'Base de données'!B299</f>
        <v>0</v>
      </c>
      <c r="E302" s="138">
        <f>'Base de données'!C299</f>
        <v>0</v>
      </c>
      <c r="F302" s="138">
        <f>'Base de données'!D299</f>
        <v>0</v>
      </c>
      <c r="G302" s="138">
        <f>'Base de données'!Q299</f>
        <v>0</v>
      </c>
    </row>
    <row r="303" spans="4:7" x14ac:dyDescent="0.3">
      <c r="D303" s="138">
        <f>'Base de données'!B300</f>
        <v>0</v>
      </c>
      <c r="E303" s="138">
        <f>'Base de données'!C300</f>
        <v>0</v>
      </c>
      <c r="F303" s="138">
        <f>'Base de données'!D300</f>
        <v>0</v>
      </c>
      <c r="G303" s="138">
        <f>'Base de données'!Q300</f>
        <v>0</v>
      </c>
    </row>
    <row r="304" spans="4:7" x14ac:dyDescent="0.3">
      <c r="D304" s="138">
        <f>'Base de données'!B301</f>
        <v>0</v>
      </c>
      <c r="E304" s="138">
        <f>'Base de données'!C301</f>
        <v>0</v>
      </c>
      <c r="F304" s="138">
        <f>'Base de données'!D301</f>
        <v>0</v>
      </c>
      <c r="G304" s="138">
        <f>'Base de données'!Q301</f>
        <v>0</v>
      </c>
    </row>
    <row r="305" spans="4:7" x14ac:dyDescent="0.3">
      <c r="D305" s="138">
        <f>'Base de données'!B302</f>
        <v>0</v>
      </c>
      <c r="E305" s="138">
        <f>'Base de données'!C302</f>
        <v>0</v>
      </c>
      <c r="F305" s="138">
        <f>'Base de données'!D302</f>
        <v>0</v>
      </c>
      <c r="G305" s="138">
        <f>'Base de données'!Q302</f>
        <v>0</v>
      </c>
    </row>
    <row r="306" spans="4:7" x14ac:dyDescent="0.3">
      <c r="D306" s="138">
        <f>'Base de données'!B303</f>
        <v>0</v>
      </c>
      <c r="E306" s="138">
        <f>'Base de données'!C303</f>
        <v>0</v>
      </c>
      <c r="F306" s="138">
        <f>'Base de données'!D303</f>
        <v>0</v>
      </c>
      <c r="G306" s="138">
        <f>'Base de données'!Q303</f>
        <v>0</v>
      </c>
    </row>
    <row r="307" spans="4:7" x14ac:dyDescent="0.3">
      <c r="D307" s="138">
        <f>'Base de données'!B304</f>
        <v>0</v>
      </c>
      <c r="E307" s="138">
        <f>'Base de données'!C304</f>
        <v>0</v>
      </c>
      <c r="F307" s="138">
        <f>'Base de données'!D304</f>
        <v>0</v>
      </c>
      <c r="G307" s="138">
        <f>'Base de données'!Q304</f>
        <v>0</v>
      </c>
    </row>
    <row r="308" spans="4:7" x14ac:dyDescent="0.3">
      <c r="D308" s="138">
        <f>'Base de données'!B305</f>
        <v>0</v>
      </c>
      <c r="E308" s="138">
        <f>'Base de données'!C305</f>
        <v>0</v>
      </c>
      <c r="F308" s="138">
        <f>'Base de données'!D305</f>
        <v>0</v>
      </c>
      <c r="G308" s="138">
        <f>'Base de données'!Q305</f>
        <v>0</v>
      </c>
    </row>
    <row r="309" spans="4:7" x14ac:dyDescent="0.3">
      <c r="D309" s="138">
        <f>'Base de données'!B306</f>
        <v>0</v>
      </c>
      <c r="E309" s="138">
        <f>'Base de données'!C306</f>
        <v>0</v>
      </c>
      <c r="F309" s="138">
        <f>'Base de données'!D306</f>
        <v>0</v>
      </c>
      <c r="G309" s="138">
        <f>'Base de données'!Q306</f>
        <v>0</v>
      </c>
    </row>
    <row r="310" spans="4:7" x14ac:dyDescent="0.3">
      <c r="D310" s="138">
        <f>'Base de données'!B307</f>
        <v>0</v>
      </c>
      <c r="E310" s="138">
        <f>'Base de données'!C307</f>
        <v>0</v>
      </c>
      <c r="F310" s="138">
        <f>'Base de données'!D307</f>
        <v>0</v>
      </c>
      <c r="G310" s="138">
        <f>'Base de données'!Q307</f>
        <v>0</v>
      </c>
    </row>
    <row r="311" spans="4:7" x14ac:dyDescent="0.3">
      <c r="D311" s="138">
        <f>'Base de données'!B308</f>
        <v>0</v>
      </c>
      <c r="E311" s="138">
        <f>'Base de données'!C308</f>
        <v>0</v>
      </c>
      <c r="F311" s="138">
        <f>'Base de données'!D308</f>
        <v>0</v>
      </c>
      <c r="G311" s="138">
        <f>'Base de données'!Q308</f>
        <v>0</v>
      </c>
    </row>
    <row r="312" spans="4:7" x14ac:dyDescent="0.3">
      <c r="D312" s="138">
        <f>'Base de données'!B309</f>
        <v>0</v>
      </c>
      <c r="E312" s="138">
        <f>'Base de données'!C309</f>
        <v>0</v>
      </c>
      <c r="F312" s="138">
        <f>'Base de données'!D309</f>
        <v>0</v>
      </c>
      <c r="G312" s="138">
        <f>'Base de données'!Q309</f>
        <v>0</v>
      </c>
    </row>
    <row r="313" spans="4:7" x14ac:dyDescent="0.3">
      <c r="D313" s="138">
        <f>'Base de données'!B310</f>
        <v>0</v>
      </c>
      <c r="E313" s="138">
        <f>'Base de données'!C310</f>
        <v>0</v>
      </c>
      <c r="F313" s="138">
        <f>'Base de données'!D310</f>
        <v>0</v>
      </c>
      <c r="G313" s="138">
        <f>'Base de données'!Q310</f>
        <v>0</v>
      </c>
    </row>
    <row r="314" spans="4:7" x14ac:dyDescent="0.3">
      <c r="D314" s="138">
        <f>'Base de données'!B311</f>
        <v>0</v>
      </c>
      <c r="E314" s="138">
        <f>'Base de données'!C311</f>
        <v>0</v>
      </c>
      <c r="F314" s="138">
        <f>'Base de données'!D311</f>
        <v>0</v>
      </c>
      <c r="G314" s="138">
        <f>'Base de données'!Q311</f>
        <v>0</v>
      </c>
    </row>
    <row r="315" spans="4:7" x14ac:dyDescent="0.3">
      <c r="D315" s="138">
        <f>'Base de données'!B312</f>
        <v>0</v>
      </c>
      <c r="E315" s="138">
        <f>'Base de données'!C312</f>
        <v>0</v>
      </c>
      <c r="F315" s="138">
        <f>'Base de données'!D312</f>
        <v>0</v>
      </c>
      <c r="G315" s="138">
        <f>'Base de données'!Q312</f>
        <v>0</v>
      </c>
    </row>
    <row r="316" spans="4:7" x14ac:dyDescent="0.3">
      <c r="D316" s="138">
        <f>'Base de données'!B313</f>
        <v>0</v>
      </c>
      <c r="E316" s="138">
        <f>'Base de données'!C313</f>
        <v>0</v>
      </c>
      <c r="F316" s="138">
        <f>'Base de données'!D313</f>
        <v>0</v>
      </c>
      <c r="G316" s="138">
        <f>'Base de données'!Q313</f>
        <v>0</v>
      </c>
    </row>
    <row r="317" spans="4:7" x14ac:dyDescent="0.3">
      <c r="D317" s="138">
        <f>'Base de données'!B314</f>
        <v>0</v>
      </c>
      <c r="E317" s="138">
        <f>'Base de données'!C314</f>
        <v>0</v>
      </c>
      <c r="F317" s="138">
        <f>'Base de données'!D314</f>
        <v>0</v>
      </c>
      <c r="G317" s="138">
        <f>'Base de données'!Q314</f>
        <v>0</v>
      </c>
    </row>
    <row r="318" spans="4:7" x14ac:dyDescent="0.3">
      <c r="D318" s="138">
        <f>'Base de données'!B315</f>
        <v>0</v>
      </c>
      <c r="E318" s="138">
        <f>'Base de données'!C315</f>
        <v>0</v>
      </c>
      <c r="F318" s="138">
        <f>'Base de données'!D315</f>
        <v>0</v>
      </c>
      <c r="G318" s="138">
        <f>'Base de données'!Q315</f>
        <v>0</v>
      </c>
    </row>
    <row r="319" spans="4:7" x14ac:dyDescent="0.3">
      <c r="D319" s="138">
        <f>'Base de données'!B316</f>
        <v>0</v>
      </c>
      <c r="E319" s="138">
        <f>'Base de données'!C316</f>
        <v>0</v>
      </c>
      <c r="F319" s="138">
        <f>'Base de données'!D316</f>
        <v>0</v>
      </c>
      <c r="G319" s="138">
        <f>'Base de données'!Q316</f>
        <v>0</v>
      </c>
    </row>
    <row r="320" spans="4:7" x14ac:dyDescent="0.3">
      <c r="D320" s="138">
        <f>'Base de données'!B317</f>
        <v>0</v>
      </c>
      <c r="E320" s="138">
        <f>'Base de données'!C317</f>
        <v>0</v>
      </c>
      <c r="F320" s="138">
        <f>'Base de données'!D317</f>
        <v>0</v>
      </c>
      <c r="G320" s="138">
        <f>'Base de données'!Q317</f>
        <v>0</v>
      </c>
    </row>
    <row r="321" spans="4:7" x14ac:dyDescent="0.3">
      <c r="D321" s="138">
        <f>'Base de données'!B318</f>
        <v>0</v>
      </c>
      <c r="E321" s="138">
        <f>'Base de données'!C318</f>
        <v>0</v>
      </c>
      <c r="F321" s="138">
        <f>'Base de données'!D318</f>
        <v>0</v>
      </c>
      <c r="G321" s="138">
        <f>'Base de données'!Q318</f>
        <v>0</v>
      </c>
    </row>
    <row r="322" spans="4:7" x14ac:dyDescent="0.3">
      <c r="D322" s="138">
        <f>'Base de données'!B319</f>
        <v>0</v>
      </c>
      <c r="E322" s="138">
        <f>'Base de données'!C319</f>
        <v>0</v>
      </c>
      <c r="F322" s="138">
        <f>'Base de données'!D319</f>
        <v>0</v>
      </c>
      <c r="G322" s="138">
        <f>'Base de données'!Q319</f>
        <v>0</v>
      </c>
    </row>
    <row r="323" spans="4:7" x14ac:dyDescent="0.3">
      <c r="D323" s="138">
        <f>'Base de données'!B320</f>
        <v>0</v>
      </c>
      <c r="E323" s="138">
        <f>'Base de données'!C320</f>
        <v>0</v>
      </c>
      <c r="F323" s="138">
        <f>'Base de données'!D320</f>
        <v>0</v>
      </c>
      <c r="G323" s="138">
        <f>'Base de données'!Q320</f>
        <v>0</v>
      </c>
    </row>
    <row r="324" spans="4:7" x14ac:dyDescent="0.3">
      <c r="D324" s="138">
        <f>'Base de données'!B321</f>
        <v>0</v>
      </c>
      <c r="E324" s="138">
        <f>'Base de données'!C321</f>
        <v>0</v>
      </c>
      <c r="F324" s="138">
        <f>'Base de données'!D321</f>
        <v>0</v>
      </c>
      <c r="G324" s="138">
        <f>'Base de données'!Q321</f>
        <v>0</v>
      </c>
    </row>
    <row r="325" spans="4:7" x14ac:dyDescent="0.3">
      <c r="D325" s="138">
        <f>'Base de données'!B322</f>
        <v>0</v>
      </c>
      <c r="E325" s="138">
        <f>'Base de données'!C322</f>
        <v>0</v>
      </c>
      <c r="F325" s="138">
        <f>'Base de données'!D322</f>
        <v>0</v>
      </c>
      <c r="G325" s="138">
        <f>'Base de données'!Q322</f>
        <v>0</v>
      </c>
    </row>
    <row r="326" spans="4:7" x14ac:dyDescent="0.3">
      <c r="D326" s="138">
        <f>'Base de données'!B323</f>
        <v>0</v>
      </c>
      <c r="E326" s="138">
        <f>'Base de données'!C323</f>
        <v>0</v>
      </c>
      <c r="F326" s="138">
        <f>'Base de données'!D323</f>
        <v>0</v>
      </c>
      <c r="G326" s="138">
        <f>'Base de données'!Q323</f>
        <v>0</v>
      </c>
    </row>
    <row r="327" spans="4:7" x14ac:dyDescent="0.3">
      <c r="D327" s="138">
        <f>'Base de données'!B324</f>
        <v>0</v>
      </c>
      <c r="E327" s="138">
        <f>'Base de données'!C324</f>
        <v>0</v>
      </c>
      <c r="F327" s="138">
        <f>'Base de données'!D324</f>
        <v>0</v>
      </c>
      <c r="G327" s="138">
        <f>'Base de données'!Q324</f>
        <v>0</v>
      </c>
    </row>
    <row r="328" spans="4:7" x14ac:dyDescent="0.3">
      <c r="D328" s="138">
        <f>'Base de données'!B325</f>
        <v>0</v>
      </c>
      <c r="E328" s="138">
        <f>'Base de données'!C325</f>
        <v>0</v>
      </c>
      <c r="F328" s="138">
        <f>'Base de données'!D325</f>
        <v>0</v>
      </c>
      <c r="G328" s="138">
        <f>'Base de données'!Q325</f>
        <v>0</v>
      </c>
    </row>
    <row r="329" spans="4:7" x14ac:dyDescent="0.3">
      <c r="D329" s="138">
        <f>'Base de données'!B326</f>
        <v>0</v>
      </c>
      <c r="E329" s="138">
        <f>'Base de données'!C326</f>
        <v>0</v>
      </c>
      <c r="F329" s="138">
        <f>'Base de données'!D326</f>
        <v>0</v>
      </c>
      <c r="G329" s="138">
        <f>'Base de données'!Q326</f>
        <v>0</v>
      </c>
    </row>
    <row r="330" spans="4:7" x14ac:dyDescent="0.3">
      <c r="D330" s="138">
        <f>'Base de données'!B327</f>
        <v>0</v>
      </c>
      <c r="E330" s="138">
        <f>'Base de données'!C327</f>
        <v>0</v>
      </c>
      <c r="F330" s="138">
        <f>'Base de données'!D327</f>
        <v>0</v>
      </c>
      <c r="G330" s="138">
        <f>'Base de données'!Q327</f>
        <v>0</v>
      </c>
    </row>
    <row r="331" spans="4:7" x14ac:dyDescent="0.3">
      <c r="D331" s="138">
        <f>'Base de données'!B328</f>
        <v>0</v>
      </c>
      <c r="E331" s="138">
        <f>'Base de données'!C328</f>
        <v>0</v>
      </c>
      <c r="F331" s="138">
        <f>'Base de données'!D328</f>
        <v>0</v>
      </c>
      <c r="G331" s="138">
        <f>'Base de données'!Q328</f>
        <v>0</v>
      </c>
    </row>
    <row r="332" spans="4:7" x14ac:dyDescent="0.3">
      <c r="D332" s="138">
        <f>'Base de données'!B329</f>
        <v>0</v>
      </c>
      <c r="E332" s="138">
        <f>'Base de données'!C329</f>
        <v>0</v>
      </c>
      <c r="F332" s="138">
        <f>'Base de données'!D329</f>
        <v>0</v>
      </c>
      <c r="G332" s="138">
        <f>'Base de données'!Q329</f>
        <v>0</v>
      </c>
    </row>
    <row r="333" spans="4:7" x14ac:dyDescent="0.3">
      <c r="D333" s="138">
        <f>'Base de données'!B330</f>
        <v>0</v>
      </c>
      <c r="E333" s="138">
        <f>'Base de données'!C330</f>
        <v>0</v>
      </c>
      <c r="F333" s="138">
        <f>'Base de données'!D330</f>
        <v>0</v>
      </c>
      <c r="G333" s="138">
        <f>'Base de données'!Q330</f>
        <v>0</v>
      </c>
    </row>
    <row r="334" spans="4:7" x14ac:dyDescent="0.3">
      <c r="D334" s="138">
        <f>'Base de données'!B331</f>
        <v>0</v>
      </c>
      <c r="E334" s="138">
        <f>'Base de données'!C331</f>
        <v>0</v>
      </c>
      <c r="F334" s="138">
        <f>'Base de données'!D331</f>
        <v>0</v>
      </c>
      <c r="G334" s="138">
        <f>'Base de données'!Q331</f>
        <v>0</v>
      </c>
    </row>
    <row r="335" spans="4:7" x14ac:dyDescent="0.3">
      <c r="D335" s="138">
        <f>'Base de données'!B332</f>
        <v>0</v>
      </c>
      <c r="E335" s="138">
        <f>'Base de données'!C332</f>
        <v>0</v>
      </c>
      <c r="F335" s="138">
        <f>'Base de données'!D332</f>
        <v>0</v>
      </c>
      <c r="G335" s="138">
        <f>'Base de données'!Q332</f>
        <v>0</v>
      </c>
    </row>
    <row r="336" spans="4:7" x14ac:dyDescent="0.3">
      <c r="D336" s="138">
        <f>'Base de données'!B333</f>
        <v>0</v>
      </c>
      <c r="E336" s="138">
        <f>'Base de données'!C333</f>
        <v>0</v>
      </c>
      <c r="F336" s="138">
        <f>'Base de données'!D333</f>
        <v>0</v>
      </c>
      <c r="G336" s="138">
        <f>'Base de données'!Q333</f>
        <v>0</v>
      </c>
    </row>
  </sheetData>
  <conditionalFormatting sqref="D6:G336">
    <cfRule type="cellIs" dxfId="0" priority="1" operator="equal">
      <formula>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B4:M1057"/>
  <sheetViews>
    <sheetView showGridLines="0" workbookViewId="0">
      <selection activeCell="M6" sqref="M6"/>
    </sheetView>
  </sheetViews>
  <sheetFormatPr baseColWidth="10" defaultRowHeight="14.4" x14ac:dyDescent="0.3"/>
  <cols>
    <col min="6" max="6" width="22.6640625" customWidth="1"/>
  </cols>
  <sheetData>
    <row r="4" spans="3:13" ht="22.65" customHeight="1" x14ac:dyDescent="0.3"/>
    <row r="5" spans="3:13" ht="21.75" customHeight="1" x14ac:dyDescent="0.3">
      <c r="C5" s="184" t="s">
        <v>55</v>
      </c>
      <c r="D5" s="184"/>
      <c r="E5" s="184"/>
      <c r="F5" s="184"/>
      <c r="K5" s="85" t="s">
        <v>58</v>
      </c>
      <c r="M5" s="94">
        <v>4</v>
      </c>
    </row>
    <row r="7" spans="3:13" x14ac:dyDescent="0.3">
      <c r="C7" s="185" t="s">
        <v>49</v>
      </c>
      <c r="D7" s="185"/>
      <c r="E7" s="185"/>
    </row>
    <row r="8" spans="3:13" ht="15" thickBot="1" x14ac:dyDescent="0.35"/>
    <row r="9" spans="3:13" ht="29.4" thickBot="1" x14ac:dyDescent="0.35">
      <c r="C9" s="86" t="s">
        <v>18</v>
      </c>
      <c r="D9" s="86" t="s">
        <v>50</v>
      </c>
      <c r="E9" s="86" t="s">
        <v>51</v>
      </c>
      <c r="F9" s="91" t="s">
        <v>56</v>
      </c>
      <c r="G9" s="92" t="s">
        <v>57</v>
      </c>
    </row>
    <row r="10" spans="3:13" ht="15" thickBot="1" x14ac:dyDescent="0.35">
      <c r="C10" s="87"/>
      <c r="D10" s="87"/>
      <c r="E10" s="87"/>
      <c r="F10" s="71">
        <f>COUNTIFS('Base de données'!$L$3:$L$1000,"&gt;=12,5",'Base de données'!$M$3:$M$1000,"&gt;=12,50",'Base de données'!$N$3:$N$1000,"&gt;=12,50")</f>
        <v>0</v>
      </c>
      <c r="G10" s="71">
        <f>SUM(F10)</f>
        <v>0</v>
      </c>
    </row>
    <row r="13" spans="3:13" x14ac:dyDescent="0.3">
      <c r="C13" s="185" t="s">
        <v>52</v>
      </c>
      <c r="D13" s="185"/>
      <c r="E13" s="185"/>
    </row>
    <row r="14" spans="3:13" ht="15" thickBot="1" x14ac:dyDescent="0.35"/>
    <row r="15" spans="3:13" ht="29.4" thickBot="1" x14ac:dyDescent="0.35">
      <c r="C15" s="72" t="s">
        <v>18</v>
      </c>
      <c r="D15" s="73" t="s">
        <v>50</v>
      </c>
      <c r="E15" s="73" t="s">
        <v>51</v>
      </c>
      <c r="F15" s="88" t="s">
        <v>56</v>
      </c>
      <c r="G15" s="89" t="s">
        <v>57</v>
      </c>
    </row>
    <row r="16" spans="3:13" ht="15" thickBot="1" x14ac:dyDescent="0.35">
      <c r="C16" s="74"/>
      <c r="D16" s="75"/>
      <c r="E16" s="75"/>
      <c r="F16" s="71">
        <f>COUNTIFS('Base de données'!$L$3:$L$1000,"&gt;=12,5",'Base de données'!$M$3:$M$1000,"&gt;=12,50",'Base de données'!$N$3:$N$1000,"&gt;=12,50")</f>
        <v>0</v>
      </c>
      <c r="G16" s="183">
        <f>SUM(F16:F20)</f>
        <v>0</v>
      </c>
    </row>
    <row r="17" spans="3:7" ht="15" thickBot="1" x14ac:dyDescent="0.35">
      <c r="C17" s="74"/>
      <c r="D17" s="75"/>
      <c r="E17" s="76"/>
      <c r="F17" s="71">
        <f>COUNTIFS('Base de données'!$L$3:$L$1000,"&gt;=12,50",'Base de données'!$M$3:$M$1000,"&gt;=12,5",'Base de données'!$N$3:$N$1000,"&lt;12,5",'Base de données'!$N$3:$N$1000,"&gt;=5,50")</f>
        <v>0</v>
      </c>
      <c r="G17" s="183"/>
    </row>
    <row r="18" spans="3:7" ht="15" thickBot="1" x14ac:dyDescent="0.35">
      <c r="C18" s="74"/>
      <c r="D18" s="76"/>
      <c r="E18" s="75"/>
      <c r="F18" s="71">
        <f>COUNTIFS('Base de données'!$L$3:$L$1000,"&gt;=12,5",'Base de données'!$M$3:$M$1000,"&lt;12,5",'Base de données'!$M$3:$M$1000,"&gt;5,49",'Base de données'!$N$3:$N$1000,"&gt;=12,5")</f>
        <v>0</v>
      </c>
      <c r="G18" s="183"/>
    </row>
    <row r="19" spans="3:7" ht="15" thickBot="1" x14ac:dyDescent="0.35">
      <c r="C19" s="74"/>
      <c r="D19" s="77"/>
      <c r="E19" s="75"/>
      <c r="F19" s="71">
        <f>COUNTIFS('Base de données'!$L$3:$L$1000,"&gt;12,49",'Base de données'!$M$3:$M$1000,"&lt;6,5",'Base de données'!$N$3:$N$1000,"&gt;12,49")</f>
        <v>0</v>
      </c>
      <c r="G19" s="183"/>
    </row>
    <row r="20" spans="3:7" ht="15" thickBot="1" x14ac:dyDescent="0.35">
      <c r="C20" s="74"/>
      <c r="D20" s="75"/>
      <c r="E20" s="77"/>
      <c r="F20" s="71">
        <f>COUNTIFS('Base de données'!$L$3:$L$1000,"&gt;12,49",'Base de données'!$M$3:$M$1000,"&gt;12,49",'Base de données'!$N$3:$N$1000,"&lt;5,5")</f>
        <v>0</v>
      </c>
      <c r="G20" s="183"/>
    </row>
    <row r="23" spans="3:7" x14ac:dyDescent="0.3">
      <c r="C23" s="185" t="s">
        <v>53</v>
      </c>
      <c r="D23" s="185"/>
      <c r="E23" s="185"/>
    </row>
    <row r="24" spans="3:7" ht="15" thickBot="1" x14ac:dyDescent="0.35"/>
    <row r="25" spans="3:7" ht="29.4" thickBot="1" x14ac:dyDescent="0.35">
      <c r="C25" s="78" t="s">
        <v>18</v>
      </c>
      <c r="D25" s="79" t="s">
        <v>50</v>
      </c>
      <c r="E25" s="79" t="s">
        <v>51</v>
      </c>
      <c r="F25" s="88" t="s">
        <v>56</v>
      </c>
      <c r="G25" s="90" t="s">
        <v>57</v>
      </c>
    </row>
    <row r="26" spans="3:7" ht="15" thickBot="1" x14ac:dyDescent="0.35">
      <c r="C26" s="80"/>
      <c r="D26" s="81"/>
      <c r="E26" s="81"/>
      <c r="F26" s="71">
        <f>COUNTIFS('Base de données'!$L$3:$L$1000,"&gt;=12,5",'Base de données'!$M$3:$M$1000,"&gt;=12,50",'Base de données'!$N$3:$N$1000,"&gt;=12,50")</f>
        <v>0</v>
      </c>
      <c r="G26" s="183">
        <f>SUM(F26:F29)</f>
        <v>0</v>
      </c>
    </row>
    <row r="27" spans="3:7" ht="15" thickBot="1" x14ac:dyDescent="0.35">
      <c r="C27" s="80"/>
      <c r="D27" s="81"/>
      <c r="E27" s="82"/>
      <c r="F27" s="71">
        <f>COUNTIFS('Base de données'!$L$3:$L$1000,"&gt;=12,50",'Base de données'!$M$3:$M$1000,"&gt;=12,5",'Base de données'!$N$3:$N$1000,"&lt;12,5",'Base de données'!$N$3:$N$1000,"&gt;5,50")</f>
        <v>0</v>
      </c>
      <c r="G27" s="183"/>
    </row>
    <row r="28" spans="3:7" ht="15" thickBot="1" x14ac:dyDescent="0.35">
      <c r="C28" s="80"/>
      <c r="D28" s="82"/>
      <c r="E28" s="81"/>
      <c r="F28" s="71">
        <f>COUNTIFS('Base de données'!$L$3:$L$1000,"&gt;=12,5",'Base de données'!$M$3:$M$1000,"&lt;12,5",'Base de données'!$M$3:$M$1000,"&gt;5,49",'Base de données'!$N$3:$N$1000,"&gt;=12,5")</f>
        <v>0</v>
      </c>
      <c r="G28" s="183"/>
    </row>
    <row r="29" spans="3:7" ht="15" thickBot="1" x14ac:dyDescent="0.35">
      <c r="C29" s="80"/>
      <c r="D29" s="82"/>
      <c r="E29" s="82"/>
      <c r="F29" s="71">
        <f>COUNTIFS('Base de données'!$L$3:$L$1000,"&gt;=12,5",'Base de données'!$M$3:$M$1000,"&lt;12,5",'Base de données'!$M$3:$M$1000,"&gt;5,49",'Base de données'!$N$3:$N$1000,"&lt;12,5",'Base de données'!$N$3:$N$1000,"&gt;5,49")</f>
        <v>0</v>
      </c>
      <c r="G29" s="183"/>
    </row>
    <row r="32" spans="3:7" x14ac:dyDescent="0.3">
      <c r="C32" s="185" t="s">
        <v>54</v>
      </c>
      <c r="D32" s="185"/>
      <c r="E32" s="185"/>
    </row>
    <row r="33" spans="3:7" ht="15" thickBot="1" x14ac:dyDescent="0.35"/>
    <row r="34" spans="3:7" ht="33.75" customHeight="1" thickBot="1" x14ac:dyDescent="0.35">
      <c r="C34" s="83" t="s">
        <v>18</v>
      </c>
      <c r="D34" s="83" t="s">
        <v>50</v>
      </c>
      <c r="E34" s="83" t="s">
        <v>51</v>
      </c>
      <c r="F34" s="88" t="s">
        <v>56</v>
      </c>
      <c r="G34" s="89" t="s">
        <v>57</v>
      </c>
    </row>
    <row r="35" spans="3:7" ht="16.649999999999999" customHeight="1" thickBot="1" x14ac:dyDescent="0.35">
      <c r="C35" s="80"/>
      <c r="D35" s="81"/>
      <c r="E35" s="81"/>
      <c r="F35" s="71">
        <f>COUNTIFS('Base de données'!$L$3:$L$1000,"&gt;=12,5",'Base de données'!$M$3:$M$1000,"&gt;=12,50",'Base de données'!$N$3:$N$1000,"&gt;=12,50")</f>
        <v>0</v>
      </c>
      <c r="G35" s="183">
        <f>SUM(F35:F40)</f>
        <v>0</v>
      </c>
    </row>
    <row r="36" spans="3:7" ht="18.75" customHeight="1" thickBot="1" x14ac:dyDescent="0.35">
      <c r="C36" s="80"/>
      <c r="D36" s="81"/>
      <c r="E36" s="82"/>
      <c r="F36" s="71">
        <f>COUNTIFS('Base de données'!$L$3:$L$1000,"&gt;=12,50",'Base de données'!$M$3:$M$1000,"&gt;=12,5",'Base de données'!$N$3:$N$1000,"&lt;12,5",'Base de données'!$N$3:$N$1000,"&gt;5,50")</f>
        <v>0</v>
      </c>
      <c r="G36" s="183"/>
    </row>
    <row r="37" spans="3:7" ht="15" thickBot="1" x14ac:dyDescent="0.35">
      <c r="C37" s="80"/>
      <c r="D37" s="82"/>
      <c r="E37" s="81"/>
      <c r="F37" s="71">
        <f>COUNTIFS('Base de données'!$L$3:$L$1000,"&gt;=12,5",'Base de données'!$M$3:$M$1000,"&lt;12,5",'Base de données'!$M$3:$M$1000,"&gt;5,49",'Base de données'!$N$3:$N$1000,"&gt;=12,5")</f>
        <v>0</v>
      </c>
      <c r="G37" s="183"/>
    </row>
    <row r="38" spans="3:7" ht="15" thickBot="1" x14ac:dyDescent="0.35">
      <c r="C38" s="80"/>
      <c r="D38" s="82"/>
      <c r="E38" s="82"/>
      <c r="F38" s="71">
        <f>COUNTIFS('Base de données'!$L$3:$L$1000,"&gt;=12,5",'Base de données'!$M$3:$M$1000,"&lt;12,5",'Base de données'!$M$3:$M$1000,"&gt;5,49",'Base de données'!$N$3:$N$1000,"&lt;12,5",'Base de données'!$N$3:$N$1000,"&gt;5,49")</f>
        <v>0</v>
      </c>
      <c r="G38" s="183"/>
    </row>
    <row r="39" spans="3:7" ht="15" thickBot="1" x14ac:dyDescent="0.35">
      <c r="C39" s="80"/>
      <c r="D39" s="84"/>
      <c r="E39" s="81"/>
      <c r="F39" s="71">
        <f>COUNTIFS('Base de données'!$L$3:$L$1000,"&gt;12,49",'Base de données'!$M$3:$M$1000,"&lt;6,5",'Base de données'!$N$3:$N$1000,"&gt;12,49")</f>
        <v>0</v>
      </c>
      <c r="G39" s="183"/>
    </row>
    <row r="40" spans="3:7" ht="15" thickBot="1" x14ac:dyDescent="0.35">
      <c r="C40" s="80"/>
      <c r="D40" s="81"/>
      <c r="E40" s="84"/>
      <c r="F40" s="71">
        <f>COUNTIFS('Base de données'!$L$3:$L$1000,"&gt;12,49",'Base de données'!$M$3:$M$1000,"&gt;12,49",'Base de données'!$N$3:$N$1000,"&lt;5,5")</f>
        <v>0</v>
      </c>
      <c r="G40" s="183"/>
    </row>
    <row r="60" spans="2:11" x14ac:dyDescent="0.3">
      <c r="B60" s="93"/>
      <c r="C60" s="93"/>
      <c r="D60" s="93"/>
      <c r="E60" s="93"/>
      <c r="F60" s="93"/>
      <c r="G60" s="93"/>
      <c r="H60" s="93"/>
      <c r="I60" s="93"/>
      <c r="J60" s="93"/>
      <c r="K60" s="93"/>
    </row>
    <row r="61" spans="2:11" x14ac:dyDescent="0.3">
      <c r="B61" s="93"/>
      <c r="C61" s="93"/>
      <c r="D61" s="93"/>
      <c r="E61" s="93"/>
      <c r="F61" s="93"/>
      <c r="G61" s="93"/>
      <c r="H61" s="93"/>
      <c r="I61" s="93"/>
      <c r="J61" s="93"/>
      <c r="K61" s="93"/>
    </row>
    <row r="62" spans="2:11" x14ac:dyDescent="0.3">
      <c r="B62" s="93"/>
      <c r="C62" s="93"/>
      <c r="D62" s="93"/>
      <c r="E62" s="93"/>
      <c r="F62" s="93"/>
      <c r="G62" s="93"/>
      <c r="H62" s="93"/>
      <c r="I62" s="93"/>
      <c r="J62" s="93"/>
      <c r="K62" s="93"/>
    </row>
    <row r="63" spans="2:11" x14ac:dyDescent="0.3">
      <c r="B63" s="93"/>
      <c r="C63" s="93"/>
      <c r="D63" s="93"/>
      <c r="E63" s="93"/>
      <c r="F63" s="93"/>
      <c r="G63" s="93"/>
      <c r="H63" s="93"/>
      <c r="I63" s="93"/>
      <c r="J63" s="93"/>
      <c r="K63" s="93"/>
    </row>
    <row r="64" spans="2:11" x14ac:dyDescent="0.3">
      <c r="B64" s="93"/>
      <c r="C64" s="93"/>
      <c r="D64" s="93"/>
      <c r="E64" s="93"/>
      <c r="F64" s="93"/>
      <c r="G64" s="93"/>
      <c r="H64" s="93"/>
      <c r="I64" s="93"/>
      <c r="J64" s="93"/>
      <c r="K64" s="93"/>
    </row>
    <row r="65" spans="2:11" x14ac:dyDescent="0.3">
      <c r="B65" s="93"/>
      <c r="C65" s="93"/>
      <c r="D65" s="93"/>
      <c r="E65" s="93"/>
      <c r="F65" s="93"/>
      <c r="G65" s="93"/>
      <c r="H65" s="93"/>
      <c r="I65" s="93"/>
      <c r="J65" s="93"/>
      <c r="K65" s="93"/>
    </row>
    <row r="66" spans="2:11" x14ac:dyDescent="0.3">
      <c r="B66" s="93"/>
      <c r="C66" s="93"/>
      <c r="D66" s="93"/>
      <c r="E66" s="93"/>
      <c r="F66" s="93"/>
      <c r="G66" s="93"/>
      <c r="H66" s="93"/>
      <c r="I66" s="93"/>
      <c r="J66" s="93"/>
      <c r="K66" s="93"/>
    </row>
    <row r="67" spans="2:11" x14ac:dyDescent="0.3">
      <c r="B67" s="93"/>
      <c r="C67" s="93"/>
      <c r="D67" s="93"/>
      <c r="E67" s="93"/>
      <c r="F67" s="93"/>
      <c r="G67" s="93"/>
      <c r="H67" s="93"/>
      <c r="I67" s="93"/>
      <c r="J67" s="93"/>
      <c r="K67" s="93"/>
    </row>
    <row r="68" spans="2:11" x14ac:dyDescent="0.3">
      <c r="B68" s="93"/>
      <c r="C68" s="93"/>
      <c r="D68" s="93"/>
      <c r="E68" s="93"/>
      <c r="F68" s="93"/>
      <c r="G68" s="93"/>
      <c r="H68" s="93"/>
      <c r="I68" s="93"/>
      <c r="J68" s="93"/>
      <c r="K68" s="93"/>
    </row>
    <row r="69" spans="2:11" x14ac:dyDescent="0.3">
      <c r="B69" s="93"/>
      <c r="C69" s="93"/>
      <c r="D69" s="93"/>
      <c r="E69" s="93"/>
      <c r="F69" s="93"/>
      <c r="G69" s="93"/>
      <c r="H69" s="93"/>
      <c r="I69" s="93"/>
      <c r="J69" s="93"/>
      <c r="K69" s="93"/>
    </row>
    <row r="70" spans="2:11" x14ac:dyDescent="0.3">
      <c r="B70" s="93"/>
      <c r="C70" s="93"/>
      <c r="D70" s="93"/>
      <c r="E70" s="93"/>
      <c r="F70" s="93"/>
      <c r="G70" s="93"/>
      <c r="H70" s="93"/>
      <c r="I70" s="93"/>
      <c r="J70" s="93"/>
      <c r="K70" s="93"/>
    </row>
    <row r="71" spans="2:11" x14ac:dyDescent="0.3">
      <c r="B71" s="93"/>
      <c r="C71" s="93"/>
      <c r="D71" s="93"/>
      <c r="E71" s="93"/>
      <c r="F71" s="93"/>
      <c r="G71" s="93"/>
      <c r="H71" s="93"/>
      <c r="I71" s="93"/>
      <c r="J71" s="93"/>
      <c r="K71" s="93"/>
    </row>
    <row r="72" spans="2:11" x14ac:dyDescent="0.3">
      <c r="B72" s="93"/>
      <c r="C72" s="93"/>
      <c r="D72" s="93"/>
      <c r="E72" s="93"/>
      <c r="F72" s="93"/>
      <c r="G72" s="93"/>
      <c r="H72" s="93"/>
      <c r="I72" s="93"/>
      <c r="J72" s="93"/>
      <c r="K72" s="93"/>
    </row>
    <row r="73" spans="2:11" x14ac:dyDescent="0.3">
      <c r="B73" s="93"/>
      <c r="C73" s="93"/>
      <c r="D73" s="93"/>
      <c r="E73" s="93"/>
      <c r="F73" s="93"/>
      <c r="G73" s="93"/>
      <c r="H73" s="93"/>
      <c r="I73" s="93"/>
      <c r="J73" s="93"/>
      <c r="K73" s="93"/>
    </row>
    <row r="74" spans="2:11" x14ac:dyDescent="0.3">
      <c r="B74" s="93"/>
      <c r="C74" s="93"/>
      <c r="D74" s="93"/>
      <c r="E74" s="93"/>
      <c r="F74" s="93"/>
      <c r="G74" s="93"/>
      <c r="H74" s="93"/>
      <c r="I74" s="93"/>
      <c r="J74" s="93"/>
      <c r="K74" s="93"/>
    </row>
    <row r="75" spans="2:11" x14ac:dyDescent="0.3">
      <c r="B75" s="93"/>
      <c r="C75" s="93"/>
      <c r="D75" s="93"/>
      <c r="E75" s="93"/>
      <c r="F75" s="93"/>
      <c r="G75" s="93"/>
      <c r="H75" s="93"/>
      <c r="I75" s="93"/>
      <c r="J75" s="93"/>
      <c r="K75" s="93"/>
    </row>
    <row r="76" spans="2:11" x14ac:dyDescent="0.3">
      <c r="B76" s="93"/>
      <c r="C76" s="93"/>
      <c r="D76" s="93"/>
      <c r="E76" s="93"/>
      <c r="F76" s="93"/>
      <c r="G76" s="93"/>
      <c r="H76" s="93"/>
      <c r="I76" s="93"/>
      <c r="J76" s="93"/>
      <c r="K76" s="93"/>
    </row>
    <row r="77" spans="2:11" x14ac:dyDescent="0.3">
      <c r="B77" s="93"/>
      <c r="C77" s="93"/>
      <c r="D77" s="93"/>
      <c r="E77" s="93"/>
      <c r="F77" s="93"/>
      <c r="G77" s="93"/>
      <c r="H77" s="93"/>
      <c r="I77" s="93"/>
      <c r="J77" s="93"/>
      <c r="K77" s="93"/>
    </row>
    <row r="78" spans="2:11" x14ac:dyDescent="0.3">
      <c r="B78" s="93"/>
      <c r="C78" s="93"/>
      <c r="D78" s="93"/>
      <c r="E78" s="93"/>
      <c r="F78" s="93"/>
      <c r="G78" s="93"/>
      <c r="H78" s="93"/>
      <c r="I78" s="93"/>
      <c r="J78" s="93"/>
      <c r="K78" s="93"/>
    </row>
    <row r="79" spans="2:11" x14ac:dyDescent="0.3">
      <c r="B79" s="93"/>
      <c r="C79" s="93"/>
      <c r="D79" s="93"/>
      <c r="E79" s="93"/>
      <c r="F79" s="93"/>
      <c r="G79" s="93"/>
      <c r="H79" s="93"/>
      <c r="I79" s="93"/>
      <c r="J79" s="93"/>
      <c r="K79" s="93"/>
    </row>
    <row r="80" spans="2:11" x14ac:dyDescent="0.3">
      <c r="B80" s="93"/>
      <c r="C80" s="93"/>
      <c r="D80" s="93"/>
      <c r="E80" s="93"/>
      <c r="F80" s="93"/>
      <c r="G80" s="93"/>
      <c r="H80" s="93"/>
      <c r="I80" s="93"/>
      <c r="J80" s="93"/>
      <c r="K80" s="93"/>
    </row>
    <row r="81" spans="2:11" x14ac:dyDescent="0.3">
      <c r="B81" s="93"/>
      <c r="C81" s="93"/>
      <c r="D81" s="93"/>
      <c r="E81" s="93"/>
      <c r="F81" s="93"/>
      <c r="G81" s="93"/>
      <c r="H81" s="93"/>
      <c r="I81" s="93"/>
      <c r="J81" s="93"/>
      <c r="K81" s="93"/>
    </row>
    <row r="82" spans="2:11" x14ac:dyDescent="0.3">
      <c r="B82" s="93"/>
      <c r="C82" s="93"/>
      <c r="D82" s="93"/>
      <c r="E82" s="93"/>
      <c r="F82" s="93"/>
      <c r="G82" s="93"/>
      <c r="H82" s="93"/>
      <c r="I82" s="93"/>
      <c r="J82" s="93"/>
      <c r="K82" s="93"/>
    </row>
    <row r="83" spans="2:11" x14ac:dyDescent="0.3">
      <c r="B83" s="93"/>
      <c r="C83" s="93"/>
      <c r="D83" s="93"/>
      <c r="E83" s="93"/>
      <c r="F83" s="93"/>
      <c r="G83" s="93"/>
      <c r="H83" s="93"/>
      <c r="I83" s="93"/>
      <c r="J83" s="93"/>
      <c r="K83" s="93"/>
    </row>
    <row r="84" spans="2:11" x14ac:dyDescent="0.3">
      <c r="B84" s="93"/>
      <c r="C84" s="93"/>
      <c r="D84" s="93"/>
      <c r="E84" s="93"/>
      <c r="F84" s="93"/>
      <c r="G84" s="93"/>
      <c r="H84" s="93"/>
      <c r="I84" s="93"/>
      <c r="J84" s="93"/>
      <c r="K84" s="93"/>
    </row>
    <row r="85" spans="2:11" x14ac:dyDescent="0.3">
      <c r="B85" s="93"/>
      <c r="C85" s="93"/>
      <c r="D85" s="93"/>
      <c r="E85" s="93"/>
      <c r="F85" s="93"/>
      <c r="G85" s="93"/>
      <c r="H85" s="93"/>
      <c r="I85" s="93"/>
      <c r="J85" s="93"/>
      <c r="K85" s="93"/>
    </row>
    <row r="86" spans="2:11" x14ac:dyDescent="0.3">
      <c r="B86" s="93"/>
      <c r="C86" s="93"/>
      <c r="D86" s="93"/>
      <c r="E86" s="93"/>
      <c r="F86" s="93"/>
      <c r="G86" s="93"/>
      <c r="H86" s="93"/>
      <c r="I86" s="93"/>
      <c r="J86" s="93"/>
      <c r="K86" s="93"/>
    </row>
    <row r="87" spans="2:11" x14ac:dyDescent="0.3">
      <c r="B87" s="93"/>
      <c r="C87" s="93"/>
      <c r="D87" s="93"/>
      <c r="E87" s="93"/>
      <c r="F87" s="93"/>
      <c r="G87" s="93"/>
      <c r="H87" s="93"/>
      <c r="I87" s="93"/>
      <c r="J87" s="93"/>
      <c r="K87" s="93"/>
    </row>
    <row r="88" spans="2:11" x14ac:dyDescent="0.3">
      <c r="B88" s="93"/>
      <c r="C88" s="93"/>
      <c r="D88" s="93"/>
      <c r="E88" s="93"/>
      <c r="F88" s="93"/>
      <c r="G88" s="93"/>
      <c r="H88" s="93"/>
      <c r="I88" s="93"/>
      <c r="J88" s="93"/>
      <c r="K88" s="93"/>
    </row>
    <row r="89" spans="2:11" x14ac:dyDescent="0.3">
      <c r="B89" s="93"/>
      <c r="C89" s="93"/>
      <c r="D89" s="93"/>
      <c r="E89" s="93"/>
      <c r="F89" s="93"/>
      <c r="G89" s="93"/>
      <c r="H89" s="93"/>
      <c r="I89" s="93"/>
      <c r="J89" s="93"/>
      <c r="K89" s="93"/>
    </row>
    <row r="90" spans="2:11" x14ac:dyDescent="0.3">
      <c r="B90" s="93"/>
      <c r="C90" s="93"/>
      <c r="D90" s="93"/>
      <c r="E90" s="93"/>
      <c r="F90" s="93"/>
      <c r="G90" s="93"/>
      <c r="H90" s="93"/>
      <c r="I90" s="93"/>
      <c r="J90" s="93"/>
      <c r="K90" s="93"/>
    </row>
    <row r="91" spans="2:11" x14ac:dyDescent="0.3">
      <c r="B91" s="93"/>
      <c r="C91" s="93"/>
      <c r="D91" s="93"/>
      <c r="E91" s="93"/>
      <c r="F91" s="93"/>
      <c r="G91" s="93"/>
      <c r="H91" s="93"/>
      <c r="I91" s="93"/>
      <c r="J91" s="93"/>
      <c r="K91" s="93"/>
    </row>
    <row r="92" spans="2:11" x14ac:dyDescent="0.3">
      <c r="B92" s="93"/>
      <c r="C92" s="93"/>
      <c r="D92" s="93"/>
      <c r="E92" s="93"/>
      <c r="F92" s="93"/>
      <c r="G92" s="93"/>
      <c r="H92" s="93"/>
      <c r="I92" s="93"/>
      <c r="J92" s="93"/>
      <c r="K92" s="93"/>
    </row>
    <row r="93" spans="2:11" x14ac:dyDescent="0.3">
      <c r="B93" s="93"/>
      <c r="C93" s="93"/>
      <c r="D93" s="93"/>
      <c r="E93" s="93"/>
      <c r="F93" s="93"/>
      <c r="G93" s="93"/>
      <c r="H93" s="93"/>
      <c r="I93" s="93"/>
      <c r="J93" s="93"/>
      <c r="K93" s="93"/>
    </row>
    <row r="94" spans="2:11" x14ac:dyDescent="0.3">
      <c r="B94" s="93"/>
      <c r="C94" s="93"/>
      <c r="D94" s="93"/>
      <c r="E94" s="93"/>
      <c r="F94" s="93"/>
      <c r="G94" s="93"/>
      <c r="H94" s="93"/>
      <c r="I94" s="93"/>
      <c r="J94" s="93"/>
      <c r="K94" s="93"/>
    </row>
    <row r="95" spans="2:11" x14ac:dyDescent="0.3">
      <c r="B95" s="93"/>
      <c r="C95" s="93"/>
      <c r="D95" s="93"/>
      <c r="E95" s="93"/>
      <c r="F95" s="93"/>
      <c r="G95" s="93"/>
      <c r="H95" s="93"/>
      <c r="I95" s="93"/>
      <c r="J95" s="93"/>
      <c r="K95" s="93"/>
    </row>
    <row r="96" spans="2:11" x14ac:dyDescent="0.3">
      <c r="B96" s="93"/>
      <c r="C96" s="93"/>
      <c r="D96" s="93"/>
      <c r="E96" s="93"/>
      <c r="F96" s="93"/>
      <c r="G96" s="93"/>
      <c r="H96" s="93"/>
      <c r="I96" s="93"/>
      <c r="J96" s="93"/>
      <c r="K96" s="93"/>
    </row>
    <row r="97" spans="2:11" x14ac:dyDescent="0.3">
      <c r="B97" s="93"/>
      <c r="C97" s="93"/>
      <c r="D97" s="93"/>
      <c r="E97" s="93"/>
      <c r="F97" s="93"/>
      <c r="G97" s="93"/>
      <c r="H97" s="93"/>
      <c r="I97" s="93"/>
      <c r="J97" s="93"/>
      <c r="K97" s="93"/>
    </row>
    <row r="98" spans="2:11" x14ac:dyDescent="0.3">
      <c r="B98" s="93"/>
      <c r="C98" s="93"/>
      <c r="D98" s="93"/>
      <c r="E98" s="93"/>
      <c r="F98" s="93"/>
      <c r="G98" s="93"/>
      <c r="H98" s="93"/>
      <c r="I98" s="93"/>
      <c r="J98" s="93"/>
      <c r="K98" s="93"/>
    </row>
    <row r="99" spans="2:11" x14ac:dyDescent="0.3">
      <c r="B99" s="93"/>
      <c r="C99" s="93"/>
      <c r="D99" s="93"/>
      <c r="E99" s="93"/>
      <c r="F99" s="93"/>
      <c r="G99" s="93"/>
      <c r="H99" s="93"/>
      <c r="I99" s="93"/>
      <c r="J99" s="93"/>
      <c r="K99" s="93"/>
    </row>
    <row r="100" spans="2:11" x14ac:dyDescent="0.3">
      <c r="B100" s="93"/>
      <c r="C100" s="93"/>
      <c r="D100" s="93"/>
      <c r="E100" s="93"/>
      <c r="F100" s="93"/>
      <c r="G100" s="93"/>
      <c r="H100" s="93"/>
      <c r="I100" s="93"/>
      <c r="J100" s="93"/>
      <c r="K100" s="93"/>
    </row>
    <row r="101" spans="2:11" x14ac:dyDescent="0.3">
      <c r="B101" s="93"/>
      <c r="C101" s="93"/>
      <c r="D101" s="93"/>
      <c r="E101" s="93"/>
      <c r="F101" s="93"/>
      <c r="G101" s="93"/>
      <c r="H101" s="93"/>
      <c r="I101" s="93"/>
      <c r="J101" s="93"/>
      <c r="K101" s="93"/>
    </row>
    <row r="102" spans="2:11" x14ac:dyDescent="0.3">
      <c r="B102" s="93"/>
      <c r="C102" s="93"/>
      <c r="D102" s="93"/>
      <c r="E102" s="93"/>
      <c r="F102" s="93"/>
      <c r="G102" s="93"/>
      <c r="H102" s="93"/>
      <c r="I102" s="93"/>
      <c r="J102" s="93"/>
      <c r="K102" s="93"/>
    </row>
    <row r="103" spans="2:11" x14ac:dyDescent="0.3">
      <c r="B103" s="93"/>
      <c r="C103" s="93"/>
      <c r="D103" s="93"/>
      <c r="E103" s="93"/>
      <c r="F103" s="93"/>
      <c r="G103" s="93"/>
      <c r="H103" s="93"/>
      <c r="I103" s="93"/>
      <c r="J103" s="93"/>
      <c r="K103" s="93"/>
    </row>
    <row r="104" spans="2:11" x14ac:dyDescent="0.3">
      <c r="B104" s="93"/>
      <c r="C104" s="93"/>
      <c r="D104" s="93"/>
      <c r="E104" s="93"/>
      <c r="F104" s="93"/>
      <c r="G104" s="93"/>
      <c r="H104" s="93"/>
      <c r="I104" s="93"/>
      <c r="J104" s="93"/>
      <c r="K104" s="93"/>
    </row>
    <row r="105" spans="2:11" x14ac:dyDescent="0.3">
      <c r="B105" s="93"/>
      <c r="C105" s="93"/>
      <c r="D105" s="93"/>
      <c r="E105" s="93"/>
      <c r="F105" s="93"/>
      <c r="G105" s="93"/>
      <c r="H105" s="93"/>
      <c r="I105" s="93"/>
      <c r="J105" s="93"/>
      <c r="K105" s="93"/>
    </row>
    <row r="106" spans="2:11" x14ac:dyDescent="0.3">
      <c r="B106" s="93"/>
      <c r="C106" s="93"/>
      <c r="D106" s="93"/>
      <c r="E106" s="93"/>
      <c r="F106" s="93"/>
      <c r="G106" s="93"/>
      <c r="H106" s="93"/>
      <c r="I106" s="93"/>
      <c r="J106" s="93"/>
      <c r="K106" s="93"/>
    </row>
    <row r="107" spans="2:11" x14ac:dyDescent="0.3">
      <c r="B107" s="93"/>
      <c r="C107" s="93"/>
      <c r="D107" s="93"/>
      <c r="E107" s="93"/>
      <c r="F107" s="93"/>
      <c r="G107" s="93"/>
      <c r="H107" s="93"/>
      <c r="I107" s="93"/>
      <c r="J107" s="93"/>
      <c r="K107" s="93"/>
    </row>
    <row r="108" spans="2:11" x14ac:dyDescent="0.3">
      <c r="B108" s="93"/>
      <c r="C108" s="93"/>
      <c r="D108" s="93"/>
      <c r="E108" s="93"/>
      <c r="F108" s="93"/>
      <c r="G108" s="93"/>
      <c r="H108" s="93"/>
      <c r="I108" s="93"/>
      <c r="J108" s="93"/>
      <c r="K108" s="93"/>
    </row>
    <row r="109" spans="2:11" x14ac:dyDescent="0.3">
      <c r="B109" s="93"/>
      <c r="C109" s="93"/>
      <c r="D109" s="93"/>
      <c r="E109" s="93"/>
      <c r="F109" s="93"/>
      <c r="G109" s="93"/>
      <c r="H109" s="93"/>
      <c r="I109" s="93"/>
      <c r="J109" s="93"/>
      <c r="K109" s="93"/>
    </row>
    <row r="110" spans="2:11" x14ac:dyDescent="0.3">
      <c r="B110" s="93"/>
      <c r="C110" s="93"/>
      <c r="D110" s="93"/>
      <c r="E110" s="93"/>
      <c r="F110" s="93"/>
      <c r="G110" s="93"/>
      <c r="H110" s="93"/>
      <c r="I110" s="93"/>
      <c r="J110" s="93"/>
      <c r="K110" s="93"/>
    </row>
    <row r="111" spans="2:11" x14ac:dyDescent="0.3">
      <c r="B111" s="93"/>
      <c r="C111" s="93"/>
      <c r="D111" s="93"/>
      <c r="E111" s="93"/>
      <c r="F111" s="93"/>
      <c r="G111" s="93"/>
      <c r="H111" s="93"/>
      <c r="I111" s="93"/>
      <c r="J111" s="93"/>
      <c r="K111" s="93"/>
    </row>
    <row r="112" spans="2:11" x14ac:dyDescent="0.3">
      <c r="B112" s="93"/>
      <c r="C112" s="93"/>
      <c r="D112" s="93"/>
      <c r="E112" s="93"/>
      <c r="F112" s="93"/>
      <c r="G112" s="93"/>
      <c r="H112" s="93"/>
      <c r="I112" s="93"/>
      <c r="J112" s="93"/>
      <c r="K112" s="93"/>
    </row>
    <row r="113" spans="2:11" x14ac:dyDescent="0.3">
      <c r="B113" s="93"/>
      <c r="C113" s="93"/>
      <c r="D113" s="93"/>
      <c r="E113" s="93"/>
      <c r="F113" s="93"/>
      <c r="G113" s="93"/>
      <c r="H113" s="93"/>
      <c r="I113" s="93"/>
      <c r="J113" s="93"/>
      <c r="K113" s="93"/>
    </row>
    <row r="114" spans="2:11" x14ac:dyDescent="0.3">
      <c r="B114" s="93"/>
      <c r="C114" s="93"/>
      <c r="D114" s="93"/>
      <c r="E114" s="93"/>
      <c r="F114" s="93"/>
      <c r="G114" s="93"/>
      <c r="H114" s="93"/>
      <c r="I114" s="93"/>
      <c r="J114" s="93"/>
      <c r="K114" s="93"/>
    </row>
    <row r="115" spans="2:11" x14ac:dyDescent="0.3">
      <c r="B115" s="93"/>
      <c r="C115" s="93"/>
      <c r="D115" s="93"/>
      <c r="E115" s="93"/>
      <c r="F115" s="93"/>
      <c r="G115" s="93"/>
      <c r="H115" s="93"/>
      <c r="I115" s="93"/>
      <c r="J115" s="93"/>
      <c r="K115" s="93"/>
    </row>
    <row r="116" spans="2:11" x14ac:dyDescent="0.3">
      <c r="B116" s="93"/>
      <c r="C116" s="93"/>
      <c r="D116" s="93"/>
      <c r="E116" s="93"/>
      <c r="F116" s="93"/>
      <c r="G116" s="93"/>
      <c r="H116" s="93"/>
      <c r="I116" s="93"/>
      <c r="J116" s="93"/>
      <c r="K116" s="93"/>
    </row>
    <row r="117" spans="2:11" x14ac:dyDescent="0.3">
      <c r="B117" s="93"/>
      <c r="C117" s="93"/>
      <c r="D117" s="93"/>
      <c r="E117" s="93"/>
      <c r="F117" s="93"/>
      <c r="G117" s="93"/>
      <c r="H117" s="93"/>
      <c r="I117" s="93"/>
      <c r="J117" s="93"/>
      <c r="K117" s="93"/>
    </row>
    <row r="118" spans="2:11" x14ac:dyDescent="0.3">
      <c r="B118" s="93"/>
      <c r="C118" s="93"/>
      <c r="D118" s="93"/>
      <c r="E118" s="93"/>
      <c r="F118" s="93"/>
      <c r="G118" s="93"/>
      <c r="H118" s="93"/>
      <c r="I118" s="93"/>
      <c r="J118" s="93"/>
      <c r="K118" s="93"/>
    </row>
    <row r="119" spans="2:11" x14ac:dyDescent="0.3">
      <c r="B119" s="93"/>
      <c r="C119" s="93"/>
      <c r="D119" s="93"/>
      <c r="E119" s="93"/>
      <c r="F119" s="93"/>
      <c r="G119" s="93"/>
      <c r="H119" s="93"/>
      <c r="I119" s="93"/>
      <c r="J119" s="93"/>
      <c r="K119" s="93"/>
    </row>
    <row r="120" spans="2:11" x14ac:dyDescent="0.3">
      <c r="B120" s="93"/>
      <c r="C120" s="93"/>
      <c r="D120" s="93"/>
      <c r="E120" s="93"/>
      <c r="F120" s="93"/>
      <c r="G120" s="93"/>
      <c r="H120" s="93"/>
      <c r="I120" s="93"/>
      <c r="J120" s="93"/>
      <c r="K120" s="93"/>
    </row>
    <row r="121" spans="2:11" x14ac:dyDescent="0.3">
      <c r="B121" s="93"/>
      <c r="C121" s="93"/>
      <c r="D121" s="93"/>
      <c r="E121" s="93"/>
      <c r="F121" s="93"/>
      <c r="G121" s="93"/>
      <c r="H121" s="93"/>
      <c r="I121" s="93"/>
      <c r="J121" s="93"/>
      <c r="K121" s="93"/>
    </row>
    <row r="122" spans="2:11" x14ac:dyDescent="0.3">
      <c r="B122" s="93"/>
      <c r="C122" s="93"/>
      <c r="D122" s="93"/>
      <c r="E122" s="93"/>
      <c r="F122" s="93"/>
      <c r="G122" s="93"/>
      <c r="H122" s="93"/>
      <c r="I122" s="93"/>
      <c r="J122" s="93"/>
      <c r="K122" s="93"/>
    </row>
    <row r="123" spans="2:11" x14ac:dyDescent="0.3">
      <c r="B123" s="93"/>
      <c r="C123" s="93"/>
      <c r="D123" s="93"/>
      <c r="E123" s="93"/>
      <c r="F123" s="93"/>
      <c r="G123" s="93"/>
      <c r="H123" s="93"/>
      <c r="I123" s="93"/>
      <c r="J123" s="93"/>
      <c r="K123" s="93"/>
    </row>
    <row r="124" spans="2:11" x14ac:dyDescent="0.3">
      <c r="B124" s="93"/>
      <c r="C124" s="93"/>
      <c r="D124" s="93"/>
      <c r="E124" s="93"/>
      <c r="F124" s="93"/>
      <c r="G124" s="93"/>
      <c r="H124" s="93"/>
      <c r="I124" s="93"/>
      <c r="J124" s="93"/>
      <c r="K124" s="93"/>
    </row>
    <row r="125" spans="2:11" x14ac:dyDescent="0.3">
      <c r="B125" s="93"/>
      <c r="C125" s="93"/>
      <c r="D125" s="93"/>
      <c r="E125" s="93"/>
      <c r="F125" s="93"/>
      <c r="G125" s="93"/>
      <c r="H125" s="93"/>
      <c r="I125" s="93"/>
      <c r="J125" s="93"/>
      <c r="K125" s="93"/>
    </row>
    <row r="126" spans="2:11" x14ac:dyDescent="0.3">
      <c r="B126" s="93"/>
      <c r="C126" s="93"/>
      <c r="D126" s="93"/>
      <c r="E126" s="93"/>
      <c r="F126" s="93"/>
      <c r="G126" s="93"/>
      <c r="H126" s="93"/>
      <c r="I126" s="93"/>
      <c r="J126" s="93"/>
      <c r="K126" s="93"/>
    </row>
    <row r="127" spans="2:11" x14ac:dyDescent="0.3">
      <c r="B127" s="93"/>
      <c r="C127" s="93"/>
      <c r="D127" s="93"/>
      <c r="E127" s="93"/>
      <c r="F127" s="93"/>
      <c r="G127" s="93"/>
      <c r="H127" s="93"/>
      <c r="I127" s="93"/>
      <c r="J127" s="93"/>
      <c r="K127" s="93"/>
    </row>
    <row r="128" spans="2:11" x14ac:dyDescent="0.3">
      <c r="B128" s="93"/>
      <c r="C128" s="93"/>
      <c r="D128" s="93"/>
      <c r="E128" s="93"/>
      <c r="F128" s="93"/>
      <c r="G128" s="93"/>
      <c r="H128" s="93"/>
      <c r="I128" s="93"/>
      <c r="J128" s="93"/>
      <c r="K128" s="93"/>
    </row>
    <row r="129" spans="2:11" x14ac:dyDescent="0.3">
      <c r="B129" s="93"/>
      <c r="C129" s="93"/>
      <c r="D129" s="93"/>
      <c r="E129" s="93"/>
      <c r="F129" s="93"/>
      <c r="G129" s="93"/>
      <c r="H129" s="93"/>
      <c r="I129" s="93"/>
      <c r="J129" s="93"/>
      <c r="K129" s="93"/>
    </row>
    <row r="130" spans="2:11" x14ac:dyDescent="0.3">
      <c r="B130" s="93"/>
      <c r="C130" s="93"/>
      <c r="D130" s="93"/>
      <c r="E130" s="93"/>
      <c r="F130" s="93"/>
      <c r="G130" s="93"/>
      <c r="H130" s="93"/>
      <c r="I130" s="93"/>
      <c r="J130" s="93"/>
      <c r="K130" s="93"/>
    </row>
    <row r="131" spans="2:11" x14ac:dyDescent="0.3">
      <c r="B131" s="93"/>
      <c r="C131" s="93"/>
      <c r="D131" s="93"/>
      <c r="E131" s="93"/>
      <c r="F131" s="93"/>
      <c r="G131" s="93"/>
      <c r="H131" s="93"/>
      <c r="I131" s="93"/>
      <c r="J131" s="93"/>
      <c r="K131" s="93"/>
    </row>
    <row r="132" spans="2:11" x14ac:dyDescent="0.3">
      <c r="B132" s="93"/>
      <c r="C132" s="93"/>
      <c r="D132" s="93"/>
      <c r="E132" s="93"/>
      <c r="F132" s="93"/>
      <c r="G132" s="93"/>
      <c r="H132" s="93"/>
      <c r="I132" s="93"/>
      <c r="J132" s="93"/>
      <c r="K132" s="93"/>
    </row>
    <row r="133" spans="2:11" x14ac:dyDescent="0.3">
      <c r="B133" s="93"/>
      <c r="C133" s="93"/>
      <c r="D133" s="93"/>
      <c r="E133" s="93"/>
      <c r="F133" s="93"/>
      <c r="G133" s="93"/>
      <c r="H133" s="93"/>
      <c r="I133" s="93"/>
      <c r="J133" s="93"/>
      <c r="K133" s="93"/>
    </row>
    <row r="134" spans="2:11" x14ac:dyDescent="0.3">
      <c r="B134" s="93"/>
      <c r="C134" s="93"/>
      <c r="D134" s="93"/>
      <c r="E134" s="93"/>
      <c r="F134" s="93"/>
      <c r="G134" s="93"/>
      <c r="H134" s="93"/>
      <c r="I134" s="93"/>
      <c r="J134" s="93"/>
      <c r="K134" s="93"/>
    </row>
    <row r="135" spans="2:11" x14ac:dyDescent="0.3">
      <c r="B135" s="93"/>
      <c r="C135" s="93"/>
      <c r="D135" s="93"/>
      <c r="E135" s="93"/>
      <c r="F135" s="93"/>
      <c r="G135" s="93"/>
      <c r="H135" s="93"/>
      <c r="I135" s="93"/>
      <c r="J135" s="93"/>
      <c r="K135" s="93"/>
    </row>
    <row r="136" spans="2:11" x14ac:dyDescent="0.3">
      <c r="B136" s="93"/>
      <c r="C136" s="93"/>
      <c r="D136" s="93"/>
      <c r="E136" s="93"/>
      <c r="F136" s="93"/>
      <c r="G136" s="93"/>
      <c r="H136" s="93"/>
      <c r="I136" s="93"/>
      <c r="J136" s="93"/>
      <c r="K136" s="93"/>
    </row>
    <row r="137" spans="2:11" x14ac:dyDescent="0.3">
      <c r="B137" s="93"/>
      <c r="C137" s="93"/>
      <c r="D137" s="93"/>
      <c r="E137" s="93"/>
      <c r="F137" s="93"/>
      <c r="G137" s="93"/>
      <c r="H137" s="93"/>
      <c r="I137" s="93"/>
      <c r="J137" s="93"/>
      <c r="K137" s="93"/>
    </row>
    <row r="138" spans="2:11" x14ac:dyDescent="0.3">
      <c r="B138" s="93"/>
      <c r="C138" s="93"/>
      <c r="D138" s="93"/>
      <c r="E138" s="93"/>
      <c r="F138" s="93"/>
      <c r="G138" s="93"/>
      <c r="H138" s="93"/>
      <c r="I138" s="93"/>
      <c r="J138" s="93"/>
      <c r="K138" s="93"/>
    </row>
    <row r="139" spans="2:11" x14ac:dyDescent="0.3">
      <c r="B139" s="93"/>
      <c r="C139" s="93"/>
      <c r="D139" s="93"/>
      <c r="E139" s="93"/>
      <c r="F139" s="93"/>
      <c r="G139" s="93"/>
      <c r="H139" s="93"/>
      <c r="I139" s="93"/>
      <c r="J139" s="93"/>
      <c r="K139" s="93"/>
    </row>
    <row r="140" spans="2:11" x14ac:dyDescent="0.3">
      <c r="B140" s="93"/>
      <c r="C140" s="93"/>
      <c r="D140" s="93"/>
      <c r="E140" s="93"/>
      <c r="F140" s="93"/>
      <c r="G140" s="93"/>
      <c r="H140" s="93"/>
      <c r="I140" s="93"/>
      <c r="J140" s="93"/>
      <c r="K140" s="93"/>
    </row>
    <row r="141" spans="2:11" x14ac:dyDescent="0.3">
      <c r="B141" s="93"/>
      <c r="C141" s="93"/>
      <c r="D141" s="93"/>
      <c r="E141" s="93"/>
      <c r="F141" s="93"/>
      <c r="G141" s="93"/>
      <c r="H141" s="93"/>
      <c r="I141" s="93"/>
      <c r="J141" s="93"/>
      <c r="K141" s="93"/>
    </row>
    <row r="142" spans="2:11" x14ac:dyDescent="0.3">
      <c r="B142" s="93"/>
      <c r="C142" s="93"/>
      <c r="D142" s="93"/>
      <c r="E142" s="93"/>
      <c r="F142" s="93"/>
      <c r="G142" s="93"/>
      <c r="H142" s="93"/>
      <c r="I142" s="93"/>
      <c r="J142" s="93"/>
      <c r="K142" s="93"/>
    </row>
    <row r="143" spans="2:11" x14ac:dyDescent="0.3">
      <c r="B143" s="93"/>
      <c r="C143" s="93"/>
      <c r="D143" s="93"/>
      <c r="E143" s="93"/>
      <c r="F143" s="93"/>
      <c r="G143" s="93"/>
      <c r="H143" s="93"/>
      <c r="I143" s="93"/>
      <c r="J143" s="93"/>
      <c r="K143" s="93"/>
    </row>
    <row r="144" spans="2:11" x14ac:dyDescent="0.3">
      <c r="B144" s="93"/>
      <c r="C144" s="93"/>
      <c r="D144" s="93"/>
      <c r="E144" s="93"/>
      <c r="F144" s="93"/>
      <c r="G144" s="93"/>
      <c r="H144" s="93"/>
      <c r="I144" s="93"/>
      <c r="J144" s="93"/>
      <c r="K144" s="93"/>
    </row>
    <row r="145" spans="2:11" x14ac:dyDescent="0.3">
      <c r="B145" s="93"/>
      <c r="C145" s="93"/>
      <c r="D145" s="93"/>
      <c r="E145" s="93"/>
      <c r="F145" s="93"/>
      <c r="G145" s="93"/>
      <c r="H145" s="93"/>
      <c r="I145" s="93"/>
      <c r="J145" s="93"/>
      <c r="K145" s="93"/>
    </row>
    <row r="146" spans="2:11" x14ac:dyDescent="0.3">
      <c r="B146" s="93"/>
      <c r="C146" s="93"/>
      <c r="D146" s="93"/>
      <c r="E146" s="93"/>
      <c r="F146" s="93"/>
      <c r="G146" s="93"/>
      <c r="H146" s="93"/>
      <c r="I146" s="93"/>
      <c r="J146" s="93"/>
      <c r="K146" s="93"/>
    </row>
    <row r="147" spans="2:11" x14ac:dyDescent="0.3">
      <c r="B147" s="93"/>
      <c r="C147" s="93"/>
      <c r="D147" s="93"/>
      <c r="E147" s="93"/>
      <c r="F147" s="93"/>
      <c r="G147" s="93"/>
      <c r="H147" s="93"/>
      <c r="I147" s="93"/>
      <c r="J147" s="93"/>
      <c r="K147" s="93"/>
    </row>
    <row r="148" spans="2:11" x14ac:dyDescent="0.3">
      <c r="B148" s="93"/>
      <c r="C148" s="93"/>
      <c r="D148" s="93"/>
      <c r="E148" s="93"/>
      <c r="F148" s="93"/>
      <c r="G148" s="93"/>
      <c r="H148" s="93"/>
      <c r="I148" s="93"/>
      <c r="J148" s="93"/>
      <c r="K148" s="93"/>
    </row>
    <row r="149" spans="2:11" x14ac:dyDescent="0.3">
      <c r="B149" s="93"/>
      <c r="C149" s="93"/>
      <c r="D149" s="93"/>
      <c r="E149" s="93"/>
      <c r="F149" s="93"/>
      <c r="G149" s="93"/>
      <c r="H149" s="93"/>
      <c r="I149" s="93"/>
      <c r="J149" s="93"/>
      <c r="K149" s="93"/>
    </row>
    <row r="150" spans="2:11" x14ac:dyDescent="0.3">
      <c r="B150" s="93"/>
      <c r="C150" s="93"/>
      <c r="D150" s="93"/>
      <c r="E150" s="93"/>
      <c r="F150" s="93"/>
      <c r="G150" s="93"/>
      <c r="H150" s="93"/>
      <c r="I150" s="93"/>
      <c r="J150" s="93"/>
      <c r="K150" s="93"/>
    </row>
    <row r="151" spans="2:11" x14ac:dyDescent="0.3">
      <c r="B151" s="93"/>
      <c r="C151" s="93"/>
      <c r="D151" s="93"/>
      <c r="E151" s="93"/>
      <c r="F151" s="93"/>
      <c r="G151" s="93"/>
      <c r="H151" s="93"/>
      <c r="I151" s="93"/>
      <c r="J151" s="93"/>
      <c r="K151" s="93"/>
    </row>
    <row r="152" spans="2:11" x14ac:dyDescent="0.3">
      <c r="B152" s="93"/>
      <c r="C152" s="93"/>
      <c r="D152" s="93"/>
      <c r="E152" s="93"/>
      <c r="F152" s="93"/>
      <c r="G152" s="93"/>
      <c r="H152" s="93"/>
      <c r="I152" s="93"/>
      <c r="J152" s="93"/>
      <c r="K152" s="93"/>
    </row>
    <row r="153" spans="2:11" x14ac:dyDescent="0.3">
      <c r="B153" s="93"/>
      <c r="C153" s="93"/>
      <c r="D153" s="93"/>
      <c r="E153" s="93"/>
      <c r="F153" s="93"/>
      <c r="G153" s="93"/>
      <c r="H153" s="93"/>
      <c r="I153" s="93"/>
      <c r="J153" s="93"/>
      <c r="K153" s="93"/>
    </row>
    <row r="154" spans="2:11" x14ac:dyDescent="0.3">
      <c r="B154" s="93"/>
      <c r="C154" s="93"/>
      <c r="D154" s="93"/>
      <c r="E154" s="93"/>
      <c r="F154" s="93"/>
      <c r="G154" s="93"/>
      <c r="H154" s="93"/>
      <c r="I154" s="93"/>
      <c r="J154" s="93"/>
      <c r="K154" s="93"/>
    </row>
    <row r="155" spans="2:11" x14ac:dyDescent="0.3">
      <c r="B155" s="93"/>
      <c r="C155" s="93"/>
      <c r="D155" s="93"/>
      <c r="E155" s="93"/>
      <c r="F155" s="93"/>
      <c r="G155" s="93"/>
      <c r="H155" s="93"/>
      <c r="I155" s="93"/>
      <c r="J155" s="93"/>
      <c r="K155" s="93"/>
    </row>
    <row r="156" spans="2:11" x14ac:dyDescent="0.3">
      <c r="B156" s="93"/>
      <c r="C156" s="93"/>
      <c r="D156" s="93"/>
      <c r="E156" s="93"/>
      <c r="F156" s="93"/>
      <c r="G156" s="93"/>
      <c r="H156" s="93"/>
      <c r="I156" s="93"/>
      <c r="J156" s="93"/>
      <c r="K156" s="93"/>
    </row>
    <row r="157" spans="2:11" x14ac:dyDescent="0.3">
      <c r="B157" s="93"/>
      <c r="C157" s="93"/>
      <c r="D157" s="93"/>
      <c r="E157" s="93"/>
      <c r="F157" s="93"/>
      <c r="G157" s="93"/>
      <c r="H157" s="93"/>
      <c r="I157" s="93"/>
      <c r="J157" s="93"/>
      <c r="K157" s="93"/>
    </row>
    <row r="158" spans="2:11" x14ac:dyDescent="0.3">
      <c r="B158" s="93"/>
      <c r="C158" s="93"/>
      <c r="D158" s="93"/>
      <c r="E158" s="93"/>
      <c r="F158" s="93"/>
      <c r="G158" s="93"/>
      <c r="H158" s="93"/>
      <c r="I158" s="93"/>
      <c r="J158" s="93"/>
      <c r="K158" s="93"/>
    </row>
    <row r="159" spans="2:11" x14ac:dyDescent="0.3">
      <c r="B159" s="93"/>
      <c r="C159" s="93"/>
      <c r="D159" s="93"/>
      <c r="E159" s="93"/>
      <c r="F159" s="93"/>
      <c r="G159" s="93"/>
      <c r="H159" s="93"/>
      <c r="I159" s="93"/>
      <c r="J159" s="93"/>
      <c r="K159" s="93"/>
    </row>
    <row r="160" spans="2:11" x14ac:dyDescent="0.3">
      <c r="B160" s="93"/>
      <c r="C160" s="93"/>
      <c r="D160" s="93"/>
      <c r="E160" s="93"/>
      <c r="F160" s="93"/>
      <c r="G160" s="93"/>
      <c r="H160" s="93"/>
      <c r="I160" s="93"/>
      <c r="J160" s="93"/>
      <c r="K160" s="93"/>
    </row>
    <row r="161" spans="2:11" x14ac:dyDescent="0.3">
      <c r="B161" s="93"/>
      <c r="C161" s="93"/>
      <c r="D161" s="93"/>
      <c r="E161" s="93"/>
      <c r="F161" s="93"/>
      <c r="G161" s="93"/>
      <c r="H161" s="93"/>
      <c r="I161" s="93"/>
      <c r="J161" s="93"/>
      <c r="K161" s="93"/>
    </row>
    <row r="162" spans="2:11" x14ac:dyDescent="0.3">
      <c r="B162" s="93"/>
      <c r="C162" s="93"/>
      <c r="D162" s="93"/>
      <c r="E162" s="93"/>
      <c r="F162" s="93"/>
      <c r="G162" s="93"/>
      <c r="H162" s="93"/>
      <c r="I162" s="93"/>
      <c r="J162" s="93"/>
      <c r="K162" s="93"/>
    </row>
    <row r="163" spans="2:11" x14ac:dyDescent="0.3">
      <c r="B163" s="93"/>
      <c r="C163" s="93"/>
      <c r="D163" s="93"/>
      <c r="E163" s="93"/>
      <c r="F163" s="93"/>
      <c r="G163" s="93"/>
      <c r="H163" s="93"/>
      <c r="I163" s="93"/>
      <c r="J163" s="93"/>
      <c r="K163" s="93"/>
    </row>
    <row r="164" spans="2:11" x14ac:dyDescent="0.3">
      <c r="B164" s="93"/>
      <c r="C164" s="93"/>
      <c r="D164" s="93"/>
      <c r="E164" s="93"/>
      <c r="F164" s="93"/>
      <c r="G164" s="93"/>
      <c r="H164" s="93"/>
      <c r="I164" s="93"/>
      <c r="J164" s="93"/>
      <c r="K164" s="93"/>
    </row>
    <row r="165" spans="2:11" x14ac:dyDescent="0.3">
      <c r="B165" s="93"/>
      <c r="C165" s="93"/>
      <c r="D165" s="93"/>
      <c r="E165" s="93"/>
      <c r="F165" s="93"/>
      <c r="G165" s="93"/>
      <c r="H165" s="93"/>
      <c r="I165" s="93"/>
      <c r="J165" s="93"/>
      <c r="K165" s="93"/>
    </row>
    <row r="166" spans="2:11" x14ac:dyDescent="0.3">
      <c r="B166" s="93"/>
      <c r="C166" s="93"/>
      <c r="D166" s="93"/>
      <c r="E166" s="93"/>
      <c r="F166" s="93"/>
      <c r="G166" s="93"/>
      <c r="H166" s="93"/>
      <c r="I166" s="93"/>
      <c r="J166" s="93"/>
      <c r="K166" s="93"/>
    </row>
    <row r="167" spans="2:11" x14ac:dyDescent="0.3">
      <c r="B167" s="93"/>
      <c r="C167" s="93"/>
      <c r="D167" s="93"/>
      <c r="E167" s="93"/>
      <c r="F167" s="93"/>
      <c r="G167" s="93"/>
      <c r="H167" s="93"/>
      <c r="I167" s="93"/>
      <c r="J167" s="93"/>
      <c r="K167" s="93"/>
    </row>
    <row r="168" spans="2:11" x14ac:dyDescent="0.3">
      <c r="B168" s="93"/>
      <c r="C168" s="93"/>
      <c r="D168" s="93"/>
      <c r="E168" s="93"/>
      <c r="F168" s="93"/>
      <c r="G168" s="93"/>
      <c r="H168" s="93"/>
      <c r="I168" s="93"/>
      <c r="J168" s="93"/>
      <c r="K168" s="93"/>
    </row>
    <row r="169" spans="2:11" x14ac:dyDescent="0.3">
      <c r="B169" s="93"/>
      <c r="C169" s="93"/>
      <c r="D169" s="93"/>
      <c r="E169" s="93"/>
      <c r="F169" s="93"/>
      <c r="G169" s="93"/>
      <c r="H169" s="93"/>
      <c r="I169" s="93"/>
      <c r="J169" s="93"/>
      <c r="K169" s="93"/>
    </row>
    <row r="170" spans="2:11" x14ac:dyDescent="0.3">
      <c r="B170" s="93"/>
      <c r="C170" s="93"/>
      <c r="D170" s="93"/>
      <c r="E170" s="93"/>
      <c r="F170" s="93"/>
      <c r="G170" s="93"/>
      <c r="H170" s="93"/>
      <c r="I170" s="93"/>
      <c r="J170" s="93"/>
      <c r="K170" s="93"/>
    </row>
    <row r="171" spans="2:11" x14ac:dyDescent="0.3">
      <c r="B171" s="93"/>
      <c r="C171" s="93"/>
      <c r="D171" s="93"/>
      <c r="E171" s="93"/>
      <c r="F171" s="93"/>
      <c r="G171" s="93"/>
      <c r="H171" s="93"/>
      <c r="I171" s="93"/>
      <c r="J171" s="93"/>
      <c r="K171" s="93"/>
    </row>
    <row r="172" spans="2:11" x14ac:dyDescent="0.3">
      <c r="B172" s="93"/>
      <c r="C172" s="93"/>
      <c r="D172" s="93"/>
      <c r="E172" s="93"/>
      <c r="F172" s="93"/>
      <c r="G172" s="93"/>
      <c r="H172" s="93"/>
      <c r="I172" s="93"/>
      <c r="J172" s="93"/>
      <c r="K172" s="93"/>
    </row>
    <row r="173" spans="2:11" x14ac:dyDescent="0.3">
      <c r="B173" s="93"/>
      <c r="C173" s="93"/>
      <c r="D173" s="93"/>
      <c r="E173" s="93"/>
      <c r="F173" s="93"/>
      <c r="G173" s="93"/>
      <c r="H173" s="93"/>
      <c r="I173" s="93"/>
      <c r="J173" s="93"/>
      <c r="K173" s="93"/>
    </row>
    <row r="174" spans="2:11" x14ac:dyDescent="0.3">
      <c r="B174" s="93"/>
      <c r="C174" s="93"/>
      <c r="D174" s="93"/>
      <c r="E174" s="93"/>
      <c r="F174" s="93"/>
      <c r="G174" s="93"/>
      <c r="H174" s="93"/>
      <c r="I174" s="93"/>
      <c r="J174" s="93"/>
      <c r="K174" s="93"/>
    </row>
    <row r="175" spans="2:11" x14ac:dyDescent="0.3">
      <c r="B175" s="93"/>
      <c r="C175" s="93"/>
      <c r="D175" s="93"/>
      <c r="E175" s="93"/>
      <c r="F175" s="93"/>
      <c r="G175" s="93"/>
      <c r="H175" s="93"/>
      <c r="I175" s="93"/>
      <c r="J175" s="93"/>
      <c r="K175" s="93"/>
    </row>
    <row r="176" spans="2:11" x14ac:dyDescent="0.3">
      <c r="B176" s="93"/>
      <c r="C176" s="93"/>
      <c r="D176" s="93"/>
      <c r="E176" s="93"/>
      <c r="F176" s="93"/>
      <c r="G176" s="93"/>
      <c r="H176" s="93"/>
      <c r="I176" s="93"/>
      <c r="J176" s="93"/>
      <c r="K176" s="93"/>
    </row>
    <row r="177" spans="2:11" x14ac:dyDescent="0.3">
      <c r="B177" s="93"/>
      <c r="C177" s="93"/>
      <c r="D177" s="93"/>
      <c r="E177" s="93"/>
      <c r="F177" s="93"/>
      <c r="G177" s="93"/>
      <c r="H177" s="93"/>
      <c r="I177" s="93"/>
      <c r="J177" s="93"/>
      <c r="K177" s="93"/>
    </row>
    <row r="178" spans="2:11" x14ac:dyDescent="0.3">
      <c r="B178" s="93"/>
      <c r="C178" s="93"/>
      <c r="D178" s="93"/>
      <c r="E178" s="93"/>
      <c r="F178" s="93"/>
      <c r="G178" s="93"/>
      <c r="H178" s="93"/>
      <c r="I178" s="93"/>
      <c r="J178" s="93"/>
      <c r="K178" s="93"/>
    </row>
    <row r="179" spans="2:11" x14ac:dyDescent="0.3">
      <c r="B179" s="93"/>
      <c r="C179" s="93"/>
      <c r="D179" s="93"/>
      <c r="E179" s="93"/>
      <c r="F179" s="93"/>
      <c r="G179" s="93"/>
      <c r="H179" s="93"/>
      <c r="I179" s="93"/>
      <c r="J179" s="93"/>
      <c r="K179" s="93"/>
    </row>
    <row r="180" spans="2:11" x14ac:dyDescent="0.3">
      <c r="B180" s="93"/>
      <c r="C180" s="93"/>
      <c r="D180" s="93"/>
      <c r="E180" s="93"/>
      <c r="F180" s="93"/>
      <c r="G180" s="93"/>
      <c r="H180" s="93"/>
      <c r="I180" s="93"/>
      <c r="J180" s="93"/>
      <c r="K180" s="93"/>
    </row>
    <row r="181" spans="2:11" x14ac:dyDescent="0.3">
      <c r="B181" s="93"/>
      <c r="C181" s="93"/>
      <c r="D181" s="93"/>
      <c r="E181" s="93"/>
      <c r="F181" s="93"/>
      <c r="G181" s="93"/>
      <c r="H181" s="93"/>
      <c r="I181" s="93"/>
      <c r="J181" s="93"/>
      <c r="K181" s="93"/>
    </row>
    <row r="182" spans="2:11" x14ac:dyDescent="0.3">
      <c r="B182" s="93"/>
      <c r="C182" s="93"/>
      <c r="D182" s="93"/>
      <c r="E182" s="93"/>
      <c r="F182" s="93"/>
      <c r="G182" s="93"/>
      <c r="H182" s="93"/>
      <c r="I182" s="93"/>
      <c r="J182" s="93"/>
      <c r="K182" s="93"/>
    </row>
    <row r="183" spans="2:11" x14ac:dyDescent="0.3">
      <c r="B183" s="93"/>
      <c r="C183" s="93"/>
      <c r="D183" s="93"/>
      <c r="E183" s="93"/>
      <c r="F183" s="93"/>
      <c r="G183" s="93"/>
      <c r="H183" s="93"/>
      <c r="I183" s="93"/>
      <c r="J183" s="93"/>
      <c r="K183" s="93"/>
    </row>
    <row r="184" spans="2:11" x14ac:dyDescent="0.3">
      <c r="B184" s="93"/>
      <c r="C184" s="93"/>
      <c r="D184" s="93"/>
      <c r="E184" s="93"/>
      <c r="F184" s="93"/>
      <c r="G184" s="93"/>
      <c r="H184" s="93"/>
      <c r="I184" s="93"/>
      <c r="J184" s="93"/>
      <c r="K184" s="93"/>
    </row>
    <row r="185" spans="2:11" x14ac:dyDescent="0.3">
      <c r="B185" s="93"/>
      <c r="C185" s="93"/>
      <c r="D185" s="93"/>
      <c r="E185" s="93"/>
      <c r="F185" s="93"/>
      <c r="G185" s="93"/>
      <c r="H185" s="93"/>
      <c r="I185" s="93"/>
      <c r="J185" s="93"/>
      <c r="K185" s="93"/>
    </row>
    <row r="186" spans="2:11" x14ac:dyDescent="0.3">
      <c r="B186" s="93"/>
      <c r="C186" s="93"/>
      <c r="D186" s="93"/>
      <c r="E186" s="93"/>
      <c r="F186" s="93"/>
      <c r="G186" s="93"/>
      <c r="H186" s="93"/>
      <c r="I186" s="93"/>
      <c r="J186" s="93"/>
      <c r="K186" s="93"/>
    </row>
    <row r="187" spans="2:11" x14ac:dyDescent="0.3">
      <c r="B187" s="93"/>
      <c r="C187" s="93"/>
      <c r="D187" s="93"/>
      <c r="E187" s="93"/>
      <c r="F187" s="93"/>
      <c r="G187" s="93"/>
      <c r="H187" s="93"/>
      <c r="I187" s="93"/>
      <c r="J187" s="93"/>
      <c r="K187" s="93"/>
    </row>
    <row r="188" spans="2:11" x14ac:dyDescent="0.3">
      <c r="B188" s="93"/>
      <c r="C188" s="93"/>
      <c r="D188" s="93"/>
      <c r="E188" s="93"/>
      <c r="F188" s="93"/>
      <c r="G188" s="93"/>
      <c r="H188" s="93"/>
      <c r="I188" s="93"/>
      <c r="J188" s="93"/>
      <c r="K188" s="93"/>
    </row>
    <row r="189" spans="2:11" x14ac:dyDescent="0.3">
      <c r="B189" s="93"/>
      <c r="C189" s="93"/>
      <c r="D189" s="93"/>
      <c r="E189" s="93"/>
      <c r="F189" s="93"/>
      <c r="G189" s="93"/>
      <c r="H189" s="93"/>
      <c r="I189" s="93"/>
      <c r="J189" s="93"/>
      <c r="K189" s="93"/>
    </row>
    <row r="190" spans="2:11" x14ac:dyDescent="0.3">
      <c r="B190" s="93"/>
      <c r="C190" s="93"/>
      <c r="D190" s="93"/>
      <c r="E190" s="93"/>
      <c r="F190" s="93"/>
      <c r="G190" s="93"/>
      <c r="H190" s="93"/>
      <c r="I190" s="93"/>
      <c r="J190" s="93"/>
      <c r="K190" s="93"/>
    </row>
    <row r="191" spans="2:11" x14ac:dyDescent="0.3">
      <c r="B191" s="93"/>
      <c r="C191" s="93"/>
      <c r="D191" s="93"/>
      <c r="E191" s="93"/>
      <c r="F191" s="93"/>
      <c r="G191" s="93"/>
      <c r="H191" s="93"/>
      <c r="I191" s="93"/>
      <c r="J191" s="93"/>
      <c r="K191" s="93"/>
    </row>
    <row r="192" spans="2:11" x14ac:dyDescent="0.3">
      <c r="B192" s="93"/>
      <c r="C192" s="93"/>
      <c r="D192" s="93"/>
      <c r="E192" s="93"/>
      <c r="F192" s="93"/>
      <c r="G192" s="93"/>
      <c r="H192" s="93"/>
      <c r="I192" s="93"/>
      <c r="J192" s="93"/>
      <c r="K192" s="93"/>
    </row>
    <row r="193" spans="2:11" x14ac:dyDescent="0.3">
      <c r="B193" s="93"/>
      <c r="C193" s="93"/>
      <c r="D193" s="93"/>
      <c r="E193" s="93"/>
      <c r="F193" s="93"/>
      <c r="G193" s="93"/>
      <c r="H193" s="93"/>
      <c r="I193" s="93"/>
      <c r="J193" s="93"/>
      <c r="K193" s="93"/>
    </row>
    <row r="194" spans="2:11" x14ac:dyDescent="0.3">
      <c r="B194" s="93"/>
      <c r="C194" s="93"/>
      <c r="D194" s="93"/>
      <c r="E194" s="93"/>
      <c r="F194" s="93"/>
      <c r="G194" s="93"/>
      <c r="H194" s="93"/>
      <c r="I194" s="93"/>
      <c r="J194" s="93"/>
      <c r="K194" s="93"/>
    </row>
    <row r="195" spans="2:11" x14ac:dyDescent="0.3">
      <c r="B195" s="93"/>
      <c r="C195" s="93"/>
      <c r="D195" s="93"/>
      <c r="E195" s="93"/>
      <c r="F195" s="93"/>
      <c r="G195" s="93"/>
      <c r="H195" s="93"/>
      <c r="I195" s="93"/>
      <c r="J195" s="93"/>
      <c r="K195" s="93"/>
    </row>
    <row r="196" spans="2:11" x14ac:dyDescent="0.3">
      <c r="B196" s="93"/>
      <c r="C196" s="93"/>
      <c r="D196" s="93"/>
      <c r="E196" s="93"/>
      <c r="F196" s="93"/>
      <c r="G196" s="93"/>
      <c r="H196" s="93"/>
      <c r="I196" s="93"/>
      <c r="J196" s="93"/>
      <c r="K196" s="93"/>
    </row>
    <row r="197" spans="2:11" x14ac:dyDescent="0.3">
      <c r="B197" s="93"/>
      <c r="C197" s="93"/>
      <c r="D197" s="93"/>
      <c r="E197" s="93"/>
      <c r="F197" s="93"/>
      <c r="G197" s="93"/>
      <c r="H197" s="93"/>
      <c r="I197" s="93"/>
      <c r="J197" s="93"/>
      <c r="K197" s="93"/>
    </row>
    <row r="198" spans="2:11" x14ac:dyDescent="0.3">
      <c r="B198" s="93"/>
      <c r="C198" s="93"/>
      <c r="D198" s="93"/>
      <c r="E198" s="93"/>
      <c r="F198" s="93"/>
      <c r="G198" s="93"/>
      <c r="H198" s="93"/>
      <c r="I198" s="93"/>
      <c r="J198" s="93"/>
      <c r="K198" s="93"/>
    </row>
    <row r="199" spans="2:11" x14ac:dyDescent="0.3">
      <c r="B199" s="93"/>
      <c r="C199" s="93"/>
      <c r="D199" s="93"/>
      <c r="E199" s="93"/>
      <c r="F199" s="93"/>
      <c r="G199" s="93"/>
      <c r="H199" s="93"/>
      <c r="I199" s="93"/>
      <c r="J199" s="93"/>
      <c r="K199" s="93"/>
    </row>
    <row r="200" spans="2:11" x14ac:dyDescent="0.3">
      <c r="B200" s="93"/>
      <c r="C200" s="93"/>
      <c r="D200" s="93"/>
      <c r="E200" s="93"/>
      <c r="F200" s="93"/>
      <c r="G200" s="93"/>
      <c r="H200" s="93"/>
      <c r="I200" s="93"/>
      <c r="J200" s="93"/>
      <c r="K200" s="93"/>
    </row>
    <row r="201" spans="2:11" x14ac:dyDescent="0.3">
      <c r="B201" s="93"/>
      <c r="C201" s="93"/>
      <c r="D201" s="93"/>
      <c r="E201" s="93"/>
      <c r="F201" s="93"/>
      <c r="G201" s="93"/>
      <c r="H201" s="93"/>
      <c r="I201" s="93"/>
      <c r="J201" s="93"/>
      <c r="K201" s="93"/>
    </row>
    <row r="202" spans="2:11" x14ac:dyDescent="0.3">
      <c r="B202" s="93"/>
      <c r="C202" s="93"/>
      <c r="D202" s="93"/>
      <c r="E202" s="93"/>
      <c r="F202" s="93"/>
      <c r="G202" s="93"/>
      <c r="H202" s="93"/>
      <c r="I202" s="93"/>
      <c r="J202" s="93"/>
      <c r="K202" s="93"/>
    </row>
    <row r="203" spans="2:11" x14ac:dyDescent="0.3">
      <c r="B203" s="93"/>
      <c r="C203" s="93"/>
      <c r="D203" s="93"/>
      <c r="E203" s="93"/>
      <c r="F203" s="93"/>
      <c r="G203" s="93"/>
      <c r="H203" s="93"/>
      <c r="I203" s="93"/>
      <c r="J203" s="93"/>
      <c r="K203" s="93"/>
    </row>
    <row r="204" spans="2:11" x14ac:dyDescent="0.3">
      <c r="B204" s="93"/>
      <c r="C204" s="93"/>
      <c r="D204" s="93"/>
      <c r="E204" s="93"/>
      <c r="F204" s="93"/>
      <c r="G204" s="93"/>
      <c r="H204" s="93"/>
      <c r="I204" s="93"/>
      <c r="J204" s="93"/>
      <c r="K204" s="93"/>
    </row>
    <row r="205" spans="2:11" x14ac:dyDescent="0.3">
      <c r="B205" s="93"/>
      <c r="C205" s="93"/>
      <c r="D205" s="93"/>
      <c r="E205" s="93"/>
      <c r="F205" s="93"/>
      <c r="G205" s="93"/>
      <c r="H205" s="93"/>
      <c r="I205" s="93"/>
      <c r="J205" s="93"/>
      <c r="K205" s="93"/>
    </row>
    <row r="206" spans="2:11" x14ac:dyDescent="0.3">
      <c r="B206" s="93"/>
      <c r="C206" s="93"/>
      <c r="D206" s="93"/>
      <c r="E206" s="93"/>
      <c r="F206" s="93"/>
      <c r="G206" s="93"/>
      <c r="H206" s="93"/>
      <c r="I206" s="93"/>
      <c r="J206" s="93"/>
      <c r="K206" s="93"/>
    </row>
    <row r="207" spans="2:11" x14ac:dyDescent="0.3">
      <c r="B207" s="93"/>
      <c r="C207" s="93"/>
      <c r="D207" s="93"/>
      <c r="E207" s="93"/>
      <c r="F207" s="93"/>
      <c r="G207" s="93"/>
      <c r="H207" s="93"/>
      <c r="I207" s="93"/>
      <c r="J207" s="93"/>
      <c r="K207" s="93"/>
    </row>
    <row r="208" spans="2:11" x14ac:dyDescent="0.3">
      <c r="B208" s="93"/>
      <c r="C208" s="93"/>
      <c r="D208" s="93"/>
      <c r="E208" s="93"/>
      <c r="F208" s="93"/>
      <c r="G208" s="93"/>
      <c r="H208" s="93"/>
      <c r="I208" s="93"/>
      <c r="J208" s="93"/>
      <c r="K208" s="93"/>
    </row>
    <row r="209" spans="2:11" x14ac:dyDescent="0.3">
      <c r="B209" s="93"/>
      <c r="C209" s="93"/>
      <c r="D209" s="93"/>
      <c r="E209" s="93"/>
      <c r="F209" s="93"/>
      <c r="G209" s="93"/>
      <c r="H209" s="93"/>
      <c r="I209" s="93"/>
      <c r="J209" s="93"/>
      <c r="K209" s="93"/>
    </row>
    <row r="210" spans="2:11" x14ac:dyDescent="0.3">
      <c r="B210" s="93"/>
      <c r="C210" s="93"/>
      <c r="D210" s="93"/>
      <c r="E210" s="93"/>
      <c r="F210" s="93"/>
      <c r="G210" s="93"/>
      <c r="H210" s="93"/>
      <c r="I210" s="93"/>
      <c r="J210" s="93"/>
      <c r="K210" s="93"/>
    </row>
    <row r="211" spans="2:11" x14ac:dyDescent="0.3">
      <c r="B211" s="93"/>
      <c r="C211" s="93"/>
      <c r="D211" s="93"/>
      <c r="E211" s="93"/>
      <c r="F211" s="93"/>
      <c r="G211" s="93"/>
      <c r="H211" s="93"/>
      <c r="I211" s="93"/>
      <c r="J211" s="93"/>
      <c r="K211" s="93"/>
    </row>
    <row r="212" spans="2:11" x14ac:dyDescent="0.3">
      <c r="B212" s="93"/>
      <c r="C212" s="93"/>
      <c r="D212" s="93"/>
      <c r="E212" s="93"/>
      <c r="F212" s="93"/>
      <c r="G212" s="93"/>
      <c r="H212" s="93"/>
      <c r="I212" s="93"/>
      <c r="J212" s="93"/>
      <c r="K212" s="93"/>
    </row>
    <row r="213" spans="2:11" x14ac:dyDescent="0.3">
      <c r="B213" s="93"/>
      <c r="C213" s="93"/>
      <c r="D213" s="93"/>
      <c r="E213" s="93"/>
      <c r="F213" s="93"/>
      <c r="G213" s="93"/>
      <c r="H213" s="93"/>
      <c r="I213" s="93"/>
      <c r="J213" s="93"/>
      <c r="K213" s="93"/>
    </row>
    <row r="214" spans="2:11" x14ac:dyDescent="0.3">
      <c r="B214" s="93"/>
      <c r="C214" s="93"/>
      <c r="D214" s="93"/>
      <c r="E214" s="93"/>
      <c r="F214" s="93"/>
      <c r="G214" s="93"/>
      <c r="H214" s="93"/>
      <c r="I214" s="93"/>
      <c r="J214" s="93"/>
      <c r="K214" s="93"/>
    </row>
    <row r="215" spans="2:11" x14ac:dyDescent="0.3">
      <c r="B215" s="93"/>
      <c r="C215" s="93"/>
      <c r="D215" s="93"/>
      <c r="E215" s="93"/>
      <c r="F215" s="93"/>
      <c r="G215" s="93"/>
      <c r="H215" s="93"/>
      <c r="I215" s="93"/>
      <c r="J215" s="93"/>
      <c r="K215" s="93"/>
    </row>
    <row r="216" spans="2:11" x14ac:dyDescent="0.3">
      <c r="B216" s="93"/>
      <c r="C216" s="93"/>
      <c r="D216" s="93"/>
      <c r="E216" s="93"/>
      <c r="F216" s="93"/>
      <c r="G216" s="93"/>
      <c r="H216" s="93"/>
      <c r="I216" s="93"/>
      <c r="J216" s="93"/>
      <c r="K216" s="93"/>
    </row>
    <row r="217" spans="2:11" x14ac:dyDescent="0.3">
      <c r="B217" s="93"/>
      <c r="C217" s="93"/>
      <c r="D217" s="93"/>
      <c r="E217" s="93"/>
      <c r="F217" s="93"/>
      <c r="G217" s="93"/>
      <c r="H217" s="93"/>
      <c r="I217" s="93"/>
      <c r="J217" s="93"/>
      <c r="K217" s="93"/>
    </row>
    <row r="218" spans="2:11" x14ac:dyDescent="0.3">
      <c r="B218" s="93"/>
      <c r="C218" s="93"/>
      <c r="D218" s="93"/>
      <c r="E218" s="93"/>
      <c r="F218" s="93"/>
      <c r="G218" s="93"/>
      <c r="H218" s="93"/>
      <c r="I218" s="93"/>
      <c r="J218" s="93"/>
      <c r="K218" s="93"/>
    </row>
    <row r="219" spans="2:11" x14ac:dyDescent="0.3">
      <c r="B219" s="93"/>
      <c r="C219" s="93"/>
      <c r="D219" s="93"/>
      <c r="E219" s="93"/>
      <c r="F219" s="93"/>
      <c r="G219" s="93"/>
      <c r="H219" s="93"/>
      <c r="I219" s="93"/>
      <c r="J219" s="93"/>
      <c r="K219" s="93"/>
    </row>
    <row r="220" spans="2:11" x14ac:dyDescent="0.3">
      <c r="B220" s="93"/>
      <c r="C220" s="93"/>
      <c r="D220" s="93"/>
      <c r="E220" s="93"/>
      <c r="F220" s="93"/>
      <c r="G220" s="93"/>
      <c r="H220" s="93"/>
      <c r="I220" s="93"/>
      <c r="J220" s="93"/>
      <c r="K220" s="93"/>
    </row>
    <row r="221" spans="2:11" x14ac:dyDescent="0.3">
      <c r="B221" s="93"/>
      <c r="C221" s="93"/>
      <c r="D221" s="93"/>
      <c r="E221" s="93"/>
      <c r="F221" s="93"/>
      <c r="G221" s="93"/>
      <c r="H221" s="93"/>
      <c r="I221" s="93"/>
      <c r="J221" s="93"/>
      <c r="K221" s="93"/>
    </row>
    <row r="222" spans="2:11" x14ac:dyDescent="0.3">
      <c r="B222" s="93"/>
      <c r="C222" s="93"/>
      <c r="D222" s="93"/>
      <c r="E222" s="93"/>
      <c r="F222" s="93"/>
      <c r="G222" s="93"/>
      <c r="H222" s="93"/>
      <c r="I222" s="93"/>
      <c r="J222" s="93"/>
      <c r="K222" s="93"/>
    </row>
    <row r="223" spans="2:11" x14ac:dyDescent="0.3">
      <c r="B223" s="93"/>
      <c r="C223" s="93"/>
      <c r="D223" s="93"/>
      <c r="E223" s="93"/>
      <c r="F223" s="93"/>
      <c r="G223" s="93"/>
      <c r="H223" s="93"/>
      <c r="I223" s="93"/>
      <c r="J223" s="93"/>
      <c r="K223" s="93"/>
    </row>
    <row r="224" spans="2:11" x14ac:dyDescent="0.3">
      <c r="B224" s="93"/>
      <c r="C224" s="93"/>
      <c r="D224" s="93"/>
      <c r="E224" s="93"/>
      <c r="F224" s="93"/>
      <c r="G224" s="93"/>
      <c r="H224" s="93"/>
      <c r="I224" s="93"/>
      <c r="J224" s="93"/>
      <c r="K224" s="93"/>
    </row>
    <row r="225" spans="2:11" x14ac:dyDescent="0.3">
      <c r="B225" s="93"/>
      <c r="C225" s="93"/>
      <c r="D225" s="93"/>
      <c r="E225" s="93"/>
      <c r="F225" s="93"/>
      <c r="G225" s="93"/>
      <c r="H225" s="93"/>
      <c r="I225" s="93"/>
      <c r="J225" s="93"/>
      <c r="K225" s="93"/>
    </row>
    <row r="226" spans="2:11" x14ac:dyDescent="0.3">
      <c r="B226" s="93"/>
      <c r="C226" s="93"/>
      <c r="D226" s="93"/>
      <c r="E226" s="93"/>
      <c r="F226" s="93"/>
      <c r="G226" s="93"/>
      <c r="H226" s="93"/>
      <c r="I226" s="93"/>
      <c r="J226" s="93"/>
      <c r="K226" s="93"/>
    </row>
    <row r="227" spans="2:11" x14ac:dyDescent="0.3">
      <c r="B227" s="93"/>
      <c r="C227" s="93"/>
      <c r="D227" s="93"/>
      <c r="E227" s="93"/>
      <c r="F227" s="93"/>
      <c r="G227" s="93"/>
      <c r="H227" s="93"/>
      <c r="I227" s="93"/>
      <c r="J227" s="93"/>
      <c r="K227" s="93"/>
    </row>
    <row r="228" spans="2:11" x14ac:dyDescent="0.3">
      <c r="B228" s="93"/>
      <c r="C228" s="93"/>
      <c r="D228" s="93"/>
      <c r="E228" s="93"/>
      <c r="F228" s="93"/>
      <c r="G228" s="93"/>
      <c r="H228" s="93"/>
      <c r="I228" s="93"/>
      <c r="J228" s="93"/>
      <c r="K228" s="93"/>
    </row>
    <row r="229" spans="2:11" x14ac:dyDescent="0.3">
      <c r="B229" s="93"/>
      <c r="C229" s="93"/>
      <c r="D229" s="93"/>
      <c r="E229" s="93"/>
      <c r="F229" s="93"/>
      <c r="G229" s="93"/>
      <c r="H229" s="93"/>
      <c r="I229" s="93"/>
      <c r="J229" s="93"/>
      <c r="K229" s="93"/>
    </row>
    <row r="230" spans="2:11" x14ac:dyDescent="0.3">
      <c r="B230" s="93"/>
      <c r="C230" s="93"/>
      <c r="D230" s="93"/>
      <c r="E230" s="93"/>
      <c r="F230" s="93"/>
      <c r="G230" s="93"/>
      <c r="H230" s="93"/>
      <c r="I230" s="93"/>
      <c r="J230" s="93"/>
      <c r="K230" s="93"/>
    </row>
    <row r="231" spans="2:11" x14ac:dyDescent="0.3">
      <c r="B231" s="93"/>
      <c r="C231" s="93"/>
      <c r="D231" s="93"/>
      <c r="E231" s="93"/>
      <c r="F231" s="93"/>
      <c r="G231" s="93"/>
      <c r="H231" s="93"/>
      <c r="I231" s="93"/>
      <c r="J231" s="93"/>
      <c r="K231" s="93"/>
    </row>
    <row r="232" spans="2:11" x14ac:dyDescent="0.3">
      <c r="B232" s="93"/>
      <c r="C232" s="93"/>
      <c r="D232" s="93"/>
      <c r="E232" s="93"/>
      <c r="F232" s="93"/>
      <c r="G232" s="93"/>
      <c r="H232" s="93"/>
      <c r="I232" s="93"/>
      <c r="J232" s="93"/>
      <c r="K232" s="93"/>
    </row>
    <row r="233" spans="2:11" x14ac:dyDescent="0.3">
      <c r="B233" s="93"/>
      <c r="C233" s="93"/>
      <c r="D233" s="93"/>
      <c r="E233" s="93"/>
      <c r="F233" s="93"/>
      <c r="G233" s="93"/>
      <c r="H233" s="93"/>
      <c r="I233" s="93"/>
      <c r="J233" s="93"/>
      <c r="K233" s="93"/>
    </row>
    <row r="234" spans="2:11" x14ac:dyDescent="0.3">
      <c r="B234" s="93"/>
      <c r="C234" s="93"/>
      <c r="D234" s="93"/>
      <c r="E234" s="93"/>
      <c r="F234" s="93"/>
      <c r="G234" s="93"/>
      <c r="H234" s="93"/>
      <c r="I234" s="93"/>
      <c r="J234" s="93"/>
      <c r="K234" s="93"/>
    </row>
    <row r="235" spans="2:11" x14ac:dyDescent="0.3">
      <c r="B235" s="93"/>
      <c r="C235" s="93"/>
      <c r="D235" s="93"/>
      <c r="E235" s="93"/>
      <c r="F235" s="93"/>
      <c r="G235" s="93"/>
      <c r="H235" s="93"/>
      <c r="I235" s="93"/>
      <c r="J235" s="93"/>
      <c r="K235" s="93"/>
    </row>
    <row r="236" spans="2:11" x14ac:dyDescent="0.3">
      <c r="B236" s="93"/>
      <c r="C236" s="93"/>
      <c r="D236" s="93"/>
      <c r="E236" s="93"/>
      <c r="F236" s="93"/>
      <c r="G236" s="93"/>
      <c r="H236" s="93"/>
      <c r="I236" s="93"/>
      <c r="J236" s="93"/>
      <c r="K236" s="93"/>
    </row>
    <row r="237" spans="2:11" x14ac:dyDescent="0.3">
      <c r="B237" s="93"/>
      <c r="C237" s="93"/>
      <c r="D237" s="93"/>
      <c r="E237" s="93"/>
      <c r="F237" s="93"/>
      <c r="G237" s="93"/>
      <c r="H237" s="93"/>
      <c r="I237" s="93"/>
      <c r="J237" s="93"/>
      <c r="K237" s="93"/>
    </row>
    <row r="238" spans="2:11" x14ac:dyDescent="0.3">
      <c r="B238" s="93"/>
      <c r="C238" s="93"/>
      <c r="D238" s="93"/>
      <c r="E238" s="93"/>
      <c r="F238" s="93"/>
      <c r="G238" s="93"/>
      <c r="H238" s="93"/>
      <c r="I238" s="93"/>
      <c r="J238" s="93"/>
      <c r="K238" s="93"/>
    </row>
    <row r="239" spans="2:11" x14ac:dyDescent="0.3">
      <c r="B239" s="93"/>
      <c r="C239" s="93"/>
      <c r="D239" s="93"/>
      <c r="E239" s="93"/>
      <c r="F239" s="93"/>
      <c r="G239" s="93"/>
      <c r="H239" s="93"/>
      <c r="I239" s="93"/>
      <c r="J239" s="93"/>
      <c r="K239" s="93"/>
    </row>
    <row r="240" spans="2:11" x14ac:dyDescent="0.3">
      <c r="B240" s="93"/>
      <c r="C240" s="93"/>
      <c r="D240" s="93"/>
      <c r="E240" s="93"/>
      <c r="F240" s="93"/>
      <c r="G240" s="93"/>
      <c r="H240" s="93"/>
      <c r="I240" s="93"/>
      <c r="J240" s="93"/>
      <c r="K240" s="93"/>
    </row>
    <row r="241" spans="2:11" x14ac:dyDescent="0.3">
      <c r="B241" s="93"/>
      <c r="C241" s="93"/>
      <c r="D241" s="93"/>
      <c r="E241" s="93"/>
      <c r="F241" s="93"/>
      <c r="G241" s="93"/>
      <c r="H241" s="93"/>
      <c r="I241" s="93"/>
      <c r="J241" s="93"/>
      <c r="K241" s="93"/>
    </row>
    <row r="242" spans="2:11" x14ac:dyDescent="0.3">
      <c r="B242" s="93"/>
      <c r="C242" s="93"/>
      <c r="D242" s="93"/>
      <c r="E242" s="93"/>
      <c r="F242" s="93"/>
      <c r="G242" s="93"/>
      <c r="H242" s="93"/>
      <c r="I242" s="93"/>
      <c r="J242" s="93"/>
      <c r="K242" s="93"/>
    </row>
    <row r="243" spans="2:11" x14ac:dyDescent="0.3">
      <c r="B243" s="93"/>
      <c r="C243" s="93"/>
      <c r="D243" s="93"/>
      <c r="E243" s="93"/>
      <c r="F243" s="93"/>
      <c r="G243" s="93"/>
      <c r="H243" s="93"/>
      <c r="I243" s="93"/>
      <c r="J243" s="93"/>
      <c r="K243" s="93"/>
    </row>
    <row r="244" spans="2:11" x14ac:dyDescent="0.3">
      <c r="B244" s="93"/>
      <c r="C244" s="93"/>
      <c r="D244" s="93"/>
      <c r="E244" s="93"/>
      <c r="F244" s="93"/>
      <c r="G244" s="93"/>
      <c r="H244" s="93"/>
      <c r="I244" s="93"/>
      <c r="J244" s="93"/>
      <c r="K244" s="93"/>
    </row>
    <row r="245" spans="2:11" x14ac:dyDescent="0.3">
      <c r="B245" s="93"/>
      <c r="C245" s="93"/>
      <c r="D245" s="93"/>
      <c r="E245" s="93"/>
      <c r="F245" s="93"/>
      <c r="G245" s="93"/>
      <c r="H245" s="93"/>
      <c r="I245" s="93"/>
      <c r="J245" s="93"/>
      <c r="K245" s="93"/>
    </row>
    <row r="246" spans="2:11" x14ac:dyDescent="0.3">
      <c r="B246" s="93"/>
      <c r="C246" s="93"/>
      <c r="D246" s="93"/>
      <c r="E246" s="93"/>
      <c r="F246" s="93"/>
      <c r="G246" s="93"/>
      <c r="H246" s="93"/>
      <c r="I246" s="93"/>
      <c r="J246" s="93"/>
      <c r="K246" s="93"/>
    </row>
    <row r="247" spans="2:11" x14ac:dyDescent="0.3">
      <c r="B247" s="93"/>
      <c r="C247" s="93"/>
      <c r="D247" s="93"/>
      <c r="E247" s="93"/>
      <c r="F247" s="93"/>
      <c r="G247" s="93"/>
      <c r="H247" s="93"/>
      <c r="I247" s="93"/>
      <c r="J247" s="93"/>
      <c r="K247" s="93"/>
    </row>
    <row r="248" spans="2:11" x14ac:dyDescent="0.3">
      <c r="B248" s="93"/>
      <c r="C248" s="93"/>
      <c r="D248" s="93"/>
      <c r="E248" s="93"/>
      <c r="F248" s="93"/>
      <c r="G248" s="93"/>
      <c r="H248" s="93"/>
      <c r="I248" s="93"/>
      <c r="J248" s="93"/>
      <c r="K248" s="93"/>
    </row>
    <row r="249" spans="2:11" x14ac:dyDescent="0.3">
      <c r="B249" s="93"/>
      <c r="C249" s="93"/>
      <c r="D249" s="93"/>
      <c r="E249" s="93"/>
      <c r="F249" s="93"/>
      <c r="G249" s="93"/>
      <c r="H249" s="93"/>
      <c r="I249" s="93"/>
      <c r="J249" s="93"/>
      <c r="K249" s="93"/>
    </row>
    <row r="250" spans="2:11" x14ac:dyDescent="0.3">
      <c r="B250" s="93"/>
      <c r="C250" s="93"/>
      <c r="D250" s="93"/>
      <c r="E250" s="93"/>
      <c r="F250" s="93"/>
      <c r="G250" s="93"/>
      <c r="H250" s="93"/>
      <c r="I250" s="93"/>
      <c r="J250" s="93"/>
      <c r="K250" s="93"/>
    </row>
    <row r="251" spans="2:11" x14ac:dyDescent="0.3">
      <c r="B251" s="93"/>
      <c r="C251" s="93"/>
      <c r="D251" s="93"/>
      <c r="E251" s="93"/>
      <c r="F251" s="93"/>
      <c r="G251" s="93"/>
      <c r="H251" s="93"/>
      <c r="I251" s="93"/>
      <c r="J251" s="93"/>
      <c r="K251" s="93"/>
    </row>
    <row r="252" spans="2:11" x14ac:dyDescent="0.3">
      <c r="B252" s="93"/>
      <c r="C252" s="93"/>
      <c r="D252" s="93"/>
      <c r="E252" s="93"/>
      <c r="F252" s="93"/>
      <c r="G252" s="93"/>
      <c r="H252" s="93"/>
      <c r="I252" s="93"/>
      <c r="J252" s="93"/>
      <c r="K252" s="93"/>
    </row>
    <row r="253" spans="2:11" x14ac:dyDescent="0.3">
      <c r="B253" s="93"/>
      <c r="C253" s="93"/>
      <c r="D253" s="93"/>
      <c r="E253" s="93"/>
      <c r="F253" s="93"/>
      <c r="G253" s="93"/>
      <c r="H253" s="93"/>
      <c r="I253" s="93"/>
      <c r="J253" s="93"/>
      <c r="K253" s="93"/>
    </row>
    <row r="254" spans="2:11" x14ac:dyDescent="0.3">
      <c r="B254" s="93"/>
      <c r="C254" s="93"/>
      <c r="D254" s="93"/>
      <c r="E254" s="93"/>
      <c r="F254" s="93"/>
      <c r="G254" s="93"/>
      <c r="H254" s="93"/>
      <c r="I254" s="93"/>
      <c r="J254" s="93"/>
      <c r="K254" s="93"/>
    </row>
    <row r="255" spans="2:11" x14ac:dyDescent="0.3">
      <c r="B255" s="93"/>
      <c r="C255" s="93"/>
      <c r="D255" s="93"/>
      <c r="E255" s="93"/>
      <c r="F255" s="93"/>
      <c r="G255" s="93"/>
      <c r="H255" s="93"/>
      <c r="I255" s="93"/>
      <c r="J255" s="93"/>
      <c r="K255" s="93"/>
    </row>
    <row r="256" spans="2:11" x14ac:dyDescent="0.3">
      <c r="B256" s="93"/>
      <c r="C256" s="93"/>
      <c r="D256" s="93"/>
      <c r="E256" s="93"/>
      <c r="F256" s="93"/>
      <c r="G256" s="93"/>
      <c r="H256" s="93"/>
      <c r="I256" s="93"/>
      <c r="J256" s="93"/>
      <c r="K256" s="93"/>
    </row>
    <row r="257" spans="2:11" x14ac:dyDescent="0.3">
      <c r="B257" s="93"/>
      <c r="C257" s="93"/>
      <c r="D257" s="93"/>
      <c r="E257" s="93"/>
      <c r="F257" s="93"/>
      <c r="G257" s="93"/>
      <c r="H257" s="93"/>
      <c r="I257" s="93"/>
      <c r="J257" s="93"/>
      <c r="K257" s="93"/>
    </row>
    <row r="258" spans="2:11" x14ac:dyDescent="0.3">
      <c r="B258" s="93"/>
      <c r="C258" s="93"/>
      <c r="D258" s="93"/>
      <c r="E258" s="93"/>
      <c r="F258" s="93"/>
      <c r="G258" s="93"/>
      <c r="H258" s="93"/>
      <c r="I258" s="93"/>
      <c r="J258" s="93"/>
      <c r="K258" s="93"/>
    </row>
    <row r="259" spans="2:11" x14ac:dyDescent="0.3">
      <c r="B259" s="93"/>
      <c r="C259" s="93"/>
      <c r="D259" s="93"/>
      <c r="E259" s="93"/>
      <c r="F259" s="93"/>
      <c r="G259" s="93"/>
      <c r="H259" s="93"/>
      <c r="I259" s="93"/>
      <c r="J259" s="93"/>
      <c r="K259" s="93"/>
    </row>
    <row r="260" spans="2:11" x14ac:dyDescent="0.3">
      <c r="B260" s="93"/>
      <c r="C260" s="93"/>
      <c r="D260" s="93"/>
      <c r="E260" s="93"/>
      <c r="F260" s="93"/>
      <c r="G260" s="93"/>
      <c r="H260" s="93"/>
      <c r="I260" s="93"/>
      <c r="J260" s="93"/>
      <c r="K260" s="93"/>
    </row>
    <row r="261" spans="2:11" x14ac:dyDescent="0.3">
      <c r="B261" s="93"/>
      <c r="C261" s="93"/>
      <c r="D261" s="93"/>
      <c r="E261" s="93"/>
      <c r="F261" s="93"/>
      <c r="G261" s="93"/>
      <c r="H261" s="93"/>
      <c r="I261" s="93"/>
      <c r="J261" s="93"/>
      <c r="K261" s="93"/>
    </row>
    <row r="262" spans="2:11" x14ac:dyDescent="0.3">
      <c r="B262" s="93"/>
      <c r="C262" s="93"/>
      <c r="D262" s="93"/>
      <c r="E262" s="93"/>
      <c r="F262" s="93"/>
      <c r="G262" s="93"/>
      <c r="H262" s="93"/>
      <c r="I262" s="93"/>
      <c r="J262" s="93"/>
      <c r="K262" s="93"/>
    </row>
    <row r="263" spans="2:11" x14ac:dyDescent="0.3">
      <c r="B263" s="93"/>
      <c r="C263" s="93"/>
      <c r="D263" s="93"/>
      <c r="E263" s="93"/>
      <c r="F263" s="93"/>
      <c r="G263" s="93"/>
      <c r="H263" s="93"/>
      <c r="I263" s="93"/>
      <c r="J263" s="93"/>
      <c r="K263" s="93"/>
    </row>
    <row r="264" spans="2:11" x14ac:dyDescent="0.3">
      <c r="B264" s="93"/>
      <c r="C264" s="93"/>
      <c r="D264" s="93"/>
      <c r="E264" s="93"/>
      <c r="F264" s="93"/>
      <c r="G264" s="93"/>
      <c r="H264" s="93"/>
      <c r="I264" s="93"/>
      <c r="J264" s="93"/>
      <c r="K264" s="93"/>
    </row>
    <row r="265" spans="2:11" x14ac:dyDescent="0.3">
      <c r="B265" s="93"/>
      <c r="C265" s="93"/>
      <c r="D265" s="93"/>
      <c r="E265" s="93"/>
      <c r="F265" s="93"/>
      <c r="G265" s="93"/>
      <c r="H265" s="93"/>
      <c r="I265" s="93"/>
      <c r="J265" s="93"/>
      <c r="K265" s="93"/>
    </row>
    <row r="266" spans="2:11" x14ac:dyDescent="0.3">
      <c r="B266" s="93"/>
      <c r="C266" s="93"/>
      <c r="D266" s="93"/>
      <c r="E266" s="93"/>
      <c r="F266" s="93"/>
      <c r="G266" s="93"/>
      <c r="H266" s="93"/>
      <c r="I266" s="93"/>
      <c r="J266" s="93"/>
      <c r="K266" s="93"/>
    </row>
    <row r="267" spans="2:11" x14ac:dyDescent="0.3">
      <c r="B267" s="93"/>
      <c r="C267" s="93"/>
      <c r="D267" s="93"/>
      <c r="E267" s="93"/>
      <c r="F267" s="93"/>
      <c r="G267" s="93"/>
      <c r="H267" s="93"/>
      <c r="I267" s="93"/>
      <c r="J267" s="93"/>
      <c r="K267" s="93"/>
    </row>
    <row r="268" spans="2:11" x14ac:dyDescent="0.3">
      <c r="B268" s="93"/>
      <c r="C268" s="93"/>
      <c r="D268" s="93"/>
      <c r="E268" s="93"/>
      <c r="F268" s="93"/>
      <c r="G268" s="93"/>
      <c r="H268" s="93"/>
      <c r="I268" s="93"/>
      <c r="J268" s="93"/>
      <c r="K268" s="93"/>
    </row>
    <row r="269" spans="2:11" x14ac:dyDescent="0.3">
      <c r="B269" s="93"/>
      <c r="C269" s="93"/>
      <c r="D269" s="93"/>
      <c r="E269" s="93"/>
      <c r="F269" s="93"/>
      <c r="G269" s="93"/>
      <c r="H269" s="93"/>
      <c r="I269" s="93"/>
      <c r="J269" s="93"/>
      <c r="K269" s="93"/>
    </row>
    <row r="270" spans="2:11" x14ac:dyDescent="0.3">
      <c r="B270" s="93"/>
      <c r="C270" s="93"/>
      <c r="D270" s="93"/>
      <c r="E270" s="93"/>
      <c r="F270" s="93"/>
      <c r="G270" s="93"/>
      <c r="H270" s="93"/>
      <c r="I270" s="93"/>
      <c r="J270" s="93"/>
      <c r="K270" s="93"/>
    </row>
    <row r="271" spans="2:11" x14ac:dyDescent="0.3">
      <c r="B271" s="93"/>
      <c r="C271" s="93"/>
      <c r="D271" s="93"/>
      <c r="E271" s="93"/>
      <c r="F271" s="93"/>
      <c r="G271" s="93"/>
      <c r="H271" s="93"/>
      <c r="I271" s="93"/>
      <c r="J271" s="93"/>
      <c r="K271" s="93"/>
    </row>
    <row r="272" spans="2:11" x14ac:dyDescent="0.3">
      <c r="B272" s="93"/>
      <c r="C272" s="93"/>
      <c r="D272" s="93"/>
      <c r="E272" s="93"/>
      <c r="F272" s="93"/>
      <c r="G272" s="93"/>
      <c r="H272" s="93"/>
      <c r="I272" s="93"/>
      <c r="J272" s="93"/>
      <c r="K272" s="93"/>
    </row>
    <row r="273" spans="2:11" x14ac:dyDescent="0.3">
      <c r="B273" s="93"/>
      <c r="C273" s="93"/>
      <c r="D273" s="93"/>
      <c r="E273" s="93"/>
      <c r="F273" s="93"/>
      <c r="G273" s="93"/>
      <c r="H273" s="93"/>
      <c r="I273" s="93"/>
      <c r="J273" s="93"/>
      <c r="K273" s="93"/>
    </row>
    <row r="274" spans="2:11" x14ac:dyDescent="0.3">
      <c r="B274" s="93"/>
      <c r="C274" s="93"/>
      <c r="D274" s="93"/>
      <c r="E274" s="93"/>
      <c r="F274" s="93"/>
      <c r="G274" s="93"/>
      <c r="H274" s="93"/>
      <c r="I274" s="93"/>
      <c r="J274" s="93"/>
      <c r="K274" s="93"/>
    </row>
    <row r="275" spans="2:11" x14ac:dyDescent="0.3">
      <c r="B275" s="93"/>
      <c r="C275" s="93"/>
      <c r="D275" s="93"/>
      <c r="E275" s="93"/>
      <c r="F275" s="93"/>
      <c r="G275" s="93"/>
      <c r="H275" s="93"/>
      <c r="I275" s="93"/>
      <c r="J275" s="93"/>
      <c r="K275" s="93"/>
    </row>
    <row r="276" spans="2:11" x14ac:dyDescent="0.3">
      <c r="B276" s="93"/>
      <c r="C276" s="93"/>
      <c r="D276" s="93"/>
      <c r="E276" s="93"/>
      <c r="F276" s="93"/>
      <c r="G276" s="93"/>
      <c r="H276" s="93"/>
      <c r="I276" s="93"/>
      <c r="J276" s="93"/>
      <c r="K276" s="93"/>
    </row>
    <row r="277" spans="2:11" x14ac:dyDescent="0.3">
      <c r="B277" s="93"/>
      <c r="C277" s="93"/>
      <c r="D277" s="93"/>
      <c r="E277" s="93"/>
      <c r="F277" s="93"/>
      <c r="G277" s="93"/>
      <c r="H277" s="93"/>
      <c r="I277" s="93"/>
      <c r="J277" s="93"/>
      <c r="K277" s="93"/>
    </row>
    <row r="278" spans="2:11" x14ac:dyDescent="0.3">
      <c r="B278" s="93"/>
      <c r="C278" s="93"/>
      <c r="D278" s="93"/>
      <c r="E278" s="93"/>
      <c r="F278" s="93"/>
      <c r="G278" s="93"/>
      <c r="H278" s="93"/>
      <c r="I278" s="93"/>
      <c r="J278" s="93"/>
      <c r="K278" s="93"/>
    </row>
    <row r="279" spans="2:11" x14ac:dyDescent="0.3">
      <c r="B279" s="93"/>
      <c r="C279" s="93"/>
      <c r="D279" s="93"/>
      <c r="E279" s="93"/>
      <c r="F279" s="93"/>
      <c r="G279" s="93"/>
      <c r="H279" s="93"/>
      <c r="I279" s="93"/>
      <c r="J279" s="93"/>
      <c r="K279" s="93"/>
    </row>
    <row r="280" spans="2:11" x14ac:dyDescent="0.3">
      <c r="B280" s="93"/>
      <c r="C280" s="93"/>
      <c r="D280" s="93"/>
      <c r="E280" s="93"/>
      <c r="F280" s="93"/>
      <c r="G280" s="93"/>
      <c r="H280" s="93"/>
      <c r="I280" s="93"/>
      <c r="J280" s="93"/>
      <c r="K280" s="93"/>
    </row>
    <row r="281" spans="2:11" x14ac:dyDescent="0.3">
      <c r="B281" s="93"/>
      <c r="C281" s="93"/>
      <c r="D281" s="93"/>
      <c r="E281" s="93"/>
      <c r="F281" s="93"/>
      <c r="G281" s="93"/>
      <c r="H281" s="93"/>
      <c r="I281" s="93"/>
      <c r="J281" s="93"/>
      <c r="K281" s="93"/>
    </row>
    <row r="282" spans="2:11" x14ac:dyDescent="0.3">
      <c r="B282" s="93"/>
      <c r="C282" s="93"/>
      <c r="D282" s="93"/>
      <c r="E282" s="93"/>
      <c r="F282" s="93"/>
      <c r="G282" s="93"/>
      <c r="H282" s="93"/>
      <c r="I282" s="93"/>
      <c r="J282" s="93"/>
      <c r="K282" s="93"/>
    </row>
    <row r="283" spans="2:11" x14ac:dyDescent="0.3">
      <c r="B283" s="93"/>
      <c r="C283" s="93"/>
      <c r="D283" s="93"/>
      <c r="E283" s="93"/>
      <c r="F283" s="93"/>
      <c r="G283" s="93"/>
      <c r="H283" s="93"/>
      <c r="I283" s="93"/>
      <c r="J283" s="93"/>
      <c r="K283" s="93"/>
    </row>
    <row r="284" spans="2:11" x14ac:dyDescent="0.3">
      <c r="B284" s="93"/>
      <c r="C284" s="93"/>
      <c r="D284" s="93"/>
      <c r="E284" s="93"/>
      <c r="F284" s="93"/>
      <c r="G284" s="93"/>
      <c r="H284" s="93"/>
      <c r="I284" s="93"/>
      <c r="J284" s="93"/>
      <c r="K284" s="93"/>
    </row>
    <row r="285" spans="2:11" x14ac:dyDescent="0.3">
      <c r="B285" s="93"/>
      <c r="C285" s="93"/>
      <c r="D285" s="93"/>
      <c r="E285" s="93"/>
      <c r="F285" s="93"/>
      <c r="G285" s="93"/>
      <c r="H285" s="93"/>
      <c r="I285" s="93"/>
      <c r="J285" s="93"/>
      <c r="K285" s="93"/>
    </row>
    <row r="286" spans="2:11" x14ac:dyDescent="0.3">
      <c r="B286" s="93"/>
      <c r="C286" s="93"/>
      <c r="D286" s="93"/>
      <c r="E286" s="93"/>
      <c r="F286" s="93"/>
      <c r="G286" s="93"/>
      <c r="H286" s="93"/>
      <c r="I286" s="93"/>
      <c r="J286" s="93"/>
      <c r="K286" s="93"/>
    </row>
    <row r="287" spans="2:11" x14ac:dyDescent="0.3">
      <c r="B287" s="93"/>
      <c r="C287" s="93"/>
      <c r="D287" s="93"/>
      <c r="E287" s="93"/>
      <c r="F287" s="93"/>
      <c r="G287" s="93"/>
      <c r="H287" s="93"/>
      <c r="I287" s="93"/>
      <c r="J287" s="93"/>
      <c r="K287" s="93"/>
    </row>
    <row r="288" spans="2:11" x14ac:dyDescent="0.3">
      <c r="B288" s="93"/>
      <c r="C288" s="93"/>
      <c r="D288" s="93"/>
      <c r="E288" s="93"/>
      <c r="F288" s="93"/>
      <c r="G288" s="93"/>
      <c r="H288" s="93"/>
      <c r="I288" s="93"/>
      <c r="J288" s="93"/>
      <c r="K288" s="93"/>
    </row>
    <row r="289" spans="2:11" x14ac:dyDescent="0.3">
      <c r="B289" s="93"/>
      <c r="C289" s="93"/>
      <c r="D289" s="93"/>
      <c r="E289" s="93"/>
      <c r="F289" s="93"/>
      <c r="G289" s="93"/>
      <c r="H289" s="93"/>
      <c r="I289" s="93"/>
      <c r="J289" s="93"/>
      <c r="K289" s="93"/>
    </row>
    <row r="290" spans="2:11" x14ac:dyDescent="0.3">
      <c r="B290" s="93"/>
      <c r="C290" s="93"/>
      <c r="D290" s="93"/>
      <c r="E290" s="93"/>
      <c r="F290" s="93"/>
      <c r="G290" s="93"/>
      <c r="H290" s="93"/>
      <c r="I290" s="93"/>
      <c r="J290" s="93"/>
      <c r="K290" s="93"/>
    </row>
    <row r="291" spans="2:11" x14ac:dyDescent="0.3">
      <c r="B291" s="93"/>
      <c r="C291" s="93"/>
      <c r="D291" s="93"/>
      <c r="E291" s="93"/>
      <c r="F291" s="93"/>
      <c r="G291" s="93"/>
      <c r="H291" s="93"/>
      <c r="I291" s="93"/>
      <c r="J291" s="93"/>
      <c r="K291" s="93"/>
    </row>
    <row r="292" spans="2:11" x14ac:dyDescent="0.3">
      <c r="B292" s="93"/>
      <c r="C292" s="93"/>
      <c r="D292" s="93"/>
      <c r="E292" s="93"/>
      <c r="F292" s="93"/>
      <c r="G292" s="93"/>
      <c r="H292" s="93"/>
      <c r="I292" s="93"/>
      <c r="J292" s="93"/>
      <c r="K292" s="93"/>
    </row>
    <row r="293" spans="2:11" x14ac:dyDescent="0.3">
      <c r="B293" s="93"/>
      <c r="C293" s="93"/>
      <c r="D293" s="93"/>
      <c r="E293" s="93"/>
      <c r="F293" s="93"/>
      <c r="G293" s="93"/>
      <c r="H293" s="93"/>
      <c r="I293" s="93"/>
      <c r="J293" s="93"/>
      <c r="K293" s="93"/>
    </row>
    <row r="294" spans="2:11" x14ac:dyDescent="0.3">
      <c r="B294" s="93"/>
      <c r="C294" s="93"/>
      <c r="D294" s="93"/>
      <c r="E294" s="93"/>
      <c r="F294" s="93"/>
      <c r="G294" s="93"/>
      <c r="H294" s="93"/>
      <c r="I294" s="93"/>
      <c r="J294" s="93"/>
      <c r="K294" s="93"/>
    </row>
    <row r="295" spans="2:11" x14ac:dyDescent="0.3">
      <c r="B295" s="93"/>
      <c r="C295" s="93"/>
      <c r="D295" s="93"/>
      <c r="E295" s="93"/>
      <c r="F295" s="93"/>
      <c r="G295" s="93"/>
      <c r="H295" s="93"/>
      <c r="I295" s="93"/>
      <c r="J295" s="93"/>
      <c r="K295" s="93"/>
    </row>
    <row r="296" spans="2:11" x14ac:dyDescent="0.3">
      <c r="B296" s="93"/>
      <c r="C296" s="93"/>
      <c r="D296" s="93"/>
      <c r="E296" s="93"/>
      <c r="F296" s="93"/>
      <c r="G296" s="93"/>
      <c r="H296" s="93"/>
      <c r="I296" s="93"/>
      <c r="J296" s="93"/>
      <c r="K296" s="93"/>
    </row>
    <row r="297" spans="2:11" x14ac:dyDescent="0.3">
      <c r="B297" s="93"/>
      <c r="C297" s="93"/>
      <c r="D297" s="93"/>
      <c r="E297" s="93"/>
      <c r="F297" s="93"/>
      <c r="G297" s="93"/>
      <c r="H297" s="93"/>
      <c r="I297" s="93"/>
      <c r="J297" s="93"/>
      <c r="K297" s="93"/>
    </row>
    <row r="298" spans="2:11" x14ac:dyDescent="0.3">
      <c r="B298" s="93"/>
      <c r="C298" s="93"/>
      <c r="D298" s="93"/>
      <c r="E298" s="93"/>
      <c r="F298" s="93"/>
      <c r="G298" s="93"/>
      <c r="H298" s="93"/>
      <c r="I298" s="93"/>
      <c r="J298" s="93"/>
      <c r="K298" s="93"/>
    </row>
    <row r="299" spans="2:11" x14ac:dyDescent="0.3">
      <c r="B299" s="93"/>
      <c r="C299" s="93"/>
      <c r="D299" s="93"/>
      <c r="E299" s="93"/>
      <c r="F299" s="93"/>
      <c r="G299" s="93"/>
      <c r="H299" s="93"/>
      <c r="I299" s="93"/>
      <c r="J299" s="93"/>
      <c r="K299" s="93"/>
    </row>
    <row r="300" spans="2:11" x14ac:dyDescent="0.3">
      <c r="B300" s="93"/>
      <c r="C300" s="93"/>
      <c r="D300" s="93"/>
      <c r="E300" s="93"/>
      <c r="F300" s="93"/>
      <c r="G300" s="93"/>
      <c r="H300" s="93"/>
      <c r="I300" s="93"/>
      <c r="J300" s="93"/>
      <c r="K300" s="93"/>
    </row>
    <row r="301" spans="2:11" x14ac:dyDescent="0.3">
      <c r="B301" s="93"/>
      <c r="C301" s="93"/>
      <c r="D301" s="93"/>
      <c r="E301" s="93"/>
      <c r="F301" s="93"/>
      <c r="G301" s="93"/>
      <c r="H301" s="93"/>
      <c r="I301" s="93"/>
      <c r="J301" s="93"/>
      <c r="K301" s="93"/>
    </row>
    <row r="302" spans="2:11" x14ac:dyDescent="0.3">
      <c r="B302" s="93"/>
      <c r="C302" s="93"/>
      <c r="D302" s="93"/>
      <c r="E302" s="93"/>
      <c r="F302" s="93"/>
      <c r="G302" s="93"/>
      <c r="H302" s="93"/>
      <c r="I302" s="93"/>
      <c r="J302" s="93"/>
      <c r="K302" s="93"/>
    </row>
    <row r="303" spans="2:11" x14ac:dyDescent="0.3">
      <c r="B303" s="93"/>
      <c r="C303" s="93"/>
      <c r="D303" s="93"/>
      <c r="E303" s="93"/>
      <c r="F303" s="93"/>
      <c r="G303" s="93"/>
      <c r="H303" s="93"/>
      <c r="I303" s="93"/>
      <c r="J303" s="93"/>
      <c r="K303" s="93"/>
    </row>
    <row r="304" spans="2:11" x14ac:dyDescent="0.3">
      <c r="B304" s="93"/>
      <c r="C304" s="93"/>
      <c r="D304" s="93"/>
      <c r="E304" s="93"/>
      <c r="F304" s="93"/>
      <c r="G304" s="93"/>
      <c r="H304" s="93"/>
      <c r="I304" s="93"/>
      <c r="J304" s="93"/>
      <c r="K304" s="93"/>
    </row>
    <row r="305" spans="2:11" x14ac:dyDescent="0.3">
      <c r="B305" s="93"/>
      <c r="C305" s="93"/>
      <c r="D305" s="93"/>
      <c r="E305" s="93"/>
      <c r="F305" s="93"/>
      <c r="G305" s="93"/>
      <c r="H305" s="93"/>
      <c r="I305" s="93"/>
      <c r="J305" s="93"/>
      <c r="K305" s="93"/>
    </row>
    <row r="306" spans="2:11" x14ac:dyDescent="0.3">
      <c r="B306" s="93"/>
      <c r="C306" s="93"/>
      <c r="D306" s="93"/>
      <c r="E306" s="93"/>
      <c r="F306" s="93"/>
      <c r="G306" s="93"/>
      <c r="H306" s="93"/>
      <c r="I306" s="93"/>
      <c r="J306" s="93"/>
      <c r="K306" s="93"/>
    </row>
    <row r="307" spans="2:11" x14ac:dyDescent="0.3">
      <c r="B307" s="93"/>
      <c r="C307" s="93"/>
      <c r="D307" s="93"/>
      <c r="E307" s="93"/>
      <c r="F307" s="93"/>
      <c r="G307" s="93"/>
      <c r="H307" s="93"/>
      <c r="I307" s="93"/>
      <c r="J307" s="93"/>
      <c r="K307" s="93"/>
    </row>
    <row r="308" spans="2:11" x14ac:dyDescent="0.3">
      <c r="B308" s="93"/>
      <c r="C308" s="93"/>
      <c r="D308" s="93"/>
      <c r="E308" s="93"/>
      <c r="F308" s="93"/>
      <c r="G308" s="93"/>
      <c r="H308" s="93"/>
      <c r="I308" s="93"/>
      <c r="J308" s="93"/>
      <c r="K308" s="93"/>
    </row>
    <row r="309" spans="2:11" x14ac:dyDescent="0.3">
      <c r="B309" s="93"/>
      <c r="C309" s="93"/>
      <c r="D309" s="93"/>
      <c r="E309" s="93"/>
      <c r="F309" s="93"/>
      <c r="G309" s="93"/>
      <c r="H309" s="93"/>
      <c r="I309" s="93"/>
      <c r="J309" s="93"/>
      <c r="K309" s="93"/>
    </row>
    <row r="310" spans="2:11" x14ac:dyDescent="0.3">
      <c r="B310" s="93"/>
      <c r="C310" s="93"/>
      <c r="D310" s="93"/>
      <c r="E310" s="93"/>
      <c r="F310" s="93"/>
      <c r="G310" s="93"/>
      <c r="H310" s="93"/>
      <c r="I310" s="93"/>
      <c r="J310" s="93"/>
      <c r="K310" s="93"/>
    </row>
    <row r="311" spans="2:11" x14ac:dyDescent="0.3">
      <c r="B311" s="93"/>
      <c r="C311" s="93"/>
      <c r="D311" s="93"/>
      <c r="E311" s="93"/>
      <c r="F311" s="93"/>
      <c r="G311" s="93"/>
      <c r="H311" s="93"/>
      <c r="I311" s="93"/>
      <c r="J311" s="93"/>
      <c r="K311" s="93"/>
    </row>
    <row r="312" spans="2:11" x14ac:dyDescent="0.3">
      <c r="B312" s="93"/>
      <c r="C312" s="93"/>
      <c r="D312" s="93"/>
      <c r="E312" s="93"/>
      <c r="F312" s="93"/>
      <c r="G312" s="93"/>
      <c r="H312" s="93"/>
      <c r="I312" s="93"/>
      <c r="J312" s="93"/>
      <c r="K312" s="93"/>
    </row>
    <row r="313" spans="2:11" x14ac:dyDescent="0.3">
      <c r="B313" s="93"/>
      <c r="C313" s="93"/>
      <c r="D313" s="93"/>
      <c r="E313" s="93"/>
      <c r="F313" s="93"/>
      <c r="G313" s="93"/>
      <c r="H313" s="93"/>
      <c r="I313" s="93"/>
      <c r="J313" s="93"/>
      <c r="K313" s="93"/>
    </row>
    <row r="314" spans="2:11" x14ac:dyDescent="0.3">
      <c r="B314" s="93"/>
      <c r="C314" s="93"/>
      <c r="D314" s="93"/>
      <c r="E314" s="93"/>
      <c r="F314" s="93"/>
      <c r="G314" s="93"/>
      <c r="H314" s="93"/>
      <c r="I314" s="93"/>
      <c r="J314" s="93"/>
      <c r="K314" s="93"/>
    </row>
    <row r="315" spans="2:11" x14ac:dyDescent="0.3">
      <c r="B315" s="93"/>
      <c r="C315" s="93"/>
      <c r="D315" s="93"/>
      <c r="E315" s="93"/>
      <c r="F315" s="93"/>
      <c r="G315" s="93"/>
      <c r="H315" s="93"/>
      <c r="I315" s="93"/>
      <c r="J315" s="93"/>
      <c r="K315" s="93"/>
    </row>
    <row r="316" spans="2:11" x14ac:dyDescent="0.3">
      <c r="B316" s="93"/>
      <c r="C316" s="93"/>
      <c r="D316" s="93"/>
      <c r="E316" s="93"/>
      <c r="F316" s="93"/>
      <c r="G316" s="93"/>
      <c r="H316" s="93"/>
      <c r="I316" s="93"/>
      <c r="J316" s="93"/>
      <c r="K316" s="93"/>
    </row>
    <row r="317" spans="2:11" x14ac:dyDescent="0.3">
      <c r="B317" s="93"/>
      <c r="C317" s="93"/>
      <c r="D317" s="93"/>
      <c r="E317" s="93"/>
      <c r="F317" s="93"/>
      <c r="G317" s="93"/>
      <c r="H317" s="93"/>
      <c r="I317" s="93"/>
      <c r="J317" s="93"/>
      <c r="K317" s="93"/>
    </row>
    <row r="318" spans="2:11" x14ac:dyDescent="0.3">
      <c r="B318" s="93"/>
      <c r="C318" s="93"/>
      <c r="D318" s="93"/>
      <c r="E318" s="93"/>
      <c r="F318" s="93"/>
      <c r="G318" s="93"/>
      <c r="H318" s="93"/>
      <c r="I318" s="93"/>
      <c r="J318" s="93"/>
      <c r="K318" s="93"/>
    </row>
    <row r="319" spans="2:11" x14ac:dyDescent="0.3">
      <c r="B319" s="93"/>
      <c r="C319" s="93"/>
      <c r="D319" s="93"/>
      <c r="E319" s="93"/>
      <c r="F319" s="93"/>
      <c r="G319" s="93"/>
      <c r="H319" s="93"/>
      <c r="I319" s="93"/>
      <c r="J319" s="93"/>
      <c r="K319" s="93"/>
    </row>
    <row r="320" spans="2:11" x14ac:dyDescent="0.3">
      <c r="B320" s="93"/>
      <c r="C320" s="93"/>
      <c r="D320" s="93"/>
      <c r="E320" s="93"/>
      <c r="F320" s="93"/>
      <c r="G320" s="93"/>
      <c r="H320" s="93"/>
      <c r="I320" s="93"/>
      <c r="J320" s="93"/>
      <c r="K320" s="93"/>
    </row>
    <row r="321" spans="2:11" x14ac:dyDescent="0.3">
      <c r="B321" s="93"/>
      <c r="C321" s="93"/>
      <c r="D321" s="93"/>
      <c r="E321" s="93"/>
      <c r="F321" s="93"/>
      <c r="G321" s="93"/>
      <c r="H321" s="93"/>
      <c r="I321" s="93"/>
      <c r="J321" s="93"/>
      <c r="K321" s="93"/>
    </row>
    <row r="322" spans="2:11" x14ac:dyDescent="0.3">
      <c r="B322" s="93"/>
      <c r="C322" s="93"/>
      <c r="D322" s="93"/>
      <c r="E322" s="93"/>
      <c r="F322" s="93"/>
      <c r="G322" s="93"/>
      <c r="H322" s="93"/>
      <c r="I322" s="93"/>
      <c r="J322" s="93"/>
      <c r="K322" s="93"/>
    </row>
    <row r="323" spans="2:11" x14ac:dyDescent="0.3">
      <c r="B323" s="93"/>
      <c r="C323" s="93"/>
      <c r="D323" s="93"/>
      <c r="E323" s="93"/>
      <c r="F323" s="93"/>
      <c r="G323" s="93"/>
      <c r="H323" s="93"/>
      <c r="I323" s="93"/>
      <c r="J323" s="93"/>
      <c r="K323" s="93"/>
    </row>
    <row r="324" spans="2:11" x14ac:dyDescent="0.3">
      <c r="B324" s="93"/>
      <c r="C324" s="93"/>
      <c r="D324" s="93"/>
      <c r="E324" s="93"/>
      <c r="F324" s="93"/>
      <c r="G324" s="93"/>
      <c r="H324" s="93"/>
      <c r="I324" s="93"/>
      <c r="J324" s="93"/>
      <c r="K324" s="93"/>
    </row>
    <row r="325" spans="2:11" x14ac:dyDescent="0.3">
      <c r="B325" s="93"/>
      <c r="C325" s="93"/>
      <c r="D325" s="93"/>
      <c r="E325" s="93"/>
      <c r="F325" s="93"/>
      <c r="G325" s="93"/>
      <c r="H325" s="93"/>
      <c r="I325" s="93"/>
      <c r="J325" s="93"/>
      <c r="K325" s="93"/>
    </row>
    <row r="326" spans="2:11" x14ac:dyDescent="0.3">
      <c r="B326" s="93"/>
      <c r="C326" s="93"/>
      <c r="D326" s="93"/>
      <c r="E326" s="93"/>
      <c r="F326" s="93"/>
      <c r="G326" s="93"/>
      <c r="H326" s="93"/>
      <c r="I326" s="93"/>
      <c r="J326" s="93"/>
      <c r="K326" s="93"/>
    </row>
    <row r="327" spans="2:11" x14ac:dyDescent="0.3">
      <c r="B327" s="93"/>
      <c r="C327" s="93"/>
      <c r="D327" s="93"/>
      <c r="E327" s="93"/>
      <c r="F327" s="93"/>
      <c r="G327" s="93"/>
      <c r="H327" s="93"/>
      <c r="I327" s="93"/>
      <c r="J327" s="93"/>
      <c r="K327" s="93"/>
    </row>
    <row r="328" spans="2:11" x14ac:dyDescent="0.3">
      <c r="B328" s="93"/>
      <c r="C328" s="93"/>
      <c r="D328" s="93"/>
      <c r="E328" s="93"/>
      <c r="F328" s="93"/>
      <c r="G328" s="93"/>
      <c r="H328" s="93"/>
      <c r="I328" s="93"/>
      <c r="J328" s="93"/>
      <c r="K328" s="93"/>
    </row>
    <row r="329" spans="2:11" x14ac:dyDescent="0.3">
      <c r="B329" s="93"/>
      <c r="C329" s="93"/>
      <c r="D329" s="93"/>
      <c r="E329" s="93"/>
      <c r="F329" s="93"/>
      <c r="G329" s="93"/>
      <c r="H329" s="93"/>
      <c r="I329" s="93"/>
      <c r="J329" s="93"/>
      <c r="K329" s="93"/>
    </row>
    <row r="330" spans="2:11" x14ac:dyDescent="0.3">
      <c r="B330" s="93"/>
      <c r="C330" s="93"/>
      <c r="D330" s="93"/>
      <c r="E330" s="93"/>
      <c r="F330" s="93"/>
      <c r="G330" s="93"/>
      <c r="H330" s="93"/>
      <c r="I330" s="93"/>
      <c r="J330" s="93"/>
      <c r="K330" s="93"/>
    </row>
    <row r="331" spans="2:11" x14ac:dyDescent="0.3">
      <c r="B331" s="93"/>
      <c r="C331" s="93"/>
      <c r="D331" s="93"/>
      <c r="E331" s="93"/>
      <c r="F331" s="93"/>
      <c r="G331" s="93"/>
      <c r="H331" s="93"/>
      <c r="I331" s="93"/>
      <c r="J331" s="93"/>
      <c r="K331" s="93"/>
    </row>
    <row r="332" spans="2:11" x14ac:dyDescent="0.3">
      <c r="B332" s="93"/>
      <c r="C332" s="93"/>
      <c r="D332" s="93"/>
      <c r="E332" s="93"/>
      <c r="F332" s="93"/>
      <c r="G332" s="93"/>
      <c r="H332" s="93"/>
      <c r="I332" s="93"/>
      <c r="J332" s="93"/>
      <c r="K332" s="93"/>
    </row>
    <row r="333" spans="2:11" x14ac:dyDescent="0.3">
      <c r="B333" s="93"/>
      <c r="C333" s="93"/>
      <c r="D333" s="93"/>
      <c r="E333" s="93"/>
      <c r="F333" s="93"/>
      <c r="G333" s="93"/>
      <c r="H333" s="93"/>
      <c r="I333" s="93"/>
      <c r="J333" s="93"/>
      <c r="K333" s="93"/>
    </row>
    <row r="334" spans="2:11" x14ac:dyDescent="0.3">
      <c r="B334" s="93"/>
      <c r="C334" s="93"/>
      <c r="D334" s="93"/>
      <c r="E334" s="93"/>
      <c r="F334" s="93"/>
      <c r="G334" s="93"/>
      <c r="H334" s="93"/>
      <c r="I334" s="93"/>
      <c r="J334" s="93"/>
      <c r="K334" s="93"/>
    </row>
    <row r="335" spans="2:11" x14ac:dyDescent="0.3">
      <c r="B335" s="93"/>
      <c r="C335" s="93"/>
      <c r="D335" s="93"/>
      <c r="E335" s="93"/>
      <c r="F335" s="93"/>
      <c r="G335" s="93"/>
      <c r="H335" s="93"/>
      <c r="I335" s="93"/>
      <c r="J335" s="93"/>
      <c r="K335" s="93"/>
    </row>
    <row r="336" spans="2:11" x14ac:dyDescent="0.3">
      <c r="B336" s="93"/>
      <c r="C336" s="93"/>
      <c r="D336" s="93"/>
      <c r="E336" s="93"/>
      <c r="F336" s="93"/>
      <c r="G336" s="93"/>
      <c r="H336" s="93"/>
      <c r="I336" s="93"/>
      <c r="J336" s="93"/>
      <c r="K336" s="93"/>
    </row>
    <row r="337" spans="2:11" x14ac:dyDescent="0.3">
      <c r="B337" s="93"/>
      <c r="C337" s="93"/>
      <c r="D337" s="93"/>
      <c r="E337" s="93"/>
      <c r="F337" s="93"/>
      <c r="G337" s="93"/>
      <c r="H337" s="93"/>
      <c r="I337" s="93"/>
      <c r="J337" s="93"/>
      <c r="K337" s="93"/>
    </row>
    <row r="338" spans="2:11" x14ac:dyDescent="0.3">
      <c r="B338" s="93"/>
      <c r="C338" s="93"/>
      <c r="D338" s="93"/>
      <c r="E338" s="93"/>
      <c r="F338" s="93"/>
      <c r="G338" s="93"/>
      <c r="H338" s="93"/>
      <c r="I338" s="93"/>
      <c r="J338" s="93"/>
      <c r="K338" s="93"/>
    </row>
    <row r="339" spans="2:11" x14ac:dyDescent="0.3">
      <c r="B339" s="93"/>
      <c r="C339" s="93"/>
      <c r="D339" s="93"/>
      <c r="E339" s="93"/>
      <c r="F339" s="93"/>
      <c r="G339" s="93"/>
      <c r="H339" s="93"/>
      <c r="I339" s="93"/>
      <c r="J339" s="93"/>
      <c r="K339" s="93"/>
    </row>
    <row r="340" spans="2:11" x14ac:dyDescent="0.3">
      <c r="B340" s="93"/>
      <c r="C340" s="93"/>
      <c r="D340" s="93"/>
      <c r="E340" s="93"/>
      <c r="F340" s="93"/>
      <c r="G340" s="93"/>
      <c r="H340" s="93"/>
      <c r="I340" s="93"/>
      <c r="J340" s="93"/>
      <c r="K340" s="93"/>
    </row>
    <row r="341" spans="2:11" x14ac:dyDescent="0.3">
      <c r="B341" s="93"/>
      <c r="C341" s="93"/>
      <c r="D341" s="93"/>
      <c r="E341" s="93"/>
      <c r="F341" s="93"/>
      <c r="G341" s="93"/>
      <c r="H341" s="93"/>
      <c r="I341" s="93"/>
      <c r="J341" s="93"/>
      <c r="K341" s="93"/>
    </row>
    <row r="342" spans="2:11" x14ac:dyDescent="0.3">
      <c r="B342" s="93"/>
      <c r="C342" s="93"/>
      <c r="D342" s="93"/>
      <c r="E342" s="93"/>
      <c r="F342" s="93"/>
      <c r="G342" s="93"/>
      <c r="H342" s="93"/>
      <c r="I342" s="93"/>
      <c r="J342" s="93"/>
      <c r="K342" s="93"/>
    </row>
    <row r="343" spans="2:11" x14ac:dyDescent="0.3">
      <c r="B343" s="93"/>
      <c r="C343" s="93"/>
      <c r="D343" s="93"/>
      <c r="E343" s="93"/>
      <c r="F343" s="93"/>
      <c r="G343" s="93"/>
      <c r="H343" s="93"/>
      <c r="I343" s="93"/>
      <c r="J343" s="93"/>
      <c r="K343" s="93"/>
    </row>
    <row r="344" spans="2:11" x14ac:dyDescent="0.3">
      <c r="B344" s="93"/>
      <c r="C344" s="93"/>
      <c r="D344" s="93"/>
      <c r="E344" s="93"/>
      <c r="F344" s="93"/>
      <c r="G344" s="93"/>
      <c r="H344" s="93"/>
      <c r="I344" s="93"/>
      <c r="J344" s="93"/>
      <c r="K344" s="93"/>
    </row>
    <row r="345" spans="2:11" x14ac:dyDescent="0.3">
      <c r="B345" s="93"/>
      <c r="C345" s="93"/>
      <c r="D345" s="93"/>
      <c r="E345" s="93"/>
      <c r="F345" s="93"/>
      <c r="G345" s="93"/>
      <c r="H345" s="93"/>
      <c r="I345" s="93"/>
      <c r="J345" s="93"/>
      <c r="K345" s="93"/>
    </row>
    <row r="346" spans="2:11" x14ac:dyDescent="0.3">
      <c r="B346" s="93"/>
      <c r="C346" s="93"/>
      <c r="D346" s="93"/>
      <c r="E346" s="93"/>
      <c r="F346" s="93"/>
      <c r="G346" s="93"/>
      <c r="H346" s="93"/>
      <c r="I346" s="93"/>
      <c r="J346" s="93"/>
      <c r="K346" s="93"/>
    </row>
    <row r="347" spans="2:11" x14ac:dyDescent="0.3">
      <c r="B347" s="93"/>
      <c r="C347" s="93"/>
      <c r="D347" s="93"/>
      <c r="E347" s="93"/>
      <c r="F347" s="93"/>
      <c r="G347" s="93"/>
      <c r="H347" s="93"/>
      <c r="I347" s="93"/>
      <c r="J347" s="93"/>
      <c r="K347" s="93"/>
    </row>
    <row r="348" spans="2:11" x14ac:dyDescent="0.3">
      <c r="B348" s="93"/>
      <c r="C348" s="93"/>
      <c r="D348" s="93"/>
      <c r="E348" s="93"/>
      <c r="F348" s="93"/>
      <c r="G348" s="93"/>
      <c r="H348" s="93"/>
      <c r="I348" s="93"/>
      <c r="J348" s="93"/>
      <c r="K348" s="93"/>
    </row>
    <row r="349" spans="2:11" x14ac:dyDescent="0.3">
      <c r="B349" s="93"/>
      <c r="C349" s="93"/>
      <c r="D349" s="93"/>
      <c r="E349" s="93"/>
      <c r="F349" s="93"/>
      <c r="G349" s="93"/>
      <c r="H349" s="93"/>
      <c r="I349" s="93"/>
      <c r="J349" s="93"/>
      <c r="K349" s="93"/>
    </row>
    <row r="350" spans="2:11" x14ac:dyDescent="0.3">
      <c r="B350" s="93"/>
      <c r="C350" s="93"/>
      <c r="D350" s="93"/>
      <c r="E350" s="93"/>
      <c r="F350" s="93"/>
      <c r="G350" s="93"/>
      <c r="H350" s="93"/>
      <c r="I350" s="93"/>
      <c r="J350" s="93"/>
      <c r="K350" s="93"/>
    </row>
    <row r="351" spans="2:11" x14ac:dyDescent="0.3">
      <c r="B351" s="93"/>
      <c r="C351" s="93"/>
      <c r="D351" s="93"/>
      <c r="E351" s="93"/>
      <c r="F351" s="93"/>
      <c r="G351" s="93"/>
      <c r="H351" s="93"/>
      <c r="I351" s="93"/>
      <c r="J351" s="93"/>
      <c r="K351" s="93"/>
    </row>
    <row r="352" spans="2:11" x14ac:dyDescent="0.3">
      <c r="B352" s="93"/>
      <c r="C352" s="93"/>
      <c r="D352" s="93"/>
      <c r="E352" s="93"/>
      <c r="F352" s="93"/>
      <c r="G352" s="93"/>
      <c r="H352" s="93"/>
      <c r="I352" s="93"/>
      <c r="J352" s="93"/>
      <c r="K352" s="93"/>
    </row>
    <row r="353" spans="2:11" x14ac:dyDescent="0.3">
      <c r="B353" s="93"/>
      <c r="C353" s="93"/>
      <c r="D353" s="93"/>
      <c r="E353" s="93"/>
      <c r="F353" s="93"/>
      <c r="G353" s="93"/>
      <c r="H353" s="93"/>
      <c r="I353" s="93"/>
      <c r="J353" s="93"/>
      <c r="K353" s="93"/>
    </row>
    <row r="354" spans="2:11" x14ac:dyDescent="0.3">
      <c r="B354" s="93"/>
      <c r="C354" s="93"/>
      <c r="D354" s="93"/>
      <c r="E354" s="93"/>
      <c r="F354" s="93"/>
      <c r="G354" s="93"/>
      <c r="H354" s="93"/>
      <c r="I354" s="93"/>
      <c r="J354" s="93"/>
      <c r="K354" s="93"/>
    </row>
    <row r="355" spans="2:11" x14ac:dyDescent="0.3">
      <c r="B355" s="93"/>
      <c r="C355" s="93"/>
      <c r="D355" s="93"/>
      <c r="E355" s="93"/>
      <c r="F355" s="93"/>
      <c r="G355" s="93"/>
      <c r="H355" s="93"/>
      <c r="I355" s="93"/>
      <c r="J355" s="93"/>
      <c r="K355" s="93"/>
    </row>
    <row r="356" spans="2:11" x14ac:dyDescent="0.3">
      <c r="B356" s="93"/>
      <c r="C356" s="93"/>
      <c r="D356" s="93"/>
      <c r="E356" s="93"/>
      <c r="F356" s="93"/>
      <c r="G356" s="93"/>
      <c r="H356" s="93"/>
      <c r="I356" s="93"/>
      <c r="J356" s="93"/>
      <c r="K356" s="93"/>
    </row>
    <row r="357" spans="2:11" x14ac:dyDescent="0.3">
      <c r="B357" s="93"/>
      <c r="C357" s="93"/>
      <c r="D357" s="93"/>
      <c r="E357" s="93"/>
      <c r="F357" s="93"/>
      <c r="G357" s="93"/>
      <c r="H357" s="93"/>
      <c r="I357" s="93"/>
      <c r="J357" s="93"/>
      <c r="K357" s="93"/>
    </row>
    <row r="358" spans="2:11" x14ac:dyDescent="0.3">
      <c r="B358" s="93"/>
      <c r="C358" s="93"/>
      <c r="D358" s="93"/>
      <c r="E358" s="93"/>
      <c r="F358" s="93"/>
      <c r="G358" s="93"/>
      <c r="H358" s="93"/>
      <c r="I358" s="93"/>
      <c r="J358" s="93"/>
      <c r="K358" s="93"/>
    </row>
    <row r="359" spans="2:11" x14ac:dyDescent="0.3">
      <c r="B359" s="93"/>
      <c r="C359" s="93"/>
      <c r="D359" s="93"/>
      <c r="E359" s="93"/>
      <c r="F359" s="93"/>
      <c r="G359" s="93"/>
      <c r="H359" s="93"/>
      <c r="I359" s="93"/>
      <c r="J359" s="93"/>
      <c r="K359" s="93"/>
    </row>
    <row r="360" spans="2:11" x14ac:dyDescent="0.3">
      <c r="B360" s="93"/>
      <c r="C360" s="93"/>
      <c r="D360" s="93"/>
      <c r="E360" s="93"/>
      <c r="F360" s="93"/>
      <c r="G360" s="93"/>
      <c r="H360" s="93"/>
      <c r="I360" s="93"/>
      <c r="J360" s="93"/>
      <c r="K360" s="93"/>
    </row>
    <row r="361" spans="2:11" x14ac:dyDescent="0.3">
      <c r="B361" s="93"/>
      <c r="C361" s="93"/>
      <c r="D361" s="93"/>
      <c r="E361" s="93"/>
      <c r="F361" s="93"/>
      <c r="G361" s="93"/>
      <c r="H361" s="93"/>
      <c r="I361" s="93"/>
      <c r="J361" s="93"/>
      <c r="K361" s="93"/>
    </row>
    <row r="362" spans="2:11" x14ac:dyDescent="0.3">
      <c r="B362" s="93"/>
      <c r="C362" s="93"/>
      <c r="D362" s="93"/>
      <c r="E362" s="93"/>
      <c r="F362" s="93"/>
      <c r="G362" s="93"/>
      <c r="H362" s="93"/>
      <c r="I362" s="93"/>
      <c r="J362" s="93"/>
      <c r="K362" s="93"/>
    </row>
    <row r="363" spans="2:11" x14ac:dyDescent="0.3">
      <c r="B363" s="93"/>
      <c r="C363" s="93"/>
      <c r="D363" s="93"/>
      <c r="E363" s="93"/>
      <c r="F363" s="93"/>
      <c r="G363" s="93"/>
      <c r="H363" s="93"/>
      <c r="I363" s="93"/>
      <c r="J363" s="93"/>
      <c r="K363" s="93"/>
    </row>
    <row r="364" spans="2:11" x14ac:dyDescent="0.3">
      <c r="B364" s="93"/>
      <c r="C364" s="93"/>
      <c r="D364" s="93"/>
      <c r="E364" s="93"/>
      <c r="F364" s="93"/>
      <c r="G364" s="93"/>
      <c r="H364" s="93"/>
      <c r="I364" s="93"/>
      <c r="J364" s="93"/>
      <c r="K364" s="93"/>
    </row>
    <row r="365" spans="2:11" x14ac:dyDescent="0.3">
      <c r="B365" s="93"/>
      <c r="C365" s="93"/>
      <c r="D365" s="93"/>
      <c r="E365" s="93"/>
      <c r="F365" s="93"/>
      <c r="G365" s="93"/>
      <c r="H365" s="93"/>
      <c r="I365" s="93"/>
      <c r="J365" s="93"/>
      <c r="K365" s="93"/>
    </row>
    <row r="366" spans="2:11" x14ac:dyDescent="0.3">
      <c r="B366" s="93"/>
      <c r="C366" s="93"/>
      <c r="D366" s="93"/>
      <c r="E366" s="93"/>
      <c r="F366" s="93"/>
      <c r="G366" s="93"/>
      <c r="H366" s="93"/>
      <c r="I366" s="93"/>
      <c r="J366" s="93"/>
      <c r="K366" s="93"/>
    </row>
    <row r="367" spans="2:11" x14ac:dyDescent="0.3">
      <c r="B367" s="93"/>
      <c r="C367" s="93"/>
      <c r="D367" s="93"/>
      <c r="E367" s="93"/>
      <c r="F367" s="93"/>
      <c r="G367" s="93"/>
      <c r="H367" s="93"/>
      <c r="I367" s="93"/>
      <c r="J367" s="93"/>
      <c r="K367" s="93"/>
    </row>
    <row r="368" spans="2:11" x14ac:dyDescent="0.3">
      <c r="B368" s="93"/>
      <c r="C368" s="93"/>
      <c r="D368" s="93"/>
      <c r="E368" s="93"/>
      <c r="F368" s="93"/>
      <c r="G368" s="93"/>
      <c r="H368" s="93"/>
      <c r="I368" s="93"/>
      <c r="J368" s="93"/>
      <c r="K368" s="93"/>
    </row>
    <row r="369" spans="2:11" x14ac:dyDescent="0.3">
      <c r="B369" s="93"/>
      <c r="C369" s="93"/>
      <c r="D369" s="93"/>
      <c r="E369" s="93"/>
      <c r="F369" s="93"/>
      <c r="G369" s="93"/>
      <c r="H369" s="93"/>
      <c r="I369" s="93"/>
      <c r="J369" s="93"/>
      <c r="K369" s="93"/>
    </row>
    <row r="370" spans="2:11" x14ac:dyDescent="0.3">
      <c r="B370" s="93"/>
      <c r="C370" s="93"/>
      <c r="D370" s="93"/>
      <c r="E370" s="93"/>
      <c r="F370" s="93"/>
      <c r="G370" s="93"/>
      <c r="H370" s="93"/>
      <c r="I370" s="93"/>
      <c r="J370" s="93"/>
      <c r="K370" s="93"/>
    </row>
    <row r="371" spans="2:11" x14ac:dyDescent="0.3">
      <c r="B371" s="93"/>
      <c r="C371" s="93"/>
      <c r="D371" s="93"/>
      <c r="E371" s="93"/>
      <c r="F371" s="93"/>
      <c r="G371" s="93"/>
      <c r="H371" s="93"/>
      <c r="I371" s="93"/>
      <c r="J371" s="93"/>
      <c r="K371" s="93"/>
    </row>
    <row r="372" spans="2:11" x14ac:dyDescent="0.3">
      <c r="B372" s="93"/>
      <c r="C372" s="93"/>
      <c r="D372" s="93"/>
      <c r="E372" s="93"/>
      <c r="F372" s="93"/>
      <c r="G372" s="93"/>
      <c r="H372" s="93"/>
      <c r="I372" s="93"/>
      <c r="J372" s="93"/>
      <c r="K372" s="93"/>
    </row>
    <row r="373" spans="2:11" x14ac:dyDescent="0.3">
      <c r="B373" s="93"/>
      <c r="C373" s="93"/>
      <c r="D373" s="93"/>
      <c r="E373" s="93"/>
      <c r="F373" s="93"/>
      <c r="G373" s="93"/>
      <c r="H373" s="93"/>
      <c r="I373" s="93"/>
      <c r="J373" s="93"/>
      <c r="K373" s="93"/>
    </row>
    <row r="374" spans="2:11" x14ac:dyDescent="0.3">
      <c r="B374" s="93"/>
      <c r="C374" s="93"/>
      <c r="D374" s="93"/>
      <c r="E374" s="93"/>
      <c r="F374" s="93"/>
      <c r="G374" s="93"/>
      <c r="H374" s="93"/>
      <c r="I374" s="93"/>
      <c r="J374" s="93"/>
      <c r="K374" s="93"/>
    </row>
    <row r="375" spans="2:11" x14ac:dyDescent="0.3">
      <c r="B375" s="93"/>
      <c r="C375" s="93"/>
      <c r="D375" s="93"/>
      <c r="E375" s="93"/>
      <c r="F375" s="93"/>
      <c r="G375" s="93"/>
      <c r="H375" s="93"/>
      <c r="I375" s="93"/>
      <c r="J375" s="93"/>
      <c r="K375" s="93"/>
    </row>
    <row r="376" spans="2:11" x14ac:dyDescent="0.3">
      <c r="B376" s="93"/>
      <c r="C376" s="93"/>
      <c r="D376" s="93"/>
      <c r="E376" s="93"/>
      <c r="F376" s="93"/>
      <c r="G376" s="93"/>
      <c r="H376" s="93"/>
      <c r="I376" s="93"/>
      <c r="J376" s="93"/>
      <c r="K376" s="93"/>
    </row>
    <row r="377" spans="2:11" x14ac:dyDescent="0.3">
      <c r="B377" s="93"/>
      <c r="C377" s="93"/>
      <c r="D377" s="93"/>
      <c r="E377" s="93"/>
      <c r="F377" s="93"/>
      <c r="G377" s="93"/>
      <c r="H377" s="93"/>
      <c r="I377" s="93"/>
      <c r="J377" s="93"/>
      <c r="K377" s="93"/>
    </row>
    <row r="378" spans="2:11" x14ac:dyDescent="0.3">
      <c r="B378" s="93"/>
      <c r="C378" s="93"/>
      <c r="D378" s="93"/>
      <c r="E378" s="93"/>
      <c r="F378" s="93"/>
      <c r="G378" s="93"/>
      <c r="H378" s="93"/>
      <c r="I378" s="93"/>
      <c r="J378" s="93"/>
      <c r="K378" s="93"/>
    </row>
    <row r="379" spans="2:11" x14ac:dyDescent="0.3">
      <c r="B379" s="93"/>
      <c r="C379" s="93"/>
      <c r="D379" s="93"/>
      <c r="E379" s="93"/>
      <c r="F379" s="93"/>
      <c r="G379" s="93"/>
      <c r="H379" s="93"/>
      <c r="I379" s="93"/>
      <c r="J379" s="93"/>
      <c r="K379" s="93"/>
    </row>
    <row r="380" spans="2:11" x14ac:dyDescent="0.3">
      <c r="B380" s="93"/>
      <c r="C380" s="93"/>
      <c r="D380" s="93"/>
      <c r="E380" s="93"/>
      <c r="F380" s="93"/>
      <c r="G380" s="93"/>
      <c r="H380" s="93"/>
      <c r="I380" s="93"/>
      <c r="J380" s="93"/>
      <c r="K380" s="93"/>
    </row>
    <row r="381" spans="2:11" x14ac:dyDescent="0.3">
      <c r="B381" s="93"/>
      <c r="C381" s="93"/>
      <c r="D381" s="93"/>
      <c r="E381" s="93"/>
      <c r="F381" s="93"/>
      <c r="G381" s="93"/>
      <c r="H381" s="93"/>
      <c r="I381" s="93"/>
      <c r="J381" s="93"/>
      <c r="K381" s="93"/>
    </row>
    <row r="382" spans="2:11" x14ac:dyDescent="0.3">
      <c r="B382" s="93"/>
      <c r="C382" s="93"/>
      <c r="D382" s="93"/>
      <c r="E382" s="93"/>
      <c r="F382" s="93"/>
      <c r="G382" s="93"/>
      <c r="H382" s="93"/>
      <c r="I382" s="93"/>
      <c r="J382" s="93"/>
      <c r="K382" s="93"/>
    </row>
    <row r="383" spans="2:11" x14ac:dyDescent="0.3">
      <c r="B383" s="93"/>
      <c r="C383" s="93"/>
      <c r="D383" s="93"/>
      <c r="E383" s="93"/>
      <c r="F383" s="93"/>
      <c r="G383" s="93"/>
      <c r="H383" s="93"/>
      <c r="I383" s="93"/>
      <c r="J383" s="93"/>
      <c r="K383" s="93"/>
    </row>
    <row r="384" spans="2:11" x14ac:dyDescent="0.3">
      <c r="B384" s="93"/>
      <c r="C384" s="93"/>
      <c r="D384" s="93"/>
      <c r="E384" s="93"/>
      <c r="F384" s="93"/>
      <c r="G384" s="93"/>
      <c r="H384" s="93"/>
      <c r="I384" s="93"/>
      <c r="J384" s="93"/>
      <c r="K384" s="93"/>
    </row>
    <row r="385" spans="2:11" x14ac:dyDescent="0.3">
      <c r="B385" s="93"/>
      <c r="C385" s="93"/>
      <c r="D385" s="93"/>
      <c r="E385" s="93"/>
      <c r="F385" s="93"/>
      <c r="G385" s="93"/>
      <c r="H385" s="93"/>
      <c r="I385" s="93"/>
      <c r="J385" s="93"/>
      <c r="K385" s="93"/>
    </row>
    <row r="386" spans="2:11" x14ac:dyDescent="0.3">
      <c r="B386" s="93"/>
      <c r="C386" s="93"/>
      <c r="D386" s="93"/>
      <c r="E386" s="93"/>
      <c r="F386" s="93"/>
      <c r="G386" s="93"/>
      <c r="H386" s="93"/>
      <c r="I386" s="93"/>
      <c r="J386" s="93"/>
      <c r="K386" s="93"/>
    </row>
    <row r="387" spans="2:11" x14ac:dyDescent="0.3">
      <c r="B387" s="93"/>
      <c r="C387" s="93"/>
      <c r="D387" s="93"/>
      <c r="E387" s="93"/>
      <c r="F387" s="93"/>
      <c r="G387" s="93"/>
      <c r="H387" s="93"/>
      <c r="I387" s="93"/>
      <c r="J387" s="93"/>
      <c r="K387" s="93"/>
    </row>
    <row r="388" spans="2:11" x14ac:dyDescent="0.3">
      <c r="B388" s="93"/>
      <c r="C388" s="93"/>
      <c r="D388" s="93"/>
      <c r="E388" s="93"/>
      <c r="F388" s="93"/>
      <c r="G388" s="93"/>
      <c r="H388" s="93"/>
      <c r="I388" s="93"/>
      <c r="J388" s="93"/>
      <c r="K388" s="93"/>
    </row>
    <row r="389" spans="2:11" x14ac:dyDescent="0.3">
      <c r="B389" s="93"/>
      <c r="C389" s="93"/>
      <c r="D389" s="93"/>
      <c r="E389" s="93"/>
      <c r="F389" s="93"/>
      <c r="G389" s="93"/>
      <c r="H389" s="93"/>
      <c r="I389" s="93"/>
      <c r="J389" s="93"/>
      <c r="K389" s="93"/>
    </row>
    <row r="390" spans="2:11" x14ac:dyDescent="0.3">
      <c r="B390" s="93"/>
      <c r="C390" s="93"/>
      <c r="D390" s="93"/>
      <c r="E390" s="93"/>
      <c r="F390" s="93"/>
      <c r="G390" s="93"/>
      <c r="H390" s="93"/>
      <c r="I390" s="93"/>
      <c r="J390" s="93"/>
      <c r="K390" s="93"/>
    </row>
    <row r="391" spans="2:11" x14ac:dyDescent="0.3">
      <c r="B391" s="93"/>
      <c r="C391" s="93"/>
      <c r="D391" s="93"/>
      <c r="E391" s="93"/>
      <c r="F391" s="93"/>
      <c r="G391" s="93"/>
      <c r="H391" s="93"/>
      <c r="I391" s="93"/>
      <c r="J391" s="93"/>
      <c r="K391" s="93"/>
    </row>
    <row r="392" spans="2:11" x14ac:dyDescent="0.3">
      <c r="B392" s="93"/>
      <c r="C392" s="93"/>
      <c r="D392" s="93"/>
      <c r="E392" s="93"/>
      <c r="F392" s="93"/>
      <c r="G392" s="93"/>
      <c r="H392" s="93"/>
      <c r="I392" s="93"/>
      <c r="J392" s="93"/>
      <c r="K392" s="93"/>
    </row>
    <row r="393" spans="2:11" x14ac:dyDescent="0.3">
      <c r="B393" s="93"/>
      <c r="C393" s="93"/>
      <c r="D393" s="93"/>
      <c r="E393" s="93"/>
      <c r="F393" s="93"/>
      <c r="G393" s="93"/>
      <c r="H393" s="93"/>
      <c r="I393" s="93"/>
      <c r="J393" s="93"/>
      <c r="K393" s="93"/>
    </row>
    <row r="394" spans="2:11" x14ac:dyDescent="0.3">
      <c r="B394" s="93"/>
      <c r="C394" s="93"/>
      <c r="D394" s="93"/>
      <c r="E394" s="93"/>
      <c r="F394" s="93"/>
      <c r="G394" s="93"/>
      <c r="H394" s="93"/>
      <c r="I394" s="93"/>
      <c r="J394" s="93"/>
      <c r="K394" s="93"/>
    </row>
    <row r="395" spans="2:11" x14ac:dyDescent="0.3">
      <c r="B395" s="93"/>
      <c r="C395" s="93"/>
      <c r="D395" s="93"/>
      <c r="E395" s="93"/>
      <c r="F395" s="93"/>
      <c r="G395" s="93"/>
      <c r="H395" s="93"/>
      <c r="I395" s="93"/>
      <c r="J395" s="93"/>
      <c r="K395" s="93"/>
    </row>
    <row r="396" spans="2:11" x14ac:dyDescent="0.3">
      <c r="B396" s="93"/>
      <c r="C396" s="93"/>
      <c r="D396" s="93"/>
      <c r="E396" s="93"/>
      <c r="F396" s="93"/>
      <c r="G396" s="93"/>
      <c r="H396" s="93"/>
      <c r="I396" s="93"/>
      <c r="J396" s="93"/>
      <c r="K396" s="93"/>
    </row>
    <row r="397" spans="2:11" x14ac:dyDescent="0.3">
      <c r="B397" s="93"/>
      <c r="C397" s="93"/>
      <c r="D397" s="93"/>
      <c r="E397" s="93"/>
      <c r="F397" s="93"/>
      <c r="G397" s="93"/>
      <c r="H397" s="93"/>
      <c r="I397" s="93"/>
      <c r="J397" s="93"/>
      <c r="K397" s="93"/>
    </row>
    <row r="398" spans="2:11" x14ac:dyDescent="0.3">
      <c r="B398" s="93"/>
      <c r="C398" s="93"/>
      <c r="D398" s="93"/>
      <c r="E398" s="93"/>
      <c r="F398" s="93"/>
      <c r="G398" s="93"/>
      <c r="H398" s="93"/>
      <c r="I398" s="93"/>
      <c r="J398" s="93"/>
      <c r="K398" s="93"/>
    </row>
    <row r="399" spans="2:11" x14ac:dyDescent="0.3">
      <c r="B399" s="93"/>
      <c r="C399" s="93"/>
      <c r="D399" s="93"/>
      <c r="E399" s="93"/>
      <c r="F399" s="93"/>
      <c r="G399" s="93"/>
      <c r="H399" s="93"/>
      <c r="I399" s="93"/>
      <c r="J399" s="93"/>
      <c r="K399" s="93"/>
    </row>
    <row r="400" spans="2:11" x14ac:dyDescent="0.3">
      <c r="B400" s="93"/>
      <c r="C400" s="93"/>
      <c r="D400" s="93"/>
      <c r="E400" s="93"/>
      <c r="F400" s="93"/>
      <c r="G400" s="93"/>
      <c r="H400" s="93"/>
      <c r="I400" s="93"/>
      <c r="J400" s="93"/>
      <c r="K400" s="93"/>
    </row>
    <row r="401" spans="2:11" x14ac:dyDescent="0.3">
      <c r="B401" s="93"/>
      <c r="C401" s="93"/>
      <c r="D401" s="93"/>
      <c r="E401" s="93"/>
      <c r="F401" s="93"/>
      <c r="G401" s="93"/>
      <c r="H401" s="93"/>
      <c r="I401" s="93"/>
      <c r="J401" s="93"/>
      <c r="K401" s="93"/>
    </row>
    <row r="402" spans="2:11" x14ac:dyDescent="0.3">
      <c r="B402" s="93"/>
      <c r="C402" s="93"/>
      <c r="D402" s="93"/>
      <c r="E402" s="93"/>
      <c r="F402" s="93"/>
      <c r="G402" s="93"/>
      <c r="H402" s="93"/>
      <c r="I402" s="93"/>
      <c r="J402" s="93"/>
      <c r="K402" s="93"/>
    </row>
    <row r="403" spans="2:11" x14ac:dyDescent="0.3">
      <c r="B403" s="93"/>
      <c r="C403" s="93"/>
      <c r="D403" s="93"/>
      <c r="E403" s="93"/>
      <c r="F403" s="93"/>
      <c r="G403" s="93"/>
      <c r="H403" s="93"/>
      <c r="I403" s="93"/>
      <c r="J403" s="93"/>
      <c r="K403" s="93"/>
    </row>
    <row r="404" spans="2:11" x14ac:dyDescent="0.3">
      <c r="B404" s="93"/>
      <c r="C404" s="93"/>
      <c r="D404" s="93"/>
      <c r="E404" s="93"/>
      <c r="F404" s="93"/>
      <c r="G404" s="93"/>
      <c r="H404" s="93"/>
      <c r="I404" s="93"/>
      <c r="J404" s="93"/>
      <c r="K404" s="93"/>
    </row>
    <row r="405" spans="2:11" x14ac:dyDescent="0.3">
      <c r="B405" s="93"/>
      <c r="C405" s="93"/>
      <c r="D405" s="93"/>
      <c r="E405" s="93"/>
      <c r="F405" s="93"/>
      <c r="G405" s="93"/>
      <c r="H405" s="93"/>
      <c r="I405" s="93"/>
      <c r="J405" s="93"/>
      <c r="K405" s="93"/>
    </row>
    <row r="406" spans="2:11" x14ac:dyDescent="0.3">
      <c r="B406" s="93"/>
      <c r="C406" s="93"/>
      <c r="D406" s="93"/>
      <c r="E406" s="93"/>
      <c r="F406" s="93"/>
      <c r="G406" s="93"/>
      <c r="H406" s="93"/>
      <c r="I406" s="93"/>
      <c r="J406" s="93"/>
      <c r="K406" s="93"/>
    </row>
    <row r="407" spans="2:11" x14ac:dyDescent="0.3">
      <c r="B407" s="93"/>
      <c r="C407" s="93"/>
      <c r="D407" s="93"/>
      <c r="E407" s="93"/>
      <c r="F407" s="93"/>
      <c r="G407" s="93"/>
      <c r="H407" s="93"/>
      <c r="I407" s="93"/>
      <c r="J407" s="93"/>
      <c r="K407" s="93"/>
    </row>
    <row r="408" spans="2:11" x14ac:dyDescent="0.3">
      <c r="B408" s="93"/>
      <c r="C408" s="93"/>
      <c r="D408" s="93"/>
      <c r="E408" s="93"/>
      <c r="F408" s="93"/>
      <c r="G408" s="93"/>
      <c r="H408" s="93"/>
      <c r="I408" s="93"/>
      <c r="J408" s="93"/>
      <c r="K408" s="93"/>
    </row>
    <row r="409" spans="2:11" x14ac:dyDescent="0.3">
      <c r="B409" s="93"/>
      <c r="C409" s="93"/>
      <c r="D409" s="93"/>
      <c r="E409" s="93"/>
      <c r="F409" s="93"/>
      <c r="G409" s="93"/>
      <c r="H409" s="93"/>
      <c r="I409" s="93"/>
      <c r="J409" s="93"/>
      <c r="K409" s="93"/>
    </row>
    <row r="410" spans="2:11" x14ac:dyDescent="0.3">
      <c r="B410" s="93"/>
      <c r="C410" s="93"/>
      <c r="D410" s="93"/>
      <c r="E410" s="93"/>
      <c r="F410" s="93"/>
      <c r="G410" s="93"/>
      <c r="H410" s="93"/>
      <c r="I410" s="93"/>
      <c r="J410" s="93"/>
      <c r="K410" s="93"/>
    </row>
    <row r="411" spans="2:11" x14ac:dyDescent="0.3">
      <c r="B411" s="93"/>
      <c r="C411" s="93"/>
      <c r="D411" s="93"/>
      <c r="E411" s="93"/>
      <c r="F411" s="93"/>
      <c r="G411" s="93"/>
      <c r="H411" s="93"/>
      <c r="I411" s="93"/>
      <c r="J411" s="93"/>
      <c r="K411" s="93"/>
    </row>
    <row r="412" spans="2:11" x14ac:dyDescent="0.3">
      <c r="B412" s="93"/>
      <c r="C412" s="93"/>
      <c r="D412" s="93"/>
      <c r="E412" s="93"/>
      <c r="F412" s="93"/>
      <c r="G412" s="93"/>
      <c r="H412" s="93"/>
      <c r="I412" s="93"/>
      <c r="J412" s="93"/>
      <c r="K412" s="93"/>
    </row>
    <row r="413" spans="2:11" x14ac:dyDescent="0.3">
      <c r="B413" s="93"/>
      <c r="C413" s="93"/>
      <c r="D413" s="93"/>
      <c r="E413" s="93"/>
      <c r="F413" s="93"/>
      <c r="G413" s="93"/>
      <c r="H413" s="93"/>
      <c r="I413" s="93"/>
      <c r="J413" s="93"/>
      <c r="K413" s="93"/>
    </row>
    <row r="414" spans="2:11" x14ac:dyDescent="0.3">
      <c r="B414" s="93"/>
      <c r="C414" s="93"/>
      <c r="D414" s="93"/>
      <c r="E414" s="93"/>
      <c r="F414" s="93"/>
      <c r="G414" s="93"/>
      <c r="H414" s="93"/>
      <c r="I414" s="93"/>
      <c r="J414" s="93"/>
      <c r="K414" s="93"/>
    </row>
    <row r="415" spans="2:11" x14ac:dyDescent="0.3">
      <c r="B415" s="93"/>
      <c r="C415" s="93"/>
      <c r="D415" s="93"/>
      <c r="E415" s="93"/>
      <c r="F415" s="93"/>
      <c r="G415" s="93"/>
      <c r="H415" s="93"/>
      <c r="I415" s="93"/>
      <c r="J415" s="93"/>
      <c r="K415" s="93"/>
    </row>
    <row r="416" spans="2:11" x14ac:dyDescent="0.3">
      <c r="B416" s="93"/>
      <c r="C416" s="93"/>
      <c r="D416" s="93"/>
      <c r="E416" s="93"/>
      <c r="F416" s="93"/>
      <c r="G416" s="93"/>
      <c r="H416" s="93"/>
      <c r="I416" s="93"/>
      <c r="J416" s="93"/>
      <c r="K416" s="93"/>
    </row>
    <row r="417" spans="2:11" x14ac:dyDescent="0.3">
      <c r="B417" s="93"/>
      <c r="C417" s="93"/>
      <c r="D417" s="93"/>
      <c r="E417" s="93"/>
      <c r="F417" s="93"/>
      <c r="G417" s="93"/>
      <c r="H417" s="93"/>
      <c r="I417" s="93"/>
      <c r="J417" s="93"/>
      <c r="K417" s="93"/>
    </row>
    <row r="418" spans="2:11" x14ac:dyDescent="0.3">
      <c r="B418" s="93"/>
      <c r="C418" s="93"/>
      <c r="D418" s="93"/>
      <c r="E418" s="93"/>
      <c r="F418" s="93"/>
      <c r="G418" s="93"/>
      <c r="H418" s="93"/>
      <c r="I418" s="93"/>
      <c r="J418" s="93"/>
      <c r="K418" s="93"/>
    </row>
    <row r="419" spans="2:11" x14ac:dyDescent="0.3">
      <c r="B419" s="93"/>
      <c r="C419" s="93"/>
      <c r="D419" s="93"/>
      <c r="E419" s="93"/>
      <c r="F419" s="93"/>
      <c r="G419" s="93"/>
      <c r="H419" s="93"/>
      <c r="I419" s="93"/>
      <c r="J419" s="93"/>
      <c r="K419" s="93"/>
    </row>
    <row r="420" spans="2:11" x14ac:dyDescent="0.3">
      <c r="B420" s="93"/>
      <c r="C420" s="93"/>
      <c r="D420" s="93"/>
      <c r="E420" s="93"/>
      <c r="F420" s="93"/>
      <c r="G420" s="93"/>
      <c r="H420" s="93"/>
      <c r="I420" s="93"/>
      <c r="J420" s="93"/>
      <c r="K420" s="93"/>
    </row>
    <row r="421" spans="2:11" x14ac:dyDescent="0.3">
      <c r="B421" s="93"/>
      <c r="C421" s="93"/>
      <c r="D421" s="93"/>
      <c r="E421" s="93"/>
      <c r="F421" s="93"/>
      <c r="G421" s="93"/>
      <c r="H421" s="93"/>
      <c r="I421" s="93"/>
      <c r="J421" s="93"/>
      <c r="K421" s="93"/>
    </row>
    <row r="422" spans="2:11" x14ac:dyDescent="0.3">
      <c r="B422" s="93"/>
      <c r="C422" s="93"/>
      <c r="D422" s="93"/>
      <c r="E422" s="93"/>
      <c r="F422" s="93"/>
      <c r="G422" s="93"/>
      <c r="H422" s="93"/>
      <c r="I422" s="93"/>
      <c r="J422" s="93"/>
      <c r="K422" s="93"/>
    </row>
    <row r="423" spans="2:11" x14ac:dyDescent="0.3">
      <c r="B423" s="93"/>
      <c r="C423" s="93"/>
      <c r="D423" s="93"/>
      <c r="E423" s="93"/>
      <c r="F423" s="93"/>
      <c r="G423" s="93"/>
      <c r="H423" s="93"/>
      <c r="I423" s="93"/>
      <c r="J423" s="93"/>
      <c r="K423" s="93"/>
    </row>
    <row r="424" spans="2:11" x14ac:dyDescent="0.3">
      <c r="B424" s="93"/>
      <c r="C424" s="93"/>
      <c r="D424" s="93"/>
      <c r="E424" s="93"/>
      <c r="F424" s="93"/>
      <c r="G424" s="93"/>
      <c r="H424" s="93"/>
      <c r="I424" s="93"/>
      <c r="J424" s="93"/>
      <c r="K424" s="93"/>
    </row>
    <row r="425" spans="2:11" x14ac:dyDescent="0.3">
      <c r="B425" s="93"/>
      <c r="C425" s="93"/>
      <c r="D425" s="93"/>
      <c r="E425" s="93"/>
      <c r="F425" s="93"/>
      <c r="G425" s="93"/>
      <c r="H425" s="93"/>
      <c r="I425" s="93"/>
      <c r="J425" s="93"/>
      <c r="K425" s="93"/>
    </row>
    <row r="426" spans="2:11" x14ac:dyDescent="0.3">
      <c r="B426" s="93"/>
      <c r="C426" s="93"/>
      <c r="D426" s="93"/>
      <c r="E426" s="93"/>
      <c r="F426" s="93"/>
      <c r="G426" s="93"/>
      <c r="H426" s="93"/>
      <c r="I426" s="93"/>
      <c r="J426" s="93"/>
      <c r="K426" s="93"/>
    </row>
    <row r="427" spans="2:11" x14ac:dyDescent="0.3">
      <c r="B427" s="93"/>
      <c r="C427" s="93"/>
      <c r="D427" s="93"/>
      <c r="E427" s="93"/>
      <c r="F427" s="93"/>
      <c r="G427" s="93"/>
      <c r="H427" s="93"/>
      <c r="I427" s="93"/>
      <c r="J427" s="93"/>
      <c r="K427" s="93"/>
    </row>
    <row r="428" spans="2:11" x14ac:dyDescent="0.3">
      <c r="B428" s="93"/>
      <c r="C428" s="93"/>
      <c r="D428" s="93"/>
      <c r="E428" s="93"/>
      <c r="F428" s="93"/>
      <c r="G428" s="93"/>
      <c r="H428" s="93"/>
      <c r="I428" s="93"/>
      <c r="J428" s="93"/>
      <c r="K428" s="93"/>
    </row>
    <row r="429" spans="2:11" x14ac:dyDescent="0.3">
      <c r="B429" s="93"/>
      <c r="C429" s="93"/>
      <c r="D429" s="93"/>
      <c r="E429" s="93"/>
      <c r="F429" s="93"/>
      <c r="G429" s="93"/>
      <c r="H429" s="93"/>
      <c r="I429" s="93"/>
      <c r="J429" s="93"/>
      <c r="K429" s="93"/>
    </row>
    <row r="430" spans="2:11" x14ac:dyDescent="0.3">
      <c r="B430" s="93"/>
      <c r="C430" s="93"/>
      <c r="D430" s="93"/>
      <c r="E430" s="93"/>
      <c r="F430" s="93"/>
      <c r="G430" s="93"/>
      <c r="H430" s="93"/>
      <c r="I430" s="93"/>
      <c r="J430" s="93"/>
      <c r="K430" s="93"/>
    </row>
    <row r="431" spans="2:11" x14ac:dyDescent="0.3">
      <c r="B431" s="93"/>
      <c r="C431" s="93"/>
      <c r="D431" s="93"/>
      <c r="E431" s="93"/>
      <c r="F431" s="93"/>
      <c r="G431" s="93"/>
      <c r="H431" s="93"/>
      <c r="I431" s="93"/>
      <c r="J431" s="93"/>
      <c r="K431" s="93"/>
    </row>
    <row r="432" spans="2:11" x14ac:dyDescent="0.3">
      <c r="B432" s="93"/>
      <c r="C432" s="93"/>
      <c r="D432" s="93"/>
      <c r="E432" s="93"/>
      <c r="F432" s="93"/>
      <c r="G432" s="93"/>
      <c r="H432" s="93"/>
      <c r="I432" s="93"/>
      <c r="J432" s="93"/>
      <c r="K432" s="93"/>
    </row>
    <row r="433" spans="2:11" x14ac:dyDescent="0.3">
      <c r="B433" s="93"/>
      <c r="C433" s="93"/>
      <c r="D433" s="93"/>
      <c r="E433" s="93"/>
      <c r="F433" s="93"/>
      <c r="G433" s="93"/>
      <c r="H433" s="93"/>
      <c r="I433" s="93"/>
      <c r="J433" s="93"/>
      <c r="K433" s="93"/>
    </row>
    <row r="434" spans="2:11" x14ac:dyDescent="0.3">
      <c r="B434" s="93"/>
      <c r="C434" s="93"/>
      <c r="D434" s="93"/>
      <c r="E434" s="93"/>
      <c r="F434" s="93"/>
      <c r="G434" s="93"/>
      <c r="H434" s="93"/>
      <c r="I434" s="93"/>
      <c r="J434" s="93"/>
      <c r="K434" s="93"/>
    </row>
    <row r="435" spans="2:11" x14ac:dyDescent="0.3">
      <c r="B435" s="93"/>
      <c r="C435" s="93"/>
      <c r="D435" s="93"/>
      <c r="E435" s="93"/>
      <c r="F435" s="93"/>
      <c r="G435" s="93"/>
      <c r="H435" s="93"/>
      <c r="I435" s="93"/>
      <c r="J435" s="93"/>
      <c r="K435" s="93"/>
    </row>
    <row r="436" spans="2:11" x14ac:dyDescent="0.3">
      <c r="B436" s="93"/>
      <c r="C436" s="93"/>
      <c r="D436" s="93"/>
      <c r="E436" s="93"/>
      <c r="F436" s="93"/>
      <c r="G436" s="93"/>
      <c r="H436" s="93"/>
      <c r="I436" s="93"/>
      <c r="J436" s="93"/>
      <c r="K436" s="93"/>
    </row>
    <row r="437" spans="2:11" x14ac:dyDescent="0.3">
      <c r="B437" s="93"/>
      <c r="C437" s="93"/>
      <c r="D437" s="93"/>
      <c r="E437" s="93"/>
      <c r="F437" s="93"/>
      <c r="G437" s="93"/>
      <c r="H437" s="93"/>
      <c r="I437" s="93"/>
      <c r="J437" s="93"/>
      <c r="K437" s="93"/>
    </row>
    <row r="438" spans="2:11" x14ac:dyDescent="0.3">
      <c r="B438" s="93"/>
      <c r="C438" s="93"/>
      <c r="D438" s="93"/>
      <c r="E438" s="93"/>
      <c r="F438" s="93"/>
      <c r="G438" s="93"/>
      <c r="H438" s="93"/>
      <c r="I438" s="93"/>
      <c r="J438" s="93"/>
      <c r="K438" s="93"/>
    </row>
    <row r="439" spans="2:11" x14ac:dyDescent="0.3">
      <c r="B439" s="93"/>
      <c r="C439" s="93"/>
      <c r="D439" s="93"/>
      <c r="E439" s="93"/>
      <c r="F439" s="93"/>
      <c r="G439" s="93"/>
      <c r="H439" s="93"/>
      <c r="I439" s="93"/>
      <c r="J439" s="93"/>
      <c r="K439" s="93"/>
    </row>
    <row r="440" spans="2:11" x14ac:dyDescent="0.3">
      <c r="B440" s="93"/>
      <c r="C440" s="93"/>
      <c r="D440" s="93"/>
      <c r="E440" s="93"/>
      <c r="F440" s="93"/>
      <c r="G440" s="93"/>
      <c r="H440" s="93"/>
      <c r="I440" s="93"/>
      <c r="J440" s="93"/>
      <c r="K440" s="93"/>
    </row>
    <row r="441" spans="2:11" x14ac:dyDescent="0.3">
      <c r="B441" s="93"/>
      <c r="C441" s="93"/>
      <c r="D441" s="93"/>
      <c r="E441" s="93"/>
      <c r="F441" s="93"/>
      <c r="G441" s="93"/>
      <c r="H441" s="93"/>
      <c r="I441" s="93"/>
      <c r="J441" s="93"/>
      <c r="K441" s="93"/>
    </row>
    <row r="442" spans="2:11" x14ac:dyDescent="0.3">
      <c r="B442" s="93"/>
      <c r="C442" s="93"/>
      <c r="D442" s="93"/>
      <c r="E442" s="93"/>
      <c r="F442" s="93"/>
      <c r="G442" s="93"/>
      <c r="H442" s="93"/>
      <c r="I442" s="93"/>
      <c r="J442" s="93"/>
      <c r="K442" s="93"/>
    </row>
    <row r="443" spans="2:11" x14ac:dyDescent="0.3">
      <c r="B443" s="93"/>
      <c r="C443" s="93"/>
      <c r="D443" s="93"/>
      <c r="E443" s="93"/>
      <c r="F443" s="93"/>
      <c r="G443" s="93"/>
      <c r="H443" s="93"/>
      <c r="I443" s="93"/>
      <c r="J443" s="93"/>
      <c r="K443" s="93"/>
    </row>
    <row r="444" spans="2:11" x14ac:dyDescent="0.3">
      <c r="B444" s="93"/>
      <c r="C444" s="93"/>
      <c r="D444" s="93"/>
      <c r="E444" s="93"/>
      <c r="F444" s="93"/>
      <c r="G444" s="93"/>
      <c r="H444" s="93"/>
      <c r="I444" s="93"/>
      <c r="J444" s="93"/>
      <c r="K444" s="93"/>
    </row>
    <row r="445" spans="2:11" x14ac:dyDescent="0.3">
      <c r="B445" s="93"/>
      <c r="C445" s="93"/>
      <c r="D445" s="93"/>
      <c r="E445" s="93"/>
      <c r="F445" s="93"/>
      <c r="G445" s="93"/>
      <c r="H445" s="93"/>
      <c r="I445" s="93"/>
      <c r="J445" s="93"/>
      <c r="K445" s="93"/>
    </row>
    <row r="446" spans="2:11" x14ac:dyDescent="0.3">
      <c r="B446" s="93"/>
      <c r="C446" s="93"/>
      <c r="D446" s="93"/>
      <c r="E446" s="93"/>
      <c r="F446" s="93"/>
      <c r="G446" s="93"/>
      <c r="H446" s="93"/>
      <c r="I446" s="93"/>
      <c r="J446" s="93"/>
      <c r="K446" s="93"/>
    </row>
    <row r="447" spans="2:11" x14ac:dyDescent="0.3">
      <c r="B447" s="93"/>
      <c r="C447" s="93"/>
      <c r="D447" s="93"/>
      <c r="E447" s="93"/>
      <c r="F447" s="93"/>
      <c r="G447" s="93"/>
      <c r="H447" s="93"/>
      <c r="I447" s="93"/>
      <c r="J447" s="93"/>
      <c r="K447" s="93"/>
    </row>
    <row r="448" spans="2:11" x14ac:dyDescent="0.3">
      <c r="B448" s="93"/>
      <c r="C448" s="93"/>
      <c r="D448" s="93"/>
      <c r="E448" s="93"/>
      <c r="F448" s="93"/>
      <c r="G448" s="93"/>
      <c r="H448" s="93"/>
      <c r="I448" s="93"/>
      <c r="J448" s="93"/>
      <c r="K448" s="93"/>
    </row>
    <row r="449" spans="2:11" x14ac:dyDescent="0.3">
      <c r="B449" s="93"/>
      <c r="C449" s="93"/>
      <c r="D449" s="93"/>
      <c r="E449" s="93"/>
      <c r="F449" s="93"/>
      <c r="G449" s="93"/>
      <c r="H449" s="93"/>
      <c r="I449" s="93"/>
      <c r="J449" s="93"/>
      <c r="K449" s="93"/>
    </row>
    <row r="450" spans="2:11" x14ac:dyDescent="0.3">
      <c r="B450" s="93"/>
      <c r="C450" s="93"/>
      <c r="D450" s="93"/>
      <c r="E450" s="93"/>
      <c r="F450" s="93"/>
      <c r="G450" s="93"/>
      <c r="H450" s="93"/>
      <c r="I450" s="93"/>
      <c r="J450" s="93"/>
      <c r="K450" s="93"/>
    </row>
    <row r="451" spans="2:11" x14ac:dyDescent="0.3">
      <c r="B451" s="93"/>
      <c r="C451" s="93"/>
      <c r="D451" s="93"/>
      <c r="E451" s="93"/>
      <c r="F451" s="93"/>
      <c r="G451" s="93"/>
      <c r="H451" s="93"/>
      <c r="I451" s="93"/>
      <c r="J451" s="93"/>
      <c r="K451" s="93"/>
    </row>
    <row r="452" spans="2:11" x14ac:dyDescent="0.3">
      <c r="B452" s="93"/>
      <c r="C452" s="93"/>
      <c r="D452" s="93"/>
      <c r="E452" s="93"/>
      <c r="F452" s="93"/>
      <c r="G452" s="93"/>
      <c r="H452" s="93"/>
      <c r="I452" s="93"/>
      <c r="J452" s="93"/>
      <c r="K452" s="93"/>
    </row>
    <row r="453" spans="2:11" x14ac:dyDescent="0.3">
      <c r="B453" s="93"/>
      <c r="C453" s="93"/>
      <c r="D453" s="93"/>
      <c r="E453" s="93"/>
      <c r="F453" s="93"/>
      <c r="G453" s="93"/>
      <c r="H453" s="93"/>
      <c r="I453" s="93"/>
      <c r="J453" s="93"/>
      <c r="K453" s="93"/>
    </row>
    <row r="454" spans="2:11" x14ac:dyDescent="0.3">
      <c r="B454" s="93"/>
      <c r="C454" s="93"/>
      <c r="D454" s="93"/>
      <c r="E454" s="93"/>
      <c r="F454" s="93"/>
      <c r="G454" s="93"/>
      <c r="H454" s="93"/>
      <c r="I454" s="93"/>
      <c r="J454" s="93"/>
      <c r="K454" s="93"/>
    </row>
    <row r="455" spans="2:11" x14ac:dyDescent="0.3">
      <c r="B455" s="93"/>
      <c r="C455" s="93"/>
      <c r="D455" s="93"/>
      <c r="E455" s="93"/>
      <c r="F455" s="93"/>
      <c r="G455" s="93"/>
      <c r="H455" s="93"/>
      <c r="I455" s="93"/>
      <c r="J455" s="93"/>
      <c r="K455" s="93"/>
    </row>
    <row r="456" spans="2:11" x14ac:dyDescent="0.3">
      <c r="B456" s="93"/>
      <c r="C456" s="93"/>
      <c r="D456" s="93"/>
      <c r="E456" s="93"/>
      <c r="F456" s="93"/>
      <c r="G456" s="93"/>
      <c r="H456" s="93"/>
      <c r="I456" s="93"/>
      <c r="J456" s="93"/>
      <c r="K456" s="93"/>
    </row>
    <row r="457" spans="2:11" x14ac:dyDescent="0.3">
      <c r="B457" s="93"/>
      <c r="C457" s="93"/>
      <c r="D457" s="93"/>
      <c r="E457" s="93"/>
      <c r="F457" s="93"/>
      <c r="G457" s="93"/>
      <c r="H457" s="93"/>
      <c r="I457" s="93"/>
      <c r="J457" s="93"/>
      <c r="K457" s="93"/>
    </row>
    <row r="458" spans="2:11" x14ac:dyDescent="0.3">
      <c r="B458" s="93"/>
      <c r="C458" s="93"/>
      <c r="D458" s="93"/>
      <c r="E458" s="93"/>
      <c r="F458" s="93"/>
      <c r="G458" s="93"/>
      <c r="H458" s="93"/>
      <c r="I458" s="93"/>
      <c r="J458" s="93"/>
      <c r="K458" s="93"/>
    </row>
    <row r="459" spans="2:11" x14ac:dyDescent="0.3">
      <c r="B459" s="93"/>
      <c r="C459" s="93"/>
      <c r="D459" s="93"/>
      <c r="E459" s="93"/>
      <c r="F459" s="93"/>
      <c r="G459" s="93"/>
      <c r="H459" s="93"/>
      <c r="I459" s="93"/>
      <c r="J459" s="93"/>
      <c r="K459" s="93"/>
    </row>
    <row r="460" spans="2:11" x14ac:dyDescent="0.3">
      <c r="B460" s="93"/>
      <c r="C460" s="93"/>
      <c r="D460" s="93"/>
      <c r="E460" s="93"/>
      <c r="F460" s="93"/>
      <c r="G460" s="93"/>
      <c r="H460" s="93"/>
      <c r="I460" s="93"/>
      <c r="J460" s="93"/>
      <c r="K460" s="93"/>
    </row>
    <row r="461" spans="2:11" x14ac:dyDescent="0.3">
      <c r="B461" s="93"/>
      <c r="C461" s="93"/>
      <c r="D461" s="93"/>
      <c r="E461" s="93"/>
      <c r="F461" s="93"/>
      <c r="G461" s="93"/>
      <c r="H461" s="93"/>
      <c r="I461" s="93"/>
      <c r="J461" s="93"/>
      <c r="K461" s="93"/>
    </row>
    <row r="462" spans="2:11" x14ac:dyDescent="0.3">
      <c r="B462" s="93"/>
      <c r="C462" s="93"/>
      <c r="D462" s="93"/>
      <c r="E462" s="93"/>
      <c r="F462" s="93"/>
      <c r="G462" s="93"/>
      <c r="H462" s="93"/>
      <c r="I462" s="93"/>
      <c r="J462" s="93"/>
      <c r="K462" s="93"/>
    </row>
    <row r="463" spans="2:11" x14ac:dyDescent="0.3">
      <c r="B463" s="93"/>
      <c r="C463" s="93"/>
      <c r="D463" s="93"/>
      <c r="E463" s="93"/>
      <c r="F463" s="93"/>
      <c r="G463" s="93"/>
      <c r="H463" s="93"/>
      <c r="I463" s="93"/>
      <c r="J463" s="93"/>
      <c r="K463" s="93"/>
    </row>
    <row r="464" spans="2:11" x14ac:dyDescent="0.3">
      <c r="B464" s="93"/>
      <c r="C464" s="93"/>
      <c r="D464" s="93"/>
      <c r="E464" s="93"/>
      <c r="F464" s="93"/>
      <c r="G464" s="93"/>
      <c r="H464" s="93"/>
      <c r="I464" s="93"/>
      <c r="J464" s="93"/>
      <c r="K464" s="93"/>
    </row>
    <row r="465" spans="2:11" x14ac:dyDescent="0.3">
      <c r="B465" s="93"/>
      <c r="C465" s="93"/>
      <c r="D465" s="93"/>
      <c r="E465" s="93"/>
      <c r="F465" s="93"/>
      <c r="G465" s="93"/>
      <c r="H465" s="93"/>
      <c r="I465" s="93"/>
      <c r="J465" s="93"/>
      <c r="K465" s="93"/>
    </row>
    <row r="466" spans="2:11" x14ac:dyDescent="0.3">
      <c r="B466" s="93"/>
      <c r="C466" s="93"/>
      <c r="D466" s="93"/>
      <c r="E466" s="93"/>
      <c r="F466" s="93"/>
      <c r="G466" s="93"/>
      <c r="H466" s="93"/>
      <c r="I466" s="93"/>
      <c r="J466" s="93"/>
      <c r="K466" s="93"/>
    </row>
    <row r="467" spans="2:11" x14ac:dyDescent="0.3">
      <c r="B467" s="93"/>
      <c r="C467" s="93"/>
      <c r="D467" s="93"/>
      <c r="E467" s="93"/>
      <c r="F467" s="93"/>
      <c r="G467" s="93"/>
      <c r="H467" s="93"/>
      <c r="I467" s="93"/>
      <c r="J467" s="93"/>
      <c r="K467" s="93"/>
    </row>
    <row r="468" spans="2:11" x14ac:dyDescent="0.3">
      <c r="B468" s="93"/>
      <c r="C468" s="93"/>
      <c r="D468" s="93"/>
      <c r="E468" s="93"/>
      <c r="F468" s="93"/>
      <c r="G468" s="93"/>
      <c r="H468" s="93"/>
      <c r="I468" s="93"/>
      <c r="J468" s="93"/>
      <c r="K468" s="93"/>
    </row>
    <row r="469" spans="2:11" x14ac:dyDescent="0.3">
      <c r="B469" s="93"/>
      <c r="C469" s="93"/>
      <c r="D469" s="93"/>
      <c r="E469" s="93"/>
      <c r="F469" s="93"/>
      <c r="G469" s="93"/>
      <c r="H469" s="93"/>
      <c r="I469" s="93"/>
      <c r="J469" s="93"/>
      <c r="K469" s="93"/>
    </row>
    <row r="470" spans="2:11" x14ac:dyDescent="0.3">
      <c r="B470" s="93"/>
      <c r="C470" s="93"/>
      <c r="D470" s="93"/>
      <c r="E470" s="93"/>
      <c r="F470" s="93"/>
      <c r="G470" s="93"/>
      <c r="H470" s="93"/>
      <c r="I470" s="93"/>
      <c r="J470" s="93"/>
      <c r="K470" s="93"/>
    </row>
    <row r="471" spans="2:11" x14ac:dyDescent="0.3">
      <c r="B471" s="93"/>
      <c r="C471" s="93"/>
      <c r="D471" s="93"/>
      <c r="E471" s="93"/>
      <c r="F471" s="93"/>
      <c r="G471" s="93"/>
      <c r="H471" s="93"/>
      <c r="I471" s="93"/>
      <c r="J471" s="93"/>
      <c r="K471" s="93"/>
    </row>
    <row r="472" spans="2:11" x14ac:dyDescent="0.3">
      <c r="B472" s="93"/>
      <c r="C472" s="93"/>
      <c r="D472" s="93"/>
      <c r="E472" s="93"/>
      <c r="F472" s="93"/>
      <c r="G472" s="93"/>
      <c r="H472" s="93"/>
      <c r="I472" s="93"/>
      <c r="J472" s="93"/>
      <c r="K472" s="93"/>
    </row>
    <row r="473" spans="2:11" x14ac:dyDescent="0.3">
      <c r="B473" s="93"/>
      <c r="C473" s="93"/>
      <c r="D473" s="93"/>
      <c r="E473" s="93"/>
      <c r="F473" s="93"/>
      <c r="G473" s="93"/>
      <c r="H473" s="93"/>
      <c r="I473" s="93"/>
      <c r="J473" s="93"/>
      <c r="K473" s="93"/>
    </row>
    <row r="474" spans="2:11" x14ac:dyDescent="0.3">
      <c r="B474" s="93"/>
      <c r="C474" s="93"/>
      <c r="D474" s="93"/>
      <c r="E474" s="93"/>
      <c r="F474" s="93"/>
      <c r="G474" s="93"/>
      <c r="H474" s="93"/>
      <c r="I474" s="93"/>
      <c r="J474" s="93"/>
      <c r="K474" s="93"/>
    </row>
    <row r="475" spans="2:11" x14ac:dyDescent="0.3">
      <c r="B475" s="93"/>
      <c r="C475" s="93"/>
      <c r="D475" s="93"/>
      <c r="E475" s="93"/>
      <c r="F475" s="93"/>
      <c r="G475" s="93"/>
      <c r="H475" s="93"/>
      <c r="I475" s="93"/>
      <c r="J475" s="93"/>
      <c r="K475" s="93"/>
    </row>
    <row r="476" spans="2:11" x14ac:dyDescent="0.3">
      <c r="B476" s="93"/>
      <c r="C476" s="93"/>
      <c r="D476" s="93"/>
      <c r="E476" s="93"/>
      <c r="F476" s="93"/>
      <c r="G476" s="93"/>
      <c r="H476" s="93"/>
      <c r="I476" s="93"/>
      <c r="J476" s="93"/>
      <c r="K476" s="93"/>
    </row>
    <row r="477" spans="2:11" x14ac:dyDescent="0.3">
      <c r="B477" s="93"/>
      <c r="C477" s="93"/>
      <c r="D477" s="93"/>
      <c r="E477" s="93"/>
      <c r="F477" s="93"/>
      <c r="G477" s="93"/>
      <c r="H477" s="93"/>
      <c r="I477" s="93"/>
      <c r="J477" s="93"/>
      <c r="K477" s="93"/>
    </row>
    <row r="478" spans="2:11" x14ac:dyDescent="0.3">
      <c r="B478" s="93"/>
      <c r="C478" s="93"/>
      <c r="D478" s="93"/>
      <c r="E478" s="93"/>
      <c r="F478" s="93"/>
      <c r="G478" s="93"/>
      <c r="H478" s="93"/>
      <c r="I478" s="93"/>
      <c r="J478" s="93"/>
      <c r="K478" s="93"/>
    </row>
    <row r="479" spans="2:11" x14ac:dyDescent="0.3">
      <c r="B479" s="93"/>
      <c r="C479" s="93"/>
      <c r="D479" s="93"/>
      <c r="E479" s="93"/>
      <c r="F479" s="93"/>
      <c r="G479" s="93"/>
      <c r="H479" s="93"/>
      <c r="I479" s="93"/>
      <c r="J479" s="93"/>
      <c r="K479" s="93"/>
    </row>
    <row r="480" spans="2:11" x14ac:dyDescent="0.3">
      <c r="B480" s="93"/>
      <c r="C480" s="93"/>
      <c r="D480" s="93"/>
      <c r="E480" s="93"/>
      <c r="F480" s="93"/>
      <c r="G480" s="93"/>
      <c r="H480" s="93"/>
      <c r="I480" s="93"/>
      <c r="J480" s="93"/>
      <c r="K480" s="93"/>
    </row>
    <row r="481" spans="2:11" x14ac:dyDescent="0.3">
      <c r="B481" s="93"/>
      <c r="C481" s="93"/>
      <c r="D481" s="93"/>
      <c r="E481" s="93"/>
      <c r="F481" s="93"/>
      <c r="G481" s="93"/>
      <c r="H481" s="93"/>
      <c r="I481" s="93"/>
      <c r="J481" s="93"/>
      <c r="K481" s="93"/>
    </row>
    <row r="482" spans="2:11" x14ac:dyDescent="0.3">
      <c r="B482" s="93"/>
      <c r="C482" s="93"/>
      <c r="D482" s="93"/>
      <c r="E482" s="93"/>
      <c r="F482" s="93"/>
      <c r="G482" s="93"/>
      <c r="H482" s="93"/>
      <c r="I482" s="93"/>
      <c r="J482" s="93"/>
      <c r="K482" s="93"/>
    </row>
    <row r="483" spans="2:11" x14ac:dyDescent="0.3">
      <c r="B483" s="93"/>
      <c r="C483" s="93"/>
      <c r="D483" s="93"/>
      <c r="E483" s="93"/>
      <c r="F483" s="93"/>
      <c r="G483" s="93"/>
      <c r="H483" s="93"/>
      <c r="I483" s="93"/>
      <c r="J483" s="93"/>
      <c r="K483" s="93"/>
    </row>
    <row r="484" spans="2:11" x14ac:dyDescent="0.3">
      <c r="B484" s="93"/>
      <c r="C484" s="93"/>
      <c r="D484" s="93"/>
      <c r="E484" s="93"/>
      <c r="F484" s="93"/>
      <c r="G484" s="93"/>
      <c r="H484" s="93"/>
      <c r="I484" s="93"/>
      <c r="J484" s="93"/>
      <c r="K484" s="93"/>
    </row>
    <row r="485" spans="2:11" x14ac:dyDescent="0.3">
      <c r="B485" s="93"/>
      <c r="C485" s="93"/>
      <c r="D485" s="93"/>
      <c r="E485" s="93"/>
      <c r="F485" s="93"/>
      <c r="G485" s="93"/>
      <c r="H485" s="93"/>
      <c r="I485" s="93"/>
      <c r="J485" s="93"/>
      <c r="K485" s="93"/>
    </row>
    <row r="486" spans="2:11" x14ac:dyDescent="0.3">
      <c r="B486" s="93"/>
      <c r="C486" s="93"/>
      <c r="D486" s="93"/>
      <c r="E486" s="93"/>
      <c r="F486" s="93"/>
      <c r="G486" s="93"/>
      <c r="H486" s="93"/>
      <c r="I486" s="93"/>
      <c r="J486" s="93"/>
      <c r="K486" s="93"/>
    </row>
    <row r="487" spans="2:11" x14ac:dyDescent="0.3">
      <c r="B487" s="93"/>
      <c r="C487" s="93"/>
      <c r="D487" s="93"/>
      <c r="E487" s="93"/>
      <c r="F487" s="93"/>
      <c r="G487" s="93"/>
      <c r="H487" s="93"/>
      <c r="I487" s="93"/>
      <c r="J487" s="93"/>
      <c r="K487" s="93"/>
    </row>
    <row r="488" spans="2:11" x14ac:dyDescent="0.3">
      <c r="B488" s="93"/>
      <c r="C488" s="93"/>
      <c r="D488" s="93"/>
      <c r="E488" s="93"/>
      <c r="F488" s="93"/>
      <c r="G488" s="93"/>
      <c r="H488" s="93"/>
      <c r="I488" s="93"/>
      <c r="J488" s="93"/>
      <c r="K488" s="93"/>
    </row>
    <row r="489" spans="2:11" x14ac:dyDescent="0.3">
      <c r="B489" s="93"/>
      <c r="C489" s="93"/>
      <c r="D489" s="93"/>
      <c r="E489" s="93"/>
      <c r="F489" s="93"/>
      <c r="G489" s="93"/>
      <c r="H489" s="93"/>
      <c r="I489" s="93"/>
      <c r="J489" s="93"/>
      <c r="K489" s="93"/>
    </row>
    <row r="490" spans="2:11" x14ac:dyDescent="0.3">
      <c r="B490" s="93"/>
      <c r="C490" s="93"/>
      <c r="D490" s="93"/>
      <c r="E490" s="93"/>
      <c r="F490" s="93"/>
      <c r="G490" s="93"/>
      <c r="H490" s="93"/>
      <c r="I490" s="93"/>
      <c r="J490" s="93"/>
      <c r="K490" s="93"/>
    </row>
    <row r="491" spans="2:11" x14ac:dyDescent="0.3">
      <c r="B491" s="93"/>
      <c r="C491" s="93"/>
      <c r="D491" s="93"/>
      <c r="E491" s="93"/>
      <c r="F491" s="93"/>
      <c r="G491" s="93"/>
      <c r="H491" s="93"/>
      <c r="I491" s="93"/>
      <c r="J491" s="93"/>
      <c r="K491" s="93"/>
    </row>
    <row r="492" spans="2:11" x14ac:dyDescent="0.3">
      <c r="B492" s="93"/>
      <c r="C492" s="93"/>
      <c r="D492" s="93"/>
      <c r="E492" s="93"/>
      <c r="F492" s="93"/>
      <c r="G492" s="93"/>
      <c r="H492" s="93"/>
      <c r="I492" s="93"/>
      <c r="J492" s="93"/>
      <c r="K492" s="93"/>
    </row>
    <row r="493" spans="2:11" x14ac:dyDescent="0.3">
      <c r="B493" s="93"/>
      <c r="C493" s="93"/>
      <c r="D493" s="93"/>
      <c r="E493" s="93"/>
      <c r="F493" s="93"/>
      <c r="G493" s="93"/>
      <c r="H493" s="93"/>
      <c r="I493" s="93"/>
      <c r="J493" s="93"/>
      <c r="K493" s="93"/>
    </row>
    <row r="494" spans="2:11" x14ac:dyDescent="0.3">
      <c r="B494" s="93"/>
      <c r="C494" s="93"/>
      <c r="D494" s="93"/>
      <c r="E494" s="93"/>
      <c r="F494" s="93"/>
      <c r="G494" s="93"/>
      <c r="H494" s="93"/>
      <c r="I494" s="93"/>
      <c r="J494" s="93"/>
      <c r="K494" s="93"/>
    </row>
    <row r="495" spans="2:11" x14ac:dyDescent="0.3">
      <c r="B495" s="93"/>
      <c r="C495" s="93"/>
      <c r="D495" s="93"/>
      <c r="E495" s="93"/>
      <c r="F495" s="93"/>
      <c r="G495" s="93"/>
      <c r="H495" s="93"/>
      <c r="I495" s="93"/>
      <c r="J495" s="93"/>
      <c r="K495" s="93"/>
    </row>
    <row r="496" spans="2:11" x14ac:dyDescent="0.3">
      <c r="B496" s="93"/>
      <c r="C496" s="93"/>
      <c r="D496" s="93"/>
      <c r="E496" s="93"/>
      <c r="F496" s="93"/>
      <c r="G496" s="93"/>
      <c r="H496" s="93"/>
      <c r="I496" s="93"/>
      <c r="J496" s="93"/>
      <c r="K496" s="93"/>
    </row>
    <row r="497" spans="2:11" x14ac:dyDescent="0.3">
      <c r="B497" s="93"/>
      <c r="C497" s="93"/>
      <c r="D497" s="93"/>
      <c r="E497" s="93"/>
      <c r="F497" s="93"/>
      <c r="G497" s="93"/>
      <c r="H497" s="93"/>
      <c r="I497" s="93"/>
      <c r="J497" s="93"/>
      <c r="K497" s="93"/>
    </row>
    <row r="498" spans="2:11" x14ac:dyDescent="0.3">
      <c r="B498" s="93"/>
      <c r="C498" s="93"/>
      <c r="D498" s="93"/>
      <c r="E498" s="93"/>
      <c r="F498" s="93"/>
      <c r="G498" s="93"/>
      <c r="H498" s="93"/>
      <c r="I498" s="93"/>
      <c r="J498" s="93"/>
      <c r="K498" s="93"/>
    </row>
    <row r="499" spans="2:11" x14ac:dyDescent="0.3">
      <c r="B499" s="93"/>
      <c r="C499" s="93"/>
      <c r="D499" s="93"/>
      <c r="E499" s="93"/>
      <c r="F499" s="93"/>
      <c r="G499" s="93"/>
      <c r="H499" s="93"/>
      <c r="I499" s="93"/>
      <c r="J499" s="93"/>
      <c r="K499" s="93"/>
    </row>
    <row r="500" spans="2:11" x14ac:dyDescent="0.3">
      <c r="B500" s="93"/>
      <c r="C500" s="93"/>
      <c r="D500" s="93"/>
      <c r="E500" s="93"/>
      <c r="F500" s="93"/>
      <c r="G500" s="93"/>
      <c r="H500" s="93"/>
      <c r="I500" s="93"/>
      <c r="J500" s="93"/>
      <c r="K500" s="93"/>
    </row>
    <row r="501" spans="2:11" x14ac:dyDescent="0.3">
      <c r="B501" s="93"/>
      <c r="C501" s="93"/>
      <c r="D501" s="93"/>
      <c r="E501" s="93"/>
      <c r="F501" s="93"/>
      <c r="G501" s="93"/>
      <c r="H501" s="93"/>
      <c r="I501" s="93"/>
      <c r="J501" s="93"/>
      <c r="K501" s="93"/>
    </row>
    <row r="502" spans="2:11" x14ac:dyDescent="0.3">
      <c r="B502" s="93"/>
      <c r="C502" s="93"/>
      <c r="D502" s="93"/>
      <c r="E502" s="93"/>
      <c r="F502" s="93"/>
      <c r="G502" s="93"/>
      <c r="H502" s="93"/>
      <c r="I502" s="93"/>
      <c r="J502" s="93"/>
      <c r="K502" s="93"/>
    </row>
    <row r="503" spans="2:11" x14ac:dyDescent="0.3">
      <c r="B503" s="93"/>
      <c r="C503" s="93"/>
      <c r="D503" s="93"/>
      <c r="E503" s="93"/>
      <c r="F503" s="93"/>
      <c r="G503" s="93"/>
      <c r="H503" s="93"/>
      <c r="I503" s="93"/>
      <c r="J503" s="93"/>
      <c r="K503" s="93"/>
    </row>
    <row r="504" spans="2:11" x14ac:dyDescent="0.3">
      <c r="B504" s="93"/>
      <c r="C504" s="93"/>
      <c r="D504" s="93"/>
      <c r="E504" s="93"/>
      <c r="F504" s="93"/>
      <c r="G504" s="93"/>
      <c r="H504" s="93"/>
      <c r="I504" s="93"/>
      <c r="J504" s="93"/>
      <c r="K504" s="93"/>
    </row>
    <row r="505" spans="2:11" x14ac:dyDescent="0.3">
      <c r="B505" s="93"/>
      <c r="C505" s="93"/>
      <c r="D505" s="93"/>
      <c r="E505" s="93"/>
      <c r="F505" s="93"/>
      <c r="G505" s="93"/>
      <c r="H505" s="93"/>
      <c r="I505" s="93"/>
      <c r="J505" s="93"/>
      <c r="K505" s="93"/>
    </row>
    <row r="506" spans="2:11" x14ac:dyDescent="0.3">
      <c r="B506" s="93"/>
      <c r="C506" s="93"/>
      <c r="D506" s="93"/>
      <c r="E506" s="93"/>
      <c r="F506" s="93"/>
      <c r="G506" s="93"/>
      <c r="H506" s="93"/>
      <c r="I506" s="93"/>
      <c r="J506" s="93"/>
      <c r="K506" s="93"/>
    </row>
    <row r="507" spans="2:11" x14ac:dyDescent="0.3">
      <c r="B507" s="93"/>
      <c r="C507" s="93"/>
      <c r="D507" s="93"/>
      <c r="E507" s="93"/>
      <c r="F507" s="93"/>
      <c r="G507" s="93"/>
      <c r="H507" s="93"/>
      <c r="I507" s="93"/>
      <c r="J507" s="93"/>
      <c r="K507" s="93"/>
    </row>
    <row r="508" spans="2:11" x14ac:dyDescent="0.3">
      <c r="B508" s="93"/>
      <c r="C508" s="93"/>
      <c r="D508" s="93"/>
      <c r="E508" s="93"/>
      <c r="F508" s="93"/>
      <c r="G508" s="93"/>
      <c r="H508" s="93"/>
      <c r="I508" s="93"/>
      <c r="J508" s="93"/>
      <c r="K508" s="93"/>
    </row>
    <row r="509" spans="2:11" x14ac:dyDescent="0.3">
      <c r="B509" s="93"/>
      <c r="C509" s="93"/>
      <c r="D509" s="93"/>
      <c r="E509" s="93"/>
      <c r="F509" s="93"/>
      <c r="G509" s="93"/>
      <c r="H509" s="93"/>
      <c r="I509" s="93"/>
      <c r="J509" s="93"/>
      <c r="K509" s="93"/>
    </row>
    <row r="510" spans="2:11" x14ac:dyDescent="0.3">
      <c r="B510" s="93"/>
      <c r="C510" s="93"/>
      <c r="D510" s="93"/>
      <c r="E510" s="93"/>
      <c r="F510" s="93"/>
      <c r="G510" s="93"/>
      <c r="H510" s="93"/>
      <c r="I510" s="93"/>
      <c r="J510" s="93"/>
      <c r="K510" s="93"/>
    </row>
    <row r="511" spans="2:11" x14ac:dyDescent="0.3">
      <c r="B511" s="93"/>
      <c r="C511" s="93"/>
      <c r="D511" s="93"/>
      <c r="E511" s="93"/>
      <c r="F511" s="93"/>
      <c r="G511" s="93"/>
      <c r="H511" s="93"/>
      <c r="I511" s="93"/>
      <c r="J511" s="93"/>
      <c r="K511" s="93"/>
    </row>
    <row r="512" spans="2:11" x14ac:dyDescent="0.3">
      <c r="B512" s="93"/>
      <c r="C512" s="93"/>
      <c r="D512" s="93"/>
      <c r="E512" s="93"/>
      <c r="F512" s="93"/>
      <c r="G512" s="93"/>
      <c r="H512" s="93"/>
      <c r="I512" s="93"/>
      <c r="J512" s="93"/>
      <c r="K512" s="93"/>
    </row>
    <row r="513" spans="2:11" x14ac:dyDescent="0.3">
      <c r="B513" s="93"/>
      <c r="C513" s="93"/>
      <c r="D513" s="93"/>
      <c r="E513" s="93"/>
      <c r="F513" s="93"/>
      <c r="G513" s="93"/>
      <c r="H513" s="93"/>
      <c r="I513" s="93"/>
      <c r="J513" s="93"/>
      <c r="K513" s="93"/>
    </row>
    <row r="514" spans="2:11" x14ac:dyDescent="0.3">
      <c r="B514" s="93"/>
      <c r="C514" s="93"/>
      <c r="D514" s="93"/>
      <c r="E514" s="93"/>
      <c r="F514" s="93"/>
      <c r="G514" s="93"/>
      <c r="H514" s="93"/>
      <c r="I514" s="93"/>
      <c r="J514" s="93"/>
      <c r="K514" s="93"/>
    </row>
    <row r="515" spans="2:11" x14ac:dyDescent="0.3">
      <c r="B515" s="93"/>
      <c r="C515" s="93"/>
      <c r="D515" s="93"/>
      <c r="E515" s="93"/>
      <c r="F515" s="93"/>
      <c r="G515" s="93"/>
      <c r="H515" s="93"/>
      <c r="I515" s="93"/>
      <c r="J515" s="93"/>
      <c r="K515" s="93"/>
    </row>
    <row r="516" spans="2:11" x14ac:dyDescent="0.3">
      <c r="B516" s="93"/>
      <c r="C516" s="93"/>
      <c r="D516" s="93"/>
      <c r="E516" s="93"/>
      <c r="F516" s="93"/>
      <c r="G516" s="93"/>
      <c r="H516" s="93"/>
      <c r="I516" s="93"/>
      <c r="J516" s="93"/>
      <c r="K516" s="93"/>
    </row>
    <row r="517" spans="2:11" x14ac:dyDescent="0.3">
      <c r="B517" s="93"/>
      <c r="C517" s="93"/>
      <c r="D517" s="93"/>
      <c r="E517" s="93"/>
      <c r="F517" s="93"/>
      <c r="G517" s="93"/>
      <c r="H517" s="93"/>
      <c r="I517" s="93"/>
      <c r="J517" s="93"/>
      <c r="K517" s="93"/>
    </row>
    <row r="518" spans="2:11" x14ac:dyDescent="0.3">
      <c r="B518" s="93"/>
      <c r="C518" s="93"/>
      <c r="D518" s="93"/>
      <c r="E518" s="93"/>
      <c r="F518" s="93"/>
      <c r="G518" s="93"/>
      <c r="H518" s="93"/>
      <c r="I518" s="93"/>
      <c r="J518" s="93"/>
      <c r="K518" s="93"/>
    </row>
    <row r="519" spans="2:11" x14ac:dyDescent="0.3">
      <c r="B519" s="93"/>
      <c r="C519" s="93"/>
      <c r="D519" s="93"/>
      <c r="E519" s="93"/>
      <c r="F519" s="93"/>
      <c r="G519" s="93"/>
      <c r="H519" s="93"/>
      <c r="I519" s="93"/>
      <c r="J519" s="93"/>
      <c r="K519" s="93"/>
    </row>
    <row r="520" spans="2:11" x14ac:dyDescent="0.3">
      <c r="B520" s="93"/>
      <c r="C520" s="93"/>
      <c r="D520" s="93"/>
      <c r="E520" s="93"/>
      <c r="F520" s="93"/>
      <c r="G520" s="93"/>
      <c r="H520" s="93"/>
      <c r="I520" s="93"/>
      <c r="J520" s="93"/>
      <c r="K520" s="93"/>
    </row>
    <row r="521" spans="2:11" x14ac:dyDescent="0.3">
      <c r="B521" s="93"/>
      <c r="C521" s="93"/>
      <c r="D521" s="93"/>
      <c r="E521" s="93"/>
      <c r="F521" s="93"/>
      <c r="G521" s="93"/>
      <c r="H521" s="93"/>
      <c r="I521" s="93"/>
      <c r="J521" s="93"/>
      <c r="K521" s="93"/>
    </row>
    <row r="522" spans="2:11" x14ac:dyDescent="0.3">
      <c r="B522" s="93"/>
      <c r="C522" s="93"/>
      <c r="D522" s="93"/>
      <c r="E522" s="93"/>
      <c r="F522" s="93"/>
      <c r="G522" s="93"/>
      <c r="H522" s="93"/>
      <c r="I522" s="93"/>
      <c r="J522" s="93"/>
      <c r="K522" s="93"/>
    </row>
    <row r="523" spans="2:11" x14ac:dyDescent="0.3">
      <c r="B523" s="93"/>
      <c r="C523" s="93"/>
      <c r="D523" s="93"/>
      <c r="E523" s="93"/>
      <c r="F523" s="93"/>
      <c r="G523" s="93"/>
      <c r="H523" s="93"/>
      <c r="I523" s="93"/>
      <c r="J523" s="93"/>
      <c r="K523" s="93"/>
    </row>
    <row r="524" spans="2:11" x14ac:dyDescent="0.3">
      <c r="B524" s="93"/>
      <c r="C524" s="93"/>
      <c r="D524" s="93"/>
      <c r="E524" s="93"/>
      <c r="F524" s="93"/>
      <c r="G524" s="93"/>
      <c r="H524" s="93"/>
      <c r="I524" s="93"/>
      <c r="J524" s="93"/>
      <c r="K524" s="93"/>
    </row>
    <row r="525" spans="2:11" x14ac:dyDescent="0.3">
      <c r="B525" s="93"/>
      <c r="C525" s="93"/>
      <c r="D525" s="93"/>
      <c r="E525" s="93"/>
      <c r="F525" s="93"/>
      <c r="G525" s="93"/>
      <c r="H525" s="93"/>
      <c r="I525" s="93"/>
      <c r="J525" s="93"/>
      <c r="K525" s="93"/>
    </row>
    <row r="526" spans="2:11" x14ac:dyDescent="0.3">
      <c r="B526" s="93"/>
      <c r="C526" s="93"/>
      <c r="D526" s="93"/>
      <c r="E526" s="93"/>
      <c r="F526" s="93"/>
      <c r="G526" s="93"/>
      <c r="H526" s="93"/>
      <c r="I526" s="93"/>
      <c r="J526" s="93"/>
      <c r="K526" s="93"/>
    </row>
    <row r="527" spans="2:11" x14ac:dyDescent="0.3">
      <c r="B527" s="93"/>
      <c r="C527" s="93"/>
      <c r="D527" s="93"/>
      <c r="E527" s="93"/>
      <c r="F527" s="93"/>
      <c r="G527" s="93"/>
      <c r="H527" s="93"/>
      <c r="I527" s="93"/>
      <c r="J527" s="93"/>
      <c r="K527" s="93"/>
    </row>
    <row r="528" spans="2:11" x14ac:dyDescent="0.3">
      <c r="B528" s="93"/>
      <c r="C528" s="93"/>
      <c r="D528" s="93"/>
      <c r="E528" s="93"/>
      <c r="F528" s="93"/>
      <c r="G528" s="93"/>
      <c r="H528" s="93"/>
      <c r="I528" s="93"/>
      <c r="J528" s="93"/>
      <c r="K528" s="93"/>
    </row>
    <row r="529" spans="2:11" x14ac:dyDescent="0.3">
      <c r="B529" s="93"/>
      <c r="C529" s="93"/>
      <c r="D529" s="93"/>
      <c r="E529" s="93"/>
      <c r="F529" s="93"/>
      <c r="G529" s="93"/>
      <c r="H529" s="93"/>
      <c r="I529" s="93"/>
      <c r="J529" s="93"/>
      <c r="K529" s="93"/>
    </row>
    <row r="530" spans="2:11" x14ac:dyDescent="0.3">
      <c r="B530" s="93"/>
      <c r="C530" s="93"/>
      <c r="D530" s="93"/>
      <c r="E530" s="93"/>
      <c r="F530" s="93"/>
      <c r="G530" s="93"/>
      <c r="H530" s="93"/>
      <c r="I530" s="93"/>
      <c r="J530" s="93"/>
      <c r="K530" s="93"/>
    </row>
    <row r="531" spans="2:11" x14ac:dyDescent="0.3">
      <c r="B531" s="93"/>
      <c r="C531" s="93"/>
      <c r="D531" s="93"/>
      <c r="E531" s="93"/>
      <c r="F531" s="93"/>
      <c r="G531" s="93"/>
      <c r="H531" s="93"/>
      <c r="I531" s="93"/>
      <c r="J531" s="93"/>
      <c r="K531" s="93"/>
    </row>
    <row r="532" spans="2:11" x14ac:dyDescent="0.3">
      <c r="B532" s="93"/>
      <c r="C532" s="93"/>
      <c r="D532" s="93"/>
      <c r="E532" s="93"/>
      <c r="F532" s="93"/>
      <c r="G532" s="93"/>
      <c r="H532" s="93"/>
      <c r="I532" s="93"/>
      <c r="J532" s="93"/>
      <c r="K532" s="93"/>
    </row>
    <row r="533" spans="2:11" x14ac:dyDescent="0.3">
      <c r="B533" s="93"/>
      <c r="C533" s="93"/>
      <c r="D533" s="93"/>
      <c r="E533" s="93"/>
      <c r="F533" s="93"/>
      <c r="G533" s="93"/>
      <c r="H533" s="93"/>
      <c r="I533" s="93"/>
      <c r="J533" s="93"/>
      <c r="K533" s="93"/>
    </row>
    <row r="534" spans="2:11" x14ac:dyDescent="0.3">
      <c r="B534" s="93"/>
      <c r="C534" s="93"/>
      <c r="D534" s="93"/>
      <c r="E534" s="93"/>
      <c r="F534" s="93"/>
      <c r="G534" s="93"/>
      <c r="H534" s="93"/>
      <c r="I534" s="93"/>
      <c r="J534" s="93"/>
      <c r="K534" s="93"/>
    </row>
    <row r="535" spans="2:11" x14ac:dyDescent="0.3">
      <c r="B535" s="93"/>
      <c r="C535" s="93"/>
      <c r="D535" s="93"/>
      <c r="E535" s="93"/>
      <c r="F535" s="93"/>
      <c r="G535" s="93"/>
      <c r="H535" s="93"/>
      <c r="I535" s="93"/>
      <c r="J535" s="93"/>
      <c r="K535" s="93"/>
    </row>
    <row r="536" spans="2:11" x14ac:dyDescent="0.3">
      <c r="B536" s="93"/>
      <c r="C536" s="93"/>
      <c r="D536" s="93"/>
      <c r="E536" s="93"/>
      <c r="F536" s="93"/>
      <c r="G536" s="93"/>
      <c r="H536" s="93"/>
      <c r="I536" s="93"/>
      <c r="J536" s="93"/>
      <c r="K536" s="93"/>
    </row>
    <row r="537" spans="2:11" x14ac:dyDescent="0.3">
      <c r="B537" s="93"/>
      <c r="C537" s="93"/>
      <c r="D537" s="93"/>
      <c r="E537" s="93"/>
      <c r="F537" s="93"/>
      <c r="G537" s="93"/>
      <c r="H537" s="93"/>
      <c r="I537" s="93"/>
      <c r="J537" s="93"/>
      <c r="K537" s="93"/>
    </row>
    <row r="538" spans="2:11" x14ac:dyDescent="0.3">
      <c r="B538" s="93"/>
      <c r="C538" s="93"/>
      <c r="D538" s="93"/>
      <c r="E538" s="93"/>
      <c r="F538" s="93"/>
      <c r="G538" s="93"/>
      <c r="H538" s="93"/>
      <c r="I538" s="93"/>
      <c r="J538" s="93"/>
      <c r="K538" s="93"/>
    </row>
    <row r="539" spans="2:11" x14ac:dyDescent="0.3">
      <c r="B539" s="93"/>
      <c r="C539" s="93"/>
      <c r="D539" s="93"/>
      <c r="E539" s="93"/>
      <c r="F539" s="93"/>
      <c r="G539" s="93"/>
      <c r="H539" s="93"/>
      <c r="I539" s="93"/>
      <c r="J539" s="93"/>
      <c r="K539" s="93"/>
    </row>
    <row r="540" spans="2:11" x14ac:dyDescent="0.3">
      <c r="B540" s="93"/>
      <c r="C540" s="93"/>
      <c r="D540" s="93"/>
      <c r="E540" s="93"/>
      <c r="F540" s="93"/>
      <c r="G540" s="93"/>
      <c r="H540" s="93"/>
      <c r="I540" s="93"/>
      <c r="J540" s="93"/>
      <c r="K540" s="93"/>
    </row>
    <row r="541" spans="2:11" x14ac:dyDescent="0.3">
      <c r="B541" s="93"/>
      <c r="C541" s="93"/>
      <c r="D541" s="93"/>
      <c r="E541" s="93"/>
      <c r="F541" s="93"/>
      <c r="G541" s="93"/>
      <c r="H541" s="93"/>
      <c r="I541" s="93"/>
      <c r="J541" s="93"/>
      <c r="K541" s="93"/>
    </row>
    <row r="542" spans="2:11" x14ac:dyDescent="0.3">
      <c r="B542" s="93"/>
      <c r="C542" s="93"/>
      <c r="D542" s="93"/>
      <c r="E542" s="93"/>
      <c r="F542" s="93"/>
      <c r="G542" s="93"/>
      <c r="H542" s="93"/>
      <c r="I542" s="93"/>
      <c r="J542" s="93"/>
      <c r="K542" s="93"/>
    </row>
    <row r="543" spans="2:11" x14ac:dyDescent="0.3">
      <c r="B543" s="93"/>
      <c r="C543" s="93"/>
      <c r="D543" s="93"/>
      <c r="E543" s="93"/>
      <c r="F543" s="93"/>
      <c r="G543" s="93"/>
      <c r="H543" s="93"/>
      <c r="I543" s="93"/>
      <c r="J543" s="93"/>
      <c r="K543" s="93"/>
    </row>
    <row r="544" spans="2:11" x14ac:dyDescent="0.3">
      <c r="B544" s="93"/>
      <c r="C544" s="93"/>
      <c r="D544" s="93"/>
      <c r="E544" s="93"/>
      <c r="F544" s="93"/>
      <c r="G544" s="93"/>
      <c r="H544" s="93"/>
      <c r="I544" s="93"/>
      <c r="J544" s="93"/>
      <c r="K544" s="93"/>
    </row>
    <row r="545" spans="2:11" x14ac:dyDescent="0.3">
      <c r="B545" s="93"/>
      <c r="C545" s="93"/>
      <c r="D545" s="93"/>
      <c r="E545" s="93"/>
      <c r="F545" s="93"/>
      <c r="G545" s="93"/>
      <c r="H545" s="93"/>
      <c r="I545" s="93"/>
      <c r="J545" s="93"/>
      <c r="K545" s="93"/>
    </row>
    <row r="546" spans="2:11" x14ac:dyDescent="0.3">
      <c r="B546" s="93"/>
      <c r="C546" s="93"/>
      <c r="D546" s="93"/>
      <c r="E546" s="93"/>
      <c r="F546" s="93"/>
      <c r="G546" s="93"/>
      <c r="H546" s="93"/>
      <c r="I546" s="93"/>
      <c r="J546" s="93"/>
      <c r="K546" s="93"/>
    </row>
    <row r="547" spans="2:11" x14ac:dyDescent="0.3">
      <c r="B547" s="93"/>
      <c r="C547" s="93"/>
      <c r="D547" s="93"/>
      <c r="E547" s="93"/>
      <c r="F547" s="93"/>
      <c r="G547" s="93"/>
      <c r="H547" s="93"/>
      <c r="I547" s="93"/>
      <c r="J547" s="93"/>
      <c r="K547" s="93"/>
    </row>
    <row r="548" spans="2:11" x14ac:dyDescent="0.3">
      <c r="B548" s="93"/>
      <c r="C548" s="93"/>
      <c r="D548" s="93"/>
      <c r="E548" s="93"/>
      <c r="F548" s="93"/>
      <c r="G548" s="93"/>
      <c r="H548" s="93"/>
      <c r="I548" s="93"/>
      <c r="J548" s="93"/>
      <c r="K548" s="93"/>
    </row>
    <row r="549" spans="2:11" x14ac:dyDescent="0.3">
      <c r="B549" s="93"/>
      <c r="C549" s="93"/>
      <c r="D549" s="93"/>
      <c r="E549" s="93"/>
      <c r="F549" s="93"/>
      <c r="G549" s="93"/>
      <c r="H549" s="93"/>
      <c r="I549" s="93"/>
      <c r="J549" s="93"/>
      <c r="K549" s="93"/>
    </row>
    <row r="550" spans="2:11" x14ac:dyDescent="0.3">
      <c r="B550" s="93"/>
      <c r="C550" s="93"/>
      <c r="D550" s="93"/>
      <c r="E550" s="93"/>
      <c r="F550" s="93"/>
      <c r="G550" s="93"/>
      <c r="H550" s="93"/>
      <c r="I550" s="93"/>
      <c r="J550" s="93"/>
      <c r="K550" s="93"/>
    </row>
    <row r="551" spans="2:11" x14ac:dyDescent="0.3">
      <c r="B551" s="93"/>
      <c r="C551" s="93"/>
      <c r="D551" s="93"/>
      <c r="E551" s="93"/>
      <c r="F551" s="93"/>
      <c r="G551" s="93"/>
      <c r="H551" s="93"/>
      <c r="I551" s="93"/>
      <c r="J551" s="93"/>
      <c r="K551" s="93"/>
    </row>
    <row r="552" spans="2:11" x14ac:dyDescent="0.3">
      <c r="B552" s="93"/>
      <c r="C552" s="93"/>
      <c r="D552" s="93"/>
      <c r="E552" s="93"/>
      <c r="F552" s="93"/>
      <c r="G552" s="93"/>
      <c r="H552" s="93"/>
      <c r="I552" s="93"/>
      <c r="J552" s="93"/>
      <c r="K552" s="93"/>
    </row>
    <row r="553" spans="2:11" x14ac:dyDescent="0.3">
      <c r="B553" s="93"/>
      <c r="C553" s="93"/>
      <c r="D553" s="93"/>
      <c r="E553" s="93"/>
      <c r="F553" s="93"/>
      <c r="G553" s="93"/>
      <c r="H553" s="93"/>
      <c r="I553" s="93"/>
      <c r="J553" s="93"/>
      <c r="K553" s="93"/>
    </row>
    <row r="554" spans="2:11" x14ac:dyDescent="0.3">
      <c r="B554" s="93"/>
      <c r="C554" s="93"/>
      <c r="D554" s="93"/>
      <c r="E554" s="93"/>
      <c r="F554" s="93"/>
      <c r="G554" s="93"/>
      <c r="H554" s="93"/>
      <c r="I554" s="93"/>
      <c r="J554" s="93"/>
      <c r="K554" s="93"/>
    </row>
    <row r="555" spans="2:11" x14ac:dyDescent="0.3">
      <c r="B555" s="93"/>
      <c r="C555" s="93"/>
      <c r="D555" s="93"/>
      <c r="E555" s="93"/>
      <c r="F555" s="93"/>
      <c r="G555" s="93"/>
      <c r="H555" s="93"/>
      <c r="I555" s="93"/>
      <c r="J555" s="93"/>
      <c r="K555" s="93"/>
    </row>
    <row r="556" spans="2:11" x14ac:dyDescent="0.3">
      <c r="B556" s="93"/>
      <c r="C556" s="93"/>
      <c r="D556" s="93"/>
      <c r="E556" s="93"/>
      <c r="F556" s="93"/>
      <c r="G556" s="93"/>
      <c r="H556" s="93"/>
      <c r="I556" s="93"/>
      <c r="J556" s="93"/>
      <c r="K556" s="93"/>
    </row>
    <row r="557" spans="2:11" x14ac:dyDescent="0.3">
      <c r="B557" s="93"/>
      <c r="C557" s="93"/>
      <c r="D557" s="93"/>
      <c r="E557" s="93"/>
      <c r="F557" s="93"/>
      <c r="G557" s="93"/>
      <c r="H557" s="93"/>
      <c r="I557" s="93"/>
      <c r="J557" s="93"/>
      <c r="K557" s="93"/>
    </row>
    <row r="558" spans="2:11" x14ac:dyDescent="0.3">
      <c r="B558" s="93"/>
      <c r="C558" s="93"/>
      <c r="D558" s="93"/>
      <c r="E558" s="93"/>
      <c r="F558" s="93"/>
      <c r="G558" s="93"/>
      <c r="H558" s="93"/>
      <c r="I558" s="93"/>
      <c r="J558" s="93"/>
      <c r="K558" s="93"/>
    </row>
    <row r="559" spans="2:11" x14ac:dyDescent="0.3">
      <c r="B559" s="93"/>
      <c r="C559" s="93"/>
      <c r="D559" s="93"/>
      <c r="E559" s="93"/>
      <c r="F559" s="93"/>
      <c r="G559" s="93"/>
      <c r="H559" s="93"/>
      <c r="I559" s="93"/>
      <c r="J559" s="93"/>
      <c r="K559" s="93"/>
    </row>
    <row r="560" spans="2:11" x14ac:dyDescent="0.3">
      <c r="B560" s="93"/>
      <c r="C560" s="93"/>
      <c r="D560" s="93"/>
      <c r="E560" s="93"/>
      <c r="F560" s="93"/>
      <c r="G560" s="93"/>
      <c r="H560" s="93"/>
      <c r="I560" s="93"/>
      <c r="J560" s="93"/>
      <c r="K560" s="93"/>
    </row>
    <row r="561" spans="2:11" x14ac:dyDescent="0.3">
      <c r="B561" s="93"/>
      <c r="C561" s="93"/>
      <c r="D561" s="93"/>
      <c r="E561" s="93"/>
      <c r="F561" s="93"/>
      <c r="G561" s="93"/>
      <c r="H561" s="93"/>
      <c r="I561" s="93"/>
      <c r="J561" s="93"/>
      <c r="K561" s="93"/>
    </row>
    <row r="562" spans="2:11" x14ac:dyDescent="0.3">
      <c r="B562" s="93"/>
      <c r="C562" s="93"/>
      <c r="D562" s="93"/>
      <c r="E562" s="93"/>
      <c r="F562" s="93"/>
      <c r="G562" s="93"/>
      <c r="H562" s="93"/>
      <c r="I562" s="93"/>
      <c r="J562" s="93"/>
      <c r="K562" s="93"/>
    </row>
    <row r="563" spans="2:11" x14ac:dyDescent="0.3">
      <c r="B563" s="93"/>
      <c r="C563" s="93"/>
      <c r="D563" s="93"/>
      <c r="E563" s="93"/>
      <c r="F563" s="93"/>
      <c r="G563" s="93"/>
      <c r="H563" s="93"/>
      <c r="I563" s="93"/>
      <c r="J563" s="93"/>
      <c r="K563" s="93"/>
    </row>
    <row r="564" spans="2:11" x14ac:dyDescent="0.3">
      <c r="B564" s="93"/>
      <c r="C564" s="93"/>
      <c r="D564" s="93"/>
      <c r="E564" s="93"/>
      <c r="F564" s="93"/>
      <c r="G564" s="93"/>
      <c r="H564" s="93"/>
      <c r="I564" s="93"/>
      <c r="J564" s="93"/>
      <c r="K564" s="93"/>
    </row>
    <row r="565" spans="2:11" x14ac:dyDescent="0.3">
      <c r="B565" s="93"/>
      <c r="C565" s="93"/>
      <c r="D565" s="93"/>
      <c r="E565" s="93"/>
      <c r="F565" s="93"/>
      <c r="G565" s="93"/>
      <c r="H565" s="93"/>
      <c r="I565" s="93"/>
      <c r="J565" s="93"/>
      <c r="K565" s="93"/>
    </row>
    <row r="566" spans="2:11" x14ac:dyDescent="0.3">
      <c r="B566" s="93"/>
      <c r="C566" s="93"/>
      <c r="D566" s="93"/>
      <c r="E566" s="93"/>
      <c r="F566" s="93"/>
      <c r="G566" s="93"/>
      <c r="H566" s="93"/>
      <c r="I566" s="93"/>
      <c r="J566" s="93"/>
      <c r="K566" s="93"/>
    </row>
    <row r="567" spans="2:11" x14ac:dyDescent="0.3">
      <c r="B567" s="93"/>
      <c r="C567" s="93"/>
      <c r="D567" s="93"/>
      <c r="E567" s="93"/>
      <c r="F567" s="93"/>
      <c r="G567" s="93"/>
      <c r="H567" s="93"/>
      <c r="I567" s="93"/>
      <c r="J567" s="93"/>
      <c r="K567" s="93"/>
    </row>
    <row r="568" spans="2:11" x14ac:dyDescent="0.3">
      <c r="B568" s="93"/>
      <c r="C568" s="93"/>
      <c r="D568" s="93"/>
      <c r="E568" s="93"/>
      <c r="F568" s="93"/>
      <c r="G568" s="93"/>
      <c r="H568" s="93"/>
      <c r="I568" s="93"/>
      <c r="J568" s="93"/>
      <c r="K568" s="93"/>
    </row>
    <row r="569" spans="2:11" x14ac:dyDescent="0.3">
      <c r="B569" s="93"/>
      <c r="C569" s="93"/>
      <c r="D569" s="93"/>
      <c r="E569" s="93"/>
      <c r="F569" s="93"/>
      <c r="G569" s="93"/>
      <c r="H569" s="93"/>
      <c r="I569" s="93"/>
      <c r="J569" s="93"/>
      <c r="K569" s="93"/>
    </row>
    <row r="570" spans="2:11" x14ac:dyDescent="0.3">
      <c r="B570" s="93"/>
      <c r="C570" s="93"/>
      <c r="D570" s="93"/>
      <c r="E570" s="93"/>
      <c r="F570" s="93"/>
      <c r="G570" s="93"/>
      <c r="H570" s="93"/>
      <c r="I570" s="93"/>
      <c r="J570" s="93"/>
      <c r="K570" s="93"/>
    </row>
    <row r="571" spans="2:11" x14ac:dyDescent="0.3">
      <c r="B571" s="93"/>
      <c r="C571" s="93"/>
      <c r="D571" s="93"/>
      <c r="E571" s="93"/>
      <c r="F571" s="93"/>
      <c r="G571" s="93"/>
      <c r="H571" s="93"/>
      <c r="I571" s="93"/>
      <c r="J571" s="93"/>
      <c r="K571" s="93"/>
    </row>
    <row r="572" spans="2:11" x14ac:dyDescent="0.3">
      <c r="B572" s="93"/>
      <c r="C572" s="93"/>
      <c r="D572" s="93"/>
      <c r="E572" s="93"/>
      <c r="F572" s="93"/>
      <c r="G572" s="93"/>
      <c r="H572" s="93"/>
      <c r="I572" s="93"/>
      <c r="J572" s="93"/>
      <c r="K572" s="93"/>
    </row>
    <row r="573" spans="2:11" x14ac:dyDescent="0.3">
      <c r="B573" s="93"/>
      <c r="C573" s="93"/>
      <c r="D573" s="93"/>
      <c r="E573" s="93"/>
      <c r="F573" s="93"/>
      <c r="G573" s="93"/>
      <c r="H573" s="93"/>
      <c r="I573" s="93"/>
      <c r="J573" s="93"/>
      <c r="K573" s="93"/>
    </row>
    <row r="574" spans="2:11" x14ac:dyDescent="0.3">
      <c r="B574" s="93"/>
      <c r="C574" s="93"/>
      <c r="D574" s="93"/>
      <c r="E574" s="93"/>
      <c r="F574" s="93"/>
      <c r="G574" s="93"/>
      <c r="H574" s="93"/>
      <c r="I574" s="93"/>
      <c r="J574" s="93"/>
      <c r="K574" s="93"/>
    </row>
    <row r="575" spans="2:11" x14ac:dyDescent="0.3">
      <c r="B575" s="93"/>
      <c r="C575" s="93"/>
      <c r="D575" s="93"/>
      <c r="E575" s="93"/>
      <c r="F575" s="93"/>
      <c r="G575" s="93"/>
      <c r="H575" s="93"/>
      <c r="I575" s="93"/>
      <c r="J575" s="93"/>
      <c r="K575" s="93"/>
    </row>
    <row r="576" spans="2:11" x14ac:dyDescent="0.3">
      <c r="B576" s="93"/>
      <c r="C576" s="93"/>
      <c r="D576" s="93"/>
      <c r="E576" s="93"/>
      <c r="F576" s="93"/>
      <c r="G576" s="93"/>
      <c r="H576" s="93"/>
      <c r="I576" s="93"/>
      <c r="J576" s="93"/>
      <c r="K576" s="93"/>
    </row>
    <row r="577" spans="2:11" x14ac:dyDescent="0.3">
      <c r="B577" s="93"/>
      <c r="C577" s="93"/>
      <c r="D577" s="93"/>
      <c r="E577" s="93"/>
      <c r="F577" s="93"/>
      <c r="G577" s="93"/>
      <c r="H577" s="93"/>
      <c r="I577" s="93"/>
      <c r="J577" s="93"/>
      <c r="K577" s="93"/>
    </row>
    <row r="578" spans="2:11" x14ac:dyDescent="0.3">
      <c r="B578" s="93"/>
      <c r="C578" s="93"/>
      <c r="D578" s="93"/>
      <c r="E578" s="93"/>
      <c r="F578" s="93"/>
      <c r="G578" s="93"/>
      <c r="H578" s="93"/>
      <c r="I578" s="93"/>
      <c r="J578" s="93"/>
      <c r="K578" s="93"/>
    </row>
    <row r="579" spans="2:11" x14ac:dyDescent="0.3">
      <c r="B579" s="93"/>
      <c r="C579" s="93"/>
      <c r="D579" s="93"/>
      <c r="E579" s="93"/>
      <c r="F579" s="93"/>
      <c r="G579" s="93"/>
      <c r="H579" s="93"/>
      <c r="I579" s="93"/>
      <c r="J579" s="93"/>
      <c r="K579" s="93"/>
    </row>
    <row r="580" spans="2:11" x14ac:dyDescent="0.3">
      <c r="B580" s="93"/>
      <c r="C580" s="93"/>
      <c r="D580" s="93"/>
      <c r="E580" s="93"/>
      <c r="F580" s="93"/>
      <c r="G580" s="93"/>
      <c r="H580" s="93"/>
      <c r="I580" s="93"/>
      <c r="J580" s="93"/>
      <c r="K580" s="93"/>
    </row>
    <row r="581" spans="2:11" x14ac:dyDescent="0.3">
      <c r="B581" s="93"/>
      <c r="C581" s="93"/>
      <c r="D581" s="93"/>
      <c r="E581" s="93"/>
      <c r="F581" s="93"/>
      <c r="G581" s="93"/>
      <c r="H581" s="93"/>
      <c r="I581" s="93"/>
      <c r="J581" s="93"/>
      <c r="K581" s="93"/>
    </row>
    <row r="582" spans="2:11" x14ac:dyDescent="0.3">
      <c r="B582" s="93"/>
      <c r="C582" s="93"/>
      <c r="D582" s="93"/>
      <c r="E582" s="93"/>
      <c r="F582" s="93"/>
      <c r="G582" s="93"/>
      <c r="H582" s="93"/>
      <c r="I582" s="93"/>
      <c r="J582" s="93"/>
      <c r="K582" s="93"/>
    </row>
    <row r="583" spans="2:11" x14ac:dyDescent="0.3">
      <c r="B583" s="93"/>
      <c r="C583" s="93"/>
      <c r="D583" s="93"/>
      <c r="E583" s="93"/>
      <c r="F583" s="93"/>
      <c r="G583" s="93"/>
      <c r="H583" s="93"/>
      <c r="I583" s="93"/>
      <c r="J583" s="93"/>
      <c r="K583" s="93"/>
    </row>
    <row r="584" spans="2:11" x14ac:dyDescent="0.3">
      <c r="B584" s="93"/>
      <c r="C584" s="93"/>
      <c r="D584" s="93"/>
      <c r="E584" s="93"/>
      <c r="F584" s="93"/>
      <c r="G584" s="93"/>
      <c r="H584" s="93"/>
      <c r="I584" s="93"/>
      <c r="J584" s="93"/>
      <c r="K584" s="93"/>
    </row>
    <row r="585" spans="2:11" x14ac:dyDescent="0.3">
      <c r="B585" s="93"/>
      <c r="C585" s="93"/>
      <c r="D585" s="93"/>
      <c r="E585" s="93"/>
      <c r="F585" s="93"/>
      <c r="G585" s="93"/>
      <c r="H585" s="93"/>
      <c r="I585" s="93"/>
      <c r="J585" s="93"/>
      <c r="K585" s="93"/>
    </row>
    <row r="586" spans="2:11" x14ac:dyDescent="0.3">
      <c r="B586" s="93"/>
      <c r="C586" s="93"/>
      <c r="D586" s="93"/>
      <c r="E586" s="93"/>
      <c r="F586" s="93"/>
      <c r="G586" s="93"/>
      <c r="H586" s="93"/>
      <c r="I586" s="93"/>
      <c r="J586" s="93"/>
      <c r="K586" s="93"/>
    </row>
    <row r="587" spans="2:11" x14ac:dyDescent="0.3">
      <c r="B587" s="93"/>
      <c r="C587" s="93"/>
      <c r="D587" s="93"/>
      <c r="E587" s="93"/>
      <c r="F587" s="93"/>
      <c r="G587" s="93"/>
      <c r="H587" s="93"/>
      <c r="I587" s="93"/>
      <c r="J587" s="93"/>
      <c r="K587" s="93"/>
    </row>
    <row r="588" spans="2:11" x14ac:dyDescent="0.3">
      <c r="B588" s="93"/>
      <c r="C588" s="93"/>
      <c r="D588" s="93"/>
      <c r="E588" s="93"/>
      <c r="F588" s="93"/>
      <c r="G588" s="93"/>
      <c r="H588" s="93"/>
      <c r="I588" s="93"/>
      <c r="J588" s="93"/>
      <c r="K588" s="93"/>
    </row>
    <row r="589" spans="2:11" x14ac:dyDescent="0.3">
      <c r="B589" s="93"/>
      <c r="C589" s="93"/>
      <c r="D589" s="93"/>
      <c r="E589" s="93"/>
      <c r="F589" s="93"/>
      <c r="G589" s="93"/>
      <c r="H589" s="93"/>
      <c r="I589" s="93"/>
      <c r="J589" s="93"/>
      <c r="K589" s="93"/>
    </row>
    <row r="590" spans="2:11" x14ac:dyDescent="0.3">
      <c r="B590" s="93"/>
      <c r="C590" s="93"/>
      <c r="D590" s="93"/>
      <c r="E590" s="93"/>
      <c r="F590" s="93"/>
      <c r="G590" s="93"/>
      <c r="H590" s="93"/>
      <c r="I590" s="93"/>
      <c r="J590" s="93"/>
      <c r="K590" s="93"/>
    </row>
    <row r="591" spans="2:11" x14ac:dyDescent="0.3">
      <c r="B591" s="93"/>
      <c r="C591" s="93"/>
      <c r="D591" s="93"/>
      <c r="E591" s="93"/>
      <c r="F591" s="93"/>
      <c r="G591" s="93"/>
      <c r="H591" s="93"/>
      <c r="I591" s="93"/>
      <c r="J591" s="93"/>
      <c r="K591" s="93"/>
    </row>
    <row r="592" spans="2:11" x14ac:dyDescent="0.3">
      <c r="B592" s="93"/>
      <c r="C592" s="93"/>
      <c r="D592" s="93"/>
      <c r="E592" s="93"/>
      <c r="F592" s="93"/>
      <c r="G592" s="93"/>
      <c r="H592" s="93"/>
      <c r="I592" s="93"/>
      <c r="J592" s="93"/>
      <c r="K592" s="93"/>
    </row>
    <row r="593" spans="2:11" x14ac:dyDescent="0.3">
      <c r="B593" s="93"/>
      <c r="C593" s="93"/>
      <c r="D593" s="93"/>
      <c r="E593" s="93"/>
      <c r="F593" s="93"/>
      <c r="G593" s="93"/>
      <c r="H593" s="93"/>
      <c r="I593" s="93"/>
      <c r="J593" s="93"/>
      <c r="K593" s="93"/>
    </row>
    <row r="594" spans="2:11" x14ac:dyDescent="0.3">
      <c r="B594" s="93"/>
      <c r="C594" s="93"/>
      <c r="D594" s="93"/>
      <c r="E594" s="93"/>
      <c r="F594" s="93"/>
      <c r="G594" s="93"/>
      <c r="H594" s="93"/>
      <c r="I594" s="93"/>
      <c r="J594" s="93"/>
      <c r="K594" s="93"/>
    </row>
    <row r="595" spans="2:11" x14ac:dyDescent="0.3">
      <c r="B595" s="93"/>
      <c r="C595" s="93"/>
      <c r="D595" s="93"/>
      <c r="E595" s="93"/>
      <c r="F595" s="93"/>
      <c r="G595" s="93"/>
      <c r="H595" s="93"/>
      <c r="I595" s="93"/>
      <c r="J595" s="93"/>
      <c r="K595" s="93"/>
    </row>
    <row r="596" spans="2:11" x14ac:dyDescent="0.3">
      <c r="B596" s="93"/>
      <c r="C596" s="93"/>
      <c r="D596" s="93"/>
      <c r="E596" s="93"/>
      <c r="F596" s="93"/>
      <c r="G596" s="93"/>
      <c r="H596" s="93"/>
      <c r="I596" s="93"/>
      <c r="J596" s="93"/>
      <c r="K596" s="93"/>
    </row>
    <row r="597" spans="2:11" x14ac:dyDescent="0.3">
      <c r="B597" s="93"/>
      <c r="C597" s="93"/>
      <c r="D597" s="93"/>
      <c r="E597" s="93"/>
      <c r="F597" s="93"/>
      <c r="G597" s="93"/>
      <c r="H597" s="93"/>
      <c r="I597" s="93"/>
      <c r="J597" s="93"/>
      <c r="K597" s="93"/>
    </row>
    <row r="598" spans="2:11" x14ac:dyDescent="0.3">
      <c r="B598" s="93"/>
      <c r="C598" s="93"/>
      <c r="D598" s="93"/>
      <c r="E598" s="93"/>
      <c r="F598" s="93"/>
      <c r="G598" s="93"/>
      <c r="H598" s="93"/>
      <c r="I598" s="93"/>
      <c r="J598" s="93"/>
      <c r="K598" s="93"/>
    </row>
    <row r="599" spans="2:11" x14ac:dyDescent="0.3">
      <c r="B599" s="93"/>
      <c r="C599" s="93"/>
      <c r="D599" s="93"/>
      <c r="E599" s="93"/>
      <c r="F599" s="93"/>
      <c r="G599" s="93"/>
      <c r="H599" s="93"/>
      <c r="I599" s="93"/>
      <c r="J599" s="93"/>
      <c r="K599" s="93"/>
    </row>
    <row r="600" spans="2:11" x14ac:dyDescent="0.3">
      <c r="B600" s="93"/>
      <c r="C600" s="93"/>
      <c r="D600" s="93"/>
      <c r="E600" s="93"/>
      <c r="F600" s="93"/>
      <c r="G600" s="93"/>
      <c r="H600" s="93"/>
      <c r="I600" s="93"/>
      <c r="J600" s="93"/>
      <c r="K600" s="93"/>
    </row>
    <row r="601" spans="2:11" x14ac:dyDescent="0.3">
      <c r="B601" s="93"/>
      <c r="C601" s="93"/>
      <c r="D601" s="93"/>
      <c r="E601" s="93"/>
      <c r="F601" s="93"/>
      <c r="G601" s="93"/>
      <c r="H601" s="93"/>
      <c r="I601" s="93"/>
      <c r="J601" s="93"/>
      <c r="K601" s="93"/>
    </row>
    <row r="602" spans="2:11" x14ac:dyDescent="0.3">
      <c r="B602" s="93"/>
      <c r="C602" s="93"/>
      <c r="D602" s="93"/>
      <c r="E602" s="93"/>
      <c r="F602" s="93"/>
      <c r="G602" s="93"/>
      <c r="H602" s="93"/>
      <c r="I602" s="93"/>
      <c r="J602" s="93"/>
      <c r="K602" s="93"/>
    </row>
    <row r="603" spans="2:11" x14ac:dyDescent="0.3">
      <c r="B603" s="93"/>
      <c r="C603" s="93"/>
      <c r="D603" s="93"/>
      <c r="E603" s="93"/>
      <c r="F603" s="93"/>
      <c r="G603" s="93"/>
      <c r="H603" s="93"/>
      <c r="I603" s="93"/>
      <c r="J603" s="93"/>
      <c r="K603" s="93"/>
    </row>
    <row r="604" spans="2:11" x14ac:dyDescent="0.3">
      <c r="B604" s="93"/>
      <c r="C604" s="93"/>
      <c r="D604" s="93"/>
      <c r="E604" s="93"/>
      <c r="F604" s="93"/>
      <c r="G604" s="93"/>
      <c r="H604" s="93"/>
      <c r="I604" s="93"/>
      <c r="J604" s="93"/>
      <c r="K604" s="93"/>
    </row>
    <row r="605" spans="2:11" x14ac:dyDescent="0.3">
      <c r="B605" s="93"/>
      <c r="C605" s="93"/>
      <c r="D605" s="93"/>
      <c r="E605" s="93"/>
      <c r="F605" s="93"/>
      <c r="G605" s="93"/>
      <c r="H605" s="93"/>
      <c r="I605" s="93"/>
      <c r="J605" s="93"/>
      <c r="K605" s="93"/>
    </row>
    <row r="606" spans="2:11" x14ac:dyDescent="0.3">
      <c r="B606" s="93"/>
      <c r="C606" s="93"/>
      <c r="D606" s="93"/>
      <c r="E606" s="93"/>
      <c r="F606" s="93"/>
      <c r="G606" s="93"/>
      <c r="H606" s="93"/>
      <c r="I606" s="93"/>
      <c r="J606" s="93"/>
      <c r="K606" s="93"/>
    </row>
    <row r="607" spans="2:11" x14ac:dyDescent="0.3">
      <c r="B607" s="93"/>
      <c r="C607" s="93"/>
      <c r="D607" s="93"/>
      <c r="E607" s="93"/>
      <c r="F607" s="93"/>
      <c r="G607" s="93"/>
      <c r="H607" s="93"/>
      <c r="I607" s="93"/>
      <c r="J607" s="93"/>
      <c r="K607" s="93"/>
    </row>
    <row r="608" spans="2:11" x14ac:dyDescent="0.3">
      <c r="B608" s="93"/>
      <c r="C608" s="93"/>
      <c r="D608" s="93"/>
      <c r="E608" s="93"/>
      <c r="F608" s="93"/>
      <c r="G608" s="93"/>
      <c r="H608" s="93"/>
      <c r="I608" s="93"/>
      <c r="J608" s="93"/>
      <c r="K608" s="93"/>
    </row>
    <row r="609" spans="2:11" x14ac:dyDescent="0.3">
      <c r="B609" s="93"/>
      <c r="C609" s="93"/>
      <c r="D609" s="93"/>
      <c r="E609" s="93"/>
      <c r="F609" s="93"/>
      <c r="G609" s="93"/>
      <c r="H609" s="93"/>
      <c r="I609" s="93"/>
      <c r="J609" s="93"/>
      <c r="K609" s="93"/>
    </row>
    <row r="610" spans="2:11" x14ac:dyDescent="0.3">
      <c r="B610" s="93"/>
      <c r="C610" s="93"/>
      <c r="D610" s="93"/>
      <c r="E610" s="93"/>
      <c r="F610" s="93"/>
      <c r="G610" s="93"/>
      <c r="H610" s="93"/>
      <c r="I610" s="93"/>
      <c r="J610" s="93"/>
      <c r="K610" s="93"/>
    </row>
    <row r="611" spans="2:11" x14ac:dyDescent="0.3">
      <c r="B611" s="93"/>
      <c r="C611" s="93"/>
      <c r="D611" s="93"/>
      <c r="E611" s="93"/>
      <c r="F611" s="93"/>
      <c r="G611" s="93"/>
      <c r="H611" s="93"/>
      <c r="I611" s="93"/>
      <c r="J611" s="93"/>
      <c r="K611" s="93"/>
    </row>
    <row r="612" spans="2:11" x14ac:dyDescent="0.3">
      <c r="B612" s="93"/>
      <c r="C612" s="93"/>
      <c r="D612" s="93"/>
      <c r="E612" s="93"/>
      <c r="F612" s="93"/>
      <c r="G612" s="93"/>
      <c r="H612" s="93"/>
      <c r="I612" s="93"/>
      <c r="J612" s="93"/>
      <c r="K612" s="93"/>
    </row>
    <row r="613" spans="2:11" x14ac:dyDescent="0.3">
      <c r="B613" s="93"/>
      <c r="C613" s="93"/>
      <c r="D613" s="93"/>
      <c r="E613" s="93"/>
      <c r="F613" s="93"/>
      <c r="G613" s="93"/>
      <c r="H613" s="93"/>
      <c r="I613" s="93"/>
      <c r="J613" s="93"/>
      <c r="K613" s="93"/>
    </row>
    <row r="614" spans="2:11" x14ac:dyDescent="0.3">
      <c r="B614" s="93"/>
      <c r="C614" s="93"/>
      <c r="D614" s="93"/>
      <c r="E614" s="93"/>
      <c r="F614" s="93"/>
      <c r="G614" s="93"/>
      <c r="H614" s="93"/>
      <c r="I614" s="93"/>
      <c r="J614" s="93"/>
      <c r="K614" s="93"/>
    </row>
    <row r="615" spans="2:11" x14ac:dyDescent="0.3">
      <c r="B615" s="93"/>
      <c r="C615" s="93"/>
      <c r="D615" s="93"/>
      <c r="E615" s="93"/>
      <c r="F615" s="93"/>
      <c r="G615" s="93"/>
      <c r="H615" s="93"/>
      <c r="I615" s="93"/>
      <c r="J615" s="93"/>
      <c r="K615" s="93"/>
    </row>
    <row r="616" spans="2:11" x14ac:dyDescent="0.3">
      <c r="B616" s="93"/>
      <c r="C616" s="93"/>
      <c r="D616" s="93"/>
      <c r="E616" s="93"/>
      <c r="F616" s="93"/>
      <c r="G616" s="93"/>
      <c r="H616" s="93"/>
      <c r="I616" s="93"/>
      <c r="J616" s="93"/>
      <c r="K616" s="93"/>
    </row>
    <row r="617" spans="2:11" x14ac:dyDescent="0.3">
      <c r="B617" s="93"/>
      <c r="C617" s="93"/>
      <c r="D617" s="93"/>
      <c r="E617" s="93"/>
      <c r="F617" s="93"/>
      <c r="G617" s="93"/>
      <c r="H617" s="93"/>
      <c r="I617" s="93"/>
      <c r="J617" s="93"/>
      <c r="K617" s="93"/>
    </row>
    <row r="618" spans="2:11" x14ac:dyDescent="0.3">
      <c r="B618" s="93"/>
      <c r="C618" s="93"/>
      <c r="D618" s="93"/>
      <c r="E618" s="93"/>
      <c r="F618" s="93"/>
      <c r="G618" s="93"/>
      <c r="H618" s="93"/>
      <c r="I618" s="93"/>
      <c r="J618" s="93"/>
      <c r="K618" s="93"/>
    </row>
    <row r="619" spans="2:11" x14ac:dyDescent="0.3">
      <c r="B619" s="93"/>
      <c r="C619" s="93"/>
      <c r="D619" s="93"/>
      <c r="E619" s="93"/>
      <c r="F619" s="93"/>
      <c r="G619" s="93"/>
      <c r="H619" s="93"/>
      <c r="I619" s="93"/>
      <c r="J619" s="93"/>
      <c r="K619" s="93"/>
    </row>
    <row r="620" spans="2:11" x14ac:dyDescent="0.3">
      <c r="B620" s="93"/>
      <c r="C620" s="93"/>
      <c r="D620" s="93"/>
      <c r="E620" s="93"/>
      <c r="F620" s="93"/>
      <c r="G620" s="93"/>
      <c r="H620" s="93"/>
      <c r="I620" s="93"/>
      <c r="J620" s="93"/>
      <c r="K620" s="93"/>
    </row>
    <row r="621" spans="2:11" x14ac:dyDescent="0.3">
      <c r="B621" s="93"/>
      <c r="C621" s="93"/>
      <c r="D621" s="93"/>
      <c r="E621" s="93"/>
      <c r="F621" s="93"/>
      <c r="G621" s="93"/>
      <c r="H621" s="93"/>
      <c r="I621" s="93"/>
      <c r="J621" s="93"/>
      <c r="K621" s="93"/>
    </row>
    <row r="622" spans="2:11" x14ac:dyDescent="0.3">
      <c r="B622" s="93"/>
      <c r="C622" s="93"/>
      <c r="D622" s="93"/>
      <c r="E622" s="93"/>
      <c r="F622" s="93"/>
      <c r="G622" s="93"/>
      <c r="H622" s="93"/>
      <c r="I622" s="93"/>
      <c r="J622" s="93"/>
      <c r="K622" s="93"/>
    </row>
    <row r="623" spans="2:11" x14ac:dyDescent="0.3">
      <c r="B623" s="93"/>
      <c r="C623" s="93"/>
      <c r="D623" s="93"/>
      <c r="E623" s="93"/>
      <c r="F623" s="93"/>
      <c r="G623" s="93"/>
      <c r="H623" s="93"/>
      <c r="I623" s="93"/>
      <c r="J623" s="93"/>
      <c r="K623" s="93"/>
    </row>
    <row r="624" spans="2:11" x14ac:dyDescent="0.3">
      <c r="B624" s="93"/>
      <c r="C624" s="93"/>
      <c r="D624" s="93"/>
      <c r="E624" s="93"/>
      <c r="F624" s="93"/>
      <c r="G624" s="93"/>
      <c r="H624" s="93"/>
      <c r="I624" s="93"/>
      <c r="J624" s="93"/>
      <c r="K624" s="93"/>
    </row>
    <row r="625" spans="2:11" x14ac:dyDescent="0.3">
      <c r="B625" s="93"/>
      <c r="C625" s="93"/>
      <c r="D625" s="93"/>
      <c r="E625" s="93"/>
      <c r="F625" s="93"/>
      <c r="G625" s="93"/>
      <c r="H625" s="93"/>
      <c r="I625" s="93"/>
      <c r="J625" s="93"/>
      <c r="K625" s="93"/>
    </row>
    <row r="626" spans="2:11" x14ac:dyDescent="0.3">
      <c r="B626" s="93"/>
      <c r="C626" s="93"/>
      <c r="D626" s="93"/>
      <c r="E626" s="93"/>
      <c r="F626" s="93"/>
      <c r="G626" s="93"/>
      <c r="H626" s="93"/>
      <c r="I626" s="93"/>
      <c r="J626" s="93"/>
      <c r="K626" s="93"/>
    </row>
    <row r="627" spans="2:11" x14ac:dyDescent="0.3">
      <c r="B627" s="93"/>
      <c r="C627" s="93"/>
      <c r="D627" s="93"/>
      <c r="E627" s="93"/>
      <c r="F627" s="93"/>
      <c r="G627" s="93"/>
      <c r="H627" s="93"/>
      <c r="I627" s="93"/>
      <c r="J627" s="93"/>
      <c r="K627" s="93"/>
    </row>
    <row r="628" spans="2:11" x14ac:dyDescent="0.3">
      <c r="B628" s="93"/>
      <c r="C628" s="93"/>
      <c r="D628" s="93"/>
      <c r="E628" s="93"/>
      <c r="F628" s="93"/>
      <c r="G628" s="93"/>
      <c r="H628" s="93"/>
      <c r="I628" s="93"/>
      <c r="J628" s="93"/>
      <c r="K628" s="93"/>
    </row>
    <row r="629" spans="2:11" x14ac:dyDescent="0.3">
      <c r="B629" s="93"/>
      <c r="C629" s="93"/>
      <c r="D629" s="93"/>
      <c r="E629" s="93"/>
      <c r="F629" s="93"/>
      <c r="G629" s="93"/>
      <c r="H629" s="93"/>
      <c r="I629" s="93"/>
      <c r="J629" s="93"/>
      <c r="K629" s="93"/>
    </row>
    <row r="630" spans="2:11" x14ac:dyDescent="0.3">
      <c r="B630" s="93"/>
      <c r="C630" s="93"/>
      <c r="D630" s="93"/>
      <c r="E630" s="93"/>
      <c r="F630" s="93"/>
      <c r="G630" s="93"/>
      <c r="H630" s="93"/>
      <c r="I630" s="93"/>
      <c r="J630" s="93"/>
      <c r="K630" s="93"/>
    </row>
    <row r="631" spans="2:11" x14ac:dyDescent="0.3">
      <c r="B631" s="93"/>
      <c r="C631" s="93"/>
      <c r="D631" s="93"/>
      <c r="E631" s="93"/>
      <c r="F631" s="93"/>
      <c r="G631" s="93"/>
      <c r="H631" s="93"/>
      <c r="I631" s="93"/>
      <c r="J631" s="93"/>
      <c r="K631" s="93"/>
    </row>
    <row r="632" spans="2:11" x14ac:dyDescent="0.3">
      <c r="B632" s="93"/>
      <c r="C632" s="93"/>
      <c r="D632" s="93"/>
      <c r="E632" s="93"/>
      <c r="F632" s="93"/>
      <c r="G632" s="93"/>
      <c r="H632" s="93"/>
      <c r="I632" s="93"/>
      <c r="J632" s="93"/>
      <c r="K632" s="93"/>
    </row>
    <row r="633" spans="2:11" x14ac:dyDescent="0.3">
      <c r="B633" s="93"/>
      <c r="C633" s="93"/>
      <c r="D633" s="93"/>
      <c r="E633" s="93"/>
      <c r="F633" s="93"/>
      <c r="G633" s="93"/>
      <c r="H633" s="93"/>
      <c r="I633" s="93"/>
      <c r="J633" s="93"/>
      <c r="K633" s="93"/>
    </row>
    <row r="634" spans="2:11" x14ac:dyDescent="0.3">
      <c r="B634" s="93"/>
      <c r="C634" s="93"/>
      <c r="D634" s="93"/>
      <c r="E634" s="93"/>
      <c r="F634" s="93"/>
      <c r="G634" s="93"/>
      <c r="H634" s="93"/>
      <c r="I634" s="93"/>
      <c r="J634" s="93"/>
      <c r="K634" s="93"/>
    </row>
    <row r="635" spans="2:11" x14ac:dyDescent="0.3">
      <c r="B635" s="93"/>
      <c r="C635" s="93"/>
      <c r="D635" s="93"/>
      <c r="E635" s="93"/>
      <c r="F635" s="93"/>
      <c r="G635" s="93"/>
      <c r="H635" s="93"/>
      <c r="I635" s="93"/>
      <c r="J635" s="93"/>
      <c r="K635" s="93"/>
    </row>
    <row r="636" spans="2:11" x14ac:dyDescent="0.3">
      <c r="B636" s="93"/>
      <c r="C636" s="93"/>
      <c r="D636" s="93"/>
      <c r="E636" s="93"/>
      <c r="F636" s="93"/>
      <c r="G636" s="93"/>
      <c r="H636" s="93"/>
      <c r="I636" s="93"/>
      <c r="J636" s="93"/>
      <c r="K636" s="93"/>
    </row>
    <row r="637" spans="2:11" x14ac:dyDescent="0.3">
      <c r="B637" s="93"/>
      <c r="C637" s="93"/>
      <c r="D637" s="93"/>
      <c r="E637" s="93"/>
      <c r="F637" s="93"/>
      <c r="G637" s="93"/>
      <c r="H637" s="93"/>
      <c r="I637" s="93"/>
      <c r="J637" s="93"/>
      <c r="K637" s="93"/>
    </row>
    <row r="638" spans="2:11" x14ac:dyDescent="0.3">
      <c r="B638" s="93"/>
      <c r="C638" s="93"/>
      <c r="D638" s="93"/>
      <c r="E638" s="93"/>
      <c r="F638" s="93"/>
      <c r="G638" s="93"/>
      <c r="H638" s="93"/>
      <c r="I638" s="93"/>
      <c r="J638" s="93"/>
      <c r="K638" s="93"/>
    </row>
    <row r="639" spans="2:11" x14ac:dyDescent="0.3">
      <c r="B639" s="93"/>
      <c r="C639" s="93"/>
      <c r="D639" s="93"/>
      <c r="E639" s="93"/>
      <c r="F639" s="93"/>
      <c r="G639" s="93"/>
      <c r="H639" s="93"/>
      <c r="I639" s="93"/>
      <c r="J639" s="93"/>
      <c r="K639" s="93"/>
    </row>
    <row r="640" spans="2:11" x14ac:dyDescent="0.3">
      <c r="B640" s="93"/>
      <c r="C640" s="93"/>
      <c r="D640" s="93"/>
      <c r="E640" s="93"/>
      <c r="F640" s="93"/>
      <c r="G640" s="93"/>
      <c r="H640" s="93"/>
      <c r="I640" s="93"/>
      <c r="J640" s="93"/>
      <c r="K640" s="93"/>
    </row>
    <row r="641" spans="2:11" x14ac:dyDescent="0.3">
      <c r="B641" s="93"/>
      <c r="C641" s="93"/>
      <c r="D641" s="93"/>
      <c r="E641" s="93"/>
      <c r="F641" s="93"/>
      <c r="G641" s="93"/>
      <c r="H641" s="93"/>
      <c r="I641" s="93"/>
      <c r="J641" s="93"/>
      <c r="K641" s="93"/>
    </row>
    <row r="642" spans="2:11" x14ac:dyDescent="0.3">
      <c r="B642" s="93"/>
      <c r="C642" s="93"/>
      <c r="D642" s="93"/>
      <c r="E642" s="93"/>
      <c r="F642" s="93"/>
      <c r="G642" s="93"/>
      <c r="H642" s="93"/>
      <c r="I642" s="93"/>
      <c r="J642" s="93"/>
      <c r="K642" s="93"/>
    </row>
    <row r="643" spans="2:11" x14ac:dyDescent="0.3">
      <c r="B643" s="93"/>
      <c r="C643" s="93"/>
      <c r="D643" s="93"/>
      <c r="E643" s="93"/>
      <c r="F643" s="93"/>
      <c r="G643" s="93"/>
      <c r="H643" s="93"/>
      <c r="I643" s="93"/>
      <c r="J643" s="93"/>
      <c r="K643" s="93"/>
    </row>
    <row r="644" spans="2:11" x14ac:dyDescent="0.3">
      <c r="B644" s="93"/>
      <c r="C644" s="93"/>
      <c r="D644" s="93"/>
      <c r="E644" s="93"/>
      <c r="F644" s="93"/>
      <c r="G644" s="93"/>
      <c r="H644" s="93"/>
      <c r="I644" s="93"/>
      <c r="J644" s="93"/>
      <c r="K644" s="93"/>
    </row>
    <row r="645" spans="2:11" x14ac:dyDescent="0.3">
      <c r="B645" s="93"/>
      <c r="C645" s="93"/>
      <c r="D645" s="93"/>
      <c r="E645" s="93"/>
      <c r="F645" s="93"/>
      <c r="G645" s="93"/>
      <c r="H645" s="93"/>
      <c r="I645" s="93"/>
      <c r="J645" s="93"/>
      <c r="K645" s="93"/>
    </row>
    <row r="646" spans="2:11" x14ac:dyDescent="0.3">
      <c r="B646" s="93"/>
      <c r="C646" s="93"/>
      <c r="D646" s="93"/>
      <c r="E646" s="93"/>
      <c r="F646" s="93"/>
      <c r="G646" s="93"/>
      <c r="H646" s="93"/>
      <c r="I646" s="93"/>
      <c r="J646" s="93"/>
      <c r="K646" s="93"/>
    </row>
    <row r="647" spans="2:11" x14ac:dyDescent="0.3">
      <c r="B647" s="93"/>
      <c r="C647" s="93"/>
      <c r="D647" s="93"/>
      <c r="E647" s="93"/>
      <c r="F647" s="93"/>
      <c r="G647" s="93"/>
      <c r="H647" s="93"/>
      <c r="I647" s="93"/>
      <c r="J647" s="93"/>
      <c r="K647" s="93"/>
    </row>
    <row r="648" spans="2:11" x14ac:dyDescent="0.3">
      <c r="B648" s="93"/>
      <c r="C648" s="93"/>
      <c r="D648" s="93"/>
      <c r="E648" s="93"/>
      <c r="F648" s="93"/>
      <c r="G648" s="93"/>
      <c r="H648" s="93"/>
      <c r="I648" s="93"/>
      <c r="J648" s="93"/>
      <c r="K648" s="93"/>
    </row>
    <row r="649" spans="2:11" x14ac:dyDescent="0.3">
      <c r="B649" s="93"/>
      <c r="C649" s="93"/>
      <c r="D649" s="93"/>
      <c r="E649" s="93"/>
      <c r="F649" s="93"/>
      <c r="G649" s="93"/>
      <c r="H649" s="93"/>
      <c r="I649" s="93"/>
      <c r="J649" s="93"/>
      <c r="K649" s="93"/>
    </row>
    <row r="650" spans="2:11" x14ac:dyDescent="0.3">
      <c r="B650" s="93"/>
      <c r="C650" s="93"/>
      <c r="D650" s="93"/>
      <c r="E650" s="93"/>
      <c r="F650" s="93"/>
      <c r="G650" s="93"/>
      <c r="H650" s="93"/>
      <c r="I650" s="93"/>
      <c r="J650" s="93"/>
      <c r="K650" s="93"/>
    </row>
    <row r="651" spans="2:11" x14ac:dyDescent="0.3">
      <c r="B651" s="93"/>
      <c r="C651" s="93"/>
      <c r="D651" s="93"/>
      <c r="E651" s="93"/>
      <c r="F651" s="93"/>
      <c r="G651" s="93"/>
      <c r="H651" s="93"/>
      <c r="I651" s="93"/>
      <c r="J651" s="93"/>
      <c r="K651" s="93"/>
    </row>
    <row r="652" spans="2:11" x14ac:dyDescent="0.3">
      <c r="B652" s="93"/>
      <c r="C652" s="93"/>
      <c r="D652" s="93"/>
      <c r="E652" s="93"/>
      <c r="F652" s="93"/>
      <c r="G652" s="93"/>
      <c r="H652" s="93"/>
      <c r="I652" s="93"/>
      <c r="J652" s="93"/>
      <c r="K652" s="93"/>
    </row>
    <row r="653" spans="2:11" x14ac:dyDescent="0.3">
      <c r="B653" s="93"/>
      <c r="C653" s="93"/>
      <c r="D653" s="93"/>
      <c r="E653" s="93"/>
      <c r="F653" s="93"/>
      <c r="G653" s="93"/>
      <c r="H653" s="93"/>
      <c r="I653" s="93"/>
      <c r="J653" s="93"/>
      <c r="K653" s="93"/>
    </row>
    <row r="654" spans="2:11" x14ac:dyDescent="0.3">
      <c r="B654" s="93"/>
      <c r="C654" s="93"/>
      <c r="D654" s="93"/>
      <c r="E654" s="93"/>
      <c r="F654" s="93"/>
      <c r="G654" s="93"/>
      <c r="H654" s="93"/>
      <c r="I654" s="93"/>
      <c r="J654" s="93"/>
      <c r="K654" s="93"/>
    </row>
    <row r="655" spans="2:11" x14ac:dyDescent="0.3">
      <c r="B655" s="93"/>
      <c r="C655" s="93"/>
      <c r="D655" s="93"/>
      <c r="E655" s="93"/>
      <c r="F655" s="93"/>
      <c r="G655" s="93"/>
      <c r="H655" s="93"/>
      <c r="I655" s="93"/>
      <c r="J655" s="93"/>
      <c r="K655" s="93"/>
    </row>
    <row r="656" spans="2:11" x14ac:dyDescent="0.3">
      <c r="B656" s="93"/>
      <c r="C656" s="93"/>
      <c r="D656" s="93"/>
      <c r="E656" s="93"/>
      <c r="F656" s="93"/>
      <c r="G656" s="93"/>
      <c r="H656" s="93"/>
      <c r="I656" s="93"/>
      <c r="J656" s="93"/>
      <c r="K656" s="93"/>
    </row>
    <row r="657" spans="2:11" x14ac:dyDescent="0.3">
      <c r="B657" s="93"/>
      <c r="C657" s="93"/>
      <c r="D657" s="93"/>
      <c r="E657" s="93"/>
      <c r="F657" s="93"/>
      <c r="G657" s="93"/>
      <c r="H657" s="93"/>
      <c r="I657" s="93"/>
      <c r="J657" s="93"/>
      <c r="K657" s="93"/>
    </row>
    <row r="658" spans="2:11" x14ac:dyDescent="0.3">
      <c r="B658" s="93"/>
      <c r="C658" s="93"/>
      <c r="D658" s="93"/>
      <c r="E658" s="93"/>
      <c r="F658" s="93"/>
      <c r="G658" s="93"/>
      <c r="H658" s="93"/>
      <c r="I658" s="93"/>
      <c r="J658" s="93"/>
      <c r="K658" s="93"/>
    </row>
    <row r="659" spans="2:11" x14ac:dyDescent="0.3">
      <c r="B659" s="93"/>
      <c r="C659" s="93"/>
      <c r="D659" s="93"/>
      <c r="E659" s="93"/>
      <c r="F659" s="93"/>
      <c r="G659" s="93"/>
      <c r="H659" s="93"/>
      <c r="I659" s="93"/>
      <c r="J659" s="93"/>
      <c r="K659" s="93"/>
    </row>
    <row r="660" spans="2:11" x14ac:dyDescent="0.3">
      <c r="B660" s="93"/>
      <c r="C660" s="93"/>
      <c r="D660" s="93"/>
      <c r="E660" s="93"/>
      <c r="F660" s="93"/>
      <c r="G660" s="93"/>
      <c r="H660" s="93"/>
      <c r="I660" s="93"/>
      <c r="J660" s="93"/>
      <c r="K660" s="93"/>
    </row>
    <row r="661" spans="2:11" x14ac:dyDescent="0.3">
      <c r="B661" s="93"/>
      <c r="C661" s="93"/>
      <c r="D661" s="93"/>
      <c r="E661" s="93"/>
      <c r="F661" s="93"/>
      <c r="G661" s="93"/>
      <c r="H661" s="93"/>
      <c r="I661" s="93"/>
      <c r="J661" s="93"/>
      <c r="K661" s="93"/>
    </row>
    <row r="662" spans="2:11" x14ac:dyDescent="0.3">
      <c r="B662" s="93"/>
      <c r="C662" s="93"/>
      <c r="D662" s="93"/>
      <c r="E662" s="93"/>
      <c r="F662" s="93"/>
      <c r="G662" s="93"/>
      <c r="H662" s="93"/>
      <c r="I662" s="93"/>
      <c r="J662" s="93"/>
      <c r="K662" s="93"/>
    </row>
    <row r="663" spans="2:11" x14ac:dyDescent="0.3">
      <c r="B663" s="93"/>
      <c r="C663" s="93"/>
      <c r="D663" s="93"/>
      <c r="E663" s="93"/>
      <c r="F663" s="93"/>
      <c r="G663" s="93"/>
      <c r="H663" s="93"/>
      <c r="I663" s="93"/>
      <c r="J663" s="93"/>
      <c r="K663" s="93"/>
    </row>
    <row r="664" spans="2:11" x14ac:dyDescent="0.3">
      <c r="B664" s="93"/>
      <c r="C664" s="93"/>
      <c r="D664" s="93"/>
      <c r="E664" s="93"/>
      <c r="F664" s="93"/>
      <c r="G664" s="93"/>
      <c r="H664" s="93"/>
      <c r="I664" s="93"/>
      <c r="J664" s="93"/>
      <c r="K664" s="93"/>
    </row>
    <row r="665" spans="2:11" x14ac:dyDescent="0.3">
      <c r="B665" s="93"/>
      <c r="C665" s="93"/>
      <c r="D665" s="93"/>
      <c r="E665" s="93"/>
      <c r="F665" s="93"/>
      <c r="G665" s="93"/>
      <c r="H665" s="93"/>
      <c r="I665" s="93"/>
      <c r="J665" s="93"/>
      <c r="K665" s="93"/>
    </row>
    <row r="666" spans="2:11" x14ac:dyDescent="0.3">
      <c r="B666" s="93"/>
      <c r="C666" s="93"/>
      <c r="D666" s="93"/>
      <c r="E666" s="93"/>
      <c r="F666" s="93"/>
      <c r="G666" s="93"/>
      <c r="H666" s="93"/>
      <c r="I666" s="93"/>
      <c r="J666" s="93"/>
      <c r="K666" s="93"/>
    </row>
    <row r="667" spans="2:11" x14ac:dyDescent="0.3">
      <c r="B667" s="93"/>
      <c r="C667" s="93"/>
      <c r="D667" s="93"/>
      <c r="E667" s="93"/>
      <c r="F667" s="93"/>
      <c r="G667" s="93"/>
      <c r="H667" s="93"/>
      <c r="I667" s="93"/>
      <c r="J667" s="93"/>
      <c r="K667" s="93"/>
    </row>
    <row r="668" spans="2:11" x14ac:dyDescent="0.3">
      <c r="B668" s="93"/>
      <c r="C668" s="93"/>
      <c r="D668" s="93"/>
      <c r="E668" s="93"/>
      <c r="F668" s="93"/>
      <c r="G668" s="93"/>
      <c r="H668" s="93"/>
      <c r="I668" s="93"/>
      <c r="J668" s="93"/>
      <c r="K668" s="93"/>
    </row>
    <row r="669" spans="2:11" x14ac:dyDescent="0.3">
      <c r="B669" s="93"/>
      <c r="C669" s="93"/>
      <c r="D669" s="93"/>
      <c r="E669" s="93"/>
      <c r="F669" s="93"/>
      <c r="G669" s="93"/>
      <c r="H669" s="93"/>
      <c r="I669" s="93"/>
      <c r="J669" s="93"/>
      <c r="K669" s="93"/>
    </row>
    <row r="670" spans="2:11" x14ac:dyDescent="0.3">
      <c r="B670" s="93"/>
      <c r="C670" s="93"/>
      <c r="D670" s="93"/>
      <c r="E670" s="93"/>
      <c r="F670" s="93"/>
      <c r="G670" s="93"/>
      <c r="H670" s="93"/>
      <c r="I670" s="93"/>
      <c r="J670" s="93"/>
      <c r="K670" s="93"/>
    </row>
    <row r="671" spans="2:11" x14ac:dyDescent="0.3">
      <c r="B671" s="93"/>
      <c r="C671" s="93"/>
      <c r="D671" s="93"/>
      <c r="E671" s="93"/>
      <c r="F671" s="93"/>
      <c r="G671" s="93"/>
      <c r="H671" s="93"/>
      <c r="I671" s="93"/>
      <c r="J671" s="93"/>
      <c r="K671" s="93"/>
    </row>
    <row r="672" spans="2:11" x14ac:dyDescent="0.3">
      <c r="B672" s="93"/>
      <c r="C672" s="93"/>
      <c r="D672" s="93"/>
      <c r="E672" s="93"/>
      <c r="F672" s="93"/>
      <c r="G672" s="93"/>
      <c r="H672" s="93"/>
      <c r="I672" s="93"/>
      <c r="J672" s="93"/>
      <c r="K672" s="93"/>
    </row>
    <row r="673" spans="2:11" x14ac:dyDescent="0.3">
      <c r="B673" s="93"/>
      <c r="C673" s="93"/>
      <c r="D673" s="93"/>
      <c r="E673" s="93"/>
      <c r="F673" s="93"/>
      <c r="G673" s="93"/>
      <c r="H673" s="93"/>
      <c r="I673" s="93"/>
      <c r="J673" s="93"/>
      <c r="K673" s="93"/>
    </row>
    <row r="674" spans="2:11" x14ac:dyDescent="0.3">
      <c r="B674" s="93"/>
      <c r="C674" s="93"/>
      <c r="D674" s="93"/>
      <c r="E674" s="93"/>
      <c r="F674" s="93"/>
      <c r="G674" s="93"/>
      <c r="H674" s="93"/>
      <c r="I674" s="93"/>
      <c r="J674" s="93"/>
      <c r="K674" s="93"/>
    </row>
    <row r="675" spans="2:11" x14ac:dyDescent="0.3">
      <c r="B675" s="93"/>
      <c r="C675" s="93"/>
      <c r="D675" s="93"/>
      <c r="E675" s="93"/>
      <c r="F675" s="93"/>
      <c r="G675" s="93"/>
      <c r="H675" s="93"/>
      <c r="I675" s="93"/>
      <c r="J675" s="93"/>
      <c r="K675" s="93"/>
    </row>
    <row r="676" spans="2:11" x14ac:dyDescent="0.3">
      <c r="B676" s="93"/>
      <c r="C676" s="93"/>
      <c r="D676" s="93"/>
      <c r="E676" s="93"/>
      <c r="F676" s="93"/>
      <c r="G676" s="93"/>
      <c r="H676" s="93"/>
      <c r="I676" s="93"/>
      <c r="J676" s="93"/>
      <c r="K676" s="93"/>
    </row>
    <row r="677" spans="2:11" x14ac:dyDescent="0.3">
      <c r="B677" s="93"/>
      <c r="C677" s="93"/>
      <c r="D677" s="93"/>
      <c r="E677" s="93"/>
      <c r="F677" s="93"/>
      <c r="G677" s="93"/>
      <c r="H677" s="93"/>
      <c r="I677" s="93"/>
      <c r="J677" s="93"/>
      <c r="K677" s="93"/>
    </row>
    <row r="678" spans="2:11" x14ac:dyDescent="0.3">
      <c r="B678" s="93"/>
      <c r="C678" s="93"/>
      <c r="D678" s="93"/>
      <c r="E678" s="93"/>
      <c r="F678" s="93"/>
      <c r="G678" s="93"/>
      <c r="H678" s="93"/>
      <c r="I678" s="93"/>
      <c r="J678" s="93"/>
      <c r="K678" s="93"/>
    </row>
    <row r="679" spans="2:11" x14ac:dyDescent="0.3">
      <c r="B679" s="93"/>
      <c r="C679" s="93"/>
      <c r="D679" s="93"/>
      <c r="E679" s="93"/>
      <c r="F679" s="93"/>
      <c r="G679" s="93"/>
      <c r="H679" s="93"/>
      <c r="I679" s="93"/>
      <c r="J679" s="93"/>
      <c r="K679" s="93"/>
    </row>
    <row r="680" spans="2:11" x14ac:dyDescent="0.3">
      <c r="B680" s="93"/>
      <c r="C680" s="93"/>
      <c r="D680" s="93"/>
      <c r="E680" s="93"/>
      <c r="F680" s="93"/>
      <c r="G680" s="93"/>
      <c r="H680" s="93"/>
      <c r="I680" s="93"/>
      <c r="J680" s="93"/>
      <c r="K680" s="93"/>
    </row>
    <row r="681" spans="2:11" x14ac:dyDescent="0.3">
      <c r="B681" s="93"/>
      <c r="C681" s="93"/>
      <c r="D681" s="93"/>
      <c r="E681" s="93"/>
      <c r="F681" s="93"/>
      <c r="G681" s="93"/>
      <c r="H681" s="93"/>
      <c r="I681" s="93"/>
      <c r="J681" s="93"/>
      <c r="K681" s="93"/>
    </row>
    <row r="682" spans="2:11" x14ac:dyDescent="0.3">
      <c r="B682" s="93"/>
      <c r="C682" s="93"/>
      <c r="D682" s="93"/>
      <c r="E682" s="93"/>
      <c r="F682" s="93"/>
      <c r="G682" s="93"/>
      <c r="H682" s="93"/>
      <c r="I682" s="93"/>
      <c r="J682" s="93"/>
      <c r="K682" s="93"/>
    </row>
    <row r="683" spans="2:11" x14ac:dyDescent="0.3">
      <c r="B683" s="93"/>
      <c r="C683" s="93"/>
      <c r="D683" s="93"/>
      <c r="E683" s="93"/>
      <c r="F683" s="93"/>
      <c r="G683" s="93"/>
      <c r="H683" s="93"/>
      <c r="I683" s="93"/>
      <c r="J683" s="93"/>
      <c r="K683" s="93"/>
    </row>
    <row r="684" spans="2:11" x14ac:dyDescent="0.3">
      <c r="B684" s="93"/>
      <c r="C684" s="93"/>
      <c r="D684" s="93"/>
      <c r="E684" s="93"/>
      <c r="F684" s="93"/>
      <c r="G684" s="93"/>
      <c r="H684" s="93"/>
      <c r="I684" s="93"/>
      <c r="J684" s="93"/>
      <c r="K684" s="93"/>
    </row>
    <row r="685" spans="2:11" x14ac:dyDescent="0.3">
      <c r="B685" s="93"/>
      <c r="C685" s="93"/>
      <c r="D685" s="93"/>
      <c r="E685" s="93"/>
      <c r="F685" s="93"/>
      <c r="G685" s="93"/>
      <c r="H685" s="93"/>
      <c r="I685" s="93"/>
      <c r="J685" s="93"/>
      <c r="K685" s="93"/>
    </row>
    <row r="686" spans="2:11" x14ac:dyDescent="0.3">
      <c r="B686" s="93"/>
      <c r="C686" s="93"/>
      <c r="D686" s="93"/>
      <c r="E686" s="93"/>
      <c r="F686" s="93"/>
      <c r="G686" s="93"/>
      <c r="H686" s="93"/>
      <c r="I686" s="93"/>
      <c r="J686" s="93"/>
      <c r="K686" s="93"/>
    </row>
    <row r="687" spans="2:11" x14ac:dyDescent="0.3">
      <c r="B687" s="93"/>
      <c r="C687" s="93"/>
      <c r="D687" s="93"/>
      <c r="E687" s="93"/>
      <c r="F687" s="93"/>
      <c r="G687" s="93"/>
      <c r="H687" s="93"/>
      <c r="I687" s="93"/>
      <c r="J687" s="93"/>
      <c r="K687" s="93"/>
    </row>
    <row r="688" spans="2:11" x14ac:dyDescent="0.3">
      <c r="B688" s="93"/>
      <c r="C688" s="93"/>
      <c r="D688" s="93"/>
      <c r="E688" s="93"/>
      <c r="F688" s="93"/>
      <c r="G688" s="93"/>
      <c r="H688" s="93"/>
      <c r="I688" s="93"/>
      <c r="J688" s="93"/>
      <c r="K688" s="93"/>
    </row>
    <row r="689" spans="2:11" x14ac:dyDescent="0.3">
      <c r="B689" s="93"/>
      <c r="C689" s="93"/>
      <c r="D689" s="93"/>
      <c r="E689" s="93"/>
      <c r="F689" s="93"/>
      <c r="G689" s="93"/>
      <c r="H689" s="93"/>
      <c r="I689" s="93"/>
      <c r="J689" s="93"/>
      <c r="K689" s="93"/>
    </row>
    <row r="690" spans="2:11" x14ac:dyDescent="0.3">
      <c r="B690" s="93"/>
      <c r="C690" s="93"/>
      <c r="D690" s="93"/>
      <c r="E690" s="93"/>
      <c r="F690" s="93"/>
      <c r="G690" s="93"/>
      <c r="H690" s="93"/>
      <c r="I690" s="93"/>
      <c r="J690" s="93"/>
      <c r="K690" s="93"/>
    </row>
    <row r="691" spans="2:11" x14ac:dyDescent="0.3">
      <c r="B691" s="93"/>
      <c r="C691" s="93"/>
      <c r="D691" s="93"/>
      <c r="E691" s="93"/>
      <c r="F691" s="93"/>
      <c r="G691" s="93"/>
      <c r="H691" s="93"/>
      <c r="I691" s="93"/>
      <c r="J691" s="93"/>
      <c r="K691" s="93"/>
    </row>
    <row r="692" spans="2:11" x14ac:dyDescent="0.3">
      <c r="B692" s="93"/>
      <c r="C692" s="93"/>
      <c r="D692" s="93"/>
      <c r="E692" s="93"/>
      <c r="F692" s="93"/>
      <c r="G692" s="93"/>
      <c r="H692" s="93"/>
      <c r="I692" s="93"/>
      <c r="J692" s="93"/>
      <c r="K692" s="93"/>
    </row>
    <row r="693" spans="2:11" x14ac:dyDescent="0.3">
      <c r="B693" s="93"/>
      <c r="C693" s="93"/>
      <c r="D693" s="93"/>
      <c r="E693" s="93"/>
      <c r="F693" s="93"/>
      <c r="G693" s="93"/>
      <c r="H693" s="93"/>
      <c r="I693" s="93"/>
      <c r="J693" s="93"/>
      <c r="K693" s="93"/>
    </row>
    <row r="694" spans="2:11" x14ac:dyDescent="0.3">
      <c r="B694" s="93"/>
      <c r="C694" s="93"/>
      <c r="D694" s="93"/>
      <c r="E694" s="93"/>
      <c r="F694" s="93"/>
      <c r="G694" s="93"/>
      <c r="H694" s="93"/>
      <c r="I694" s="93"/>
      <c r="J694" s="93"/>
      <c r="K694" s="93"/>
    </row>
    <row r="695" spans="2:11" x14ac:dyDescent="0.3">
      <c r="B695" s="93"/>
      <c r="C695" s="93"/>
      <c r="D695" s="93"/>
      <c r="E695" s="93"/>
      <c r="F695" s="93"/>
      <c r="G695" s="93"/>
      <c r="H695" s="93"/>
      <c r="I695" s="93"/>
      <c r="J695" s="93"/>
      <c r="K695" s="93"/>
    </row>
    <row r="696" spans="2:11" x14ac:dyDescent="0.3">
      <c r="B696" s="93"/>
      <c r="C696" s="93"/>
      <c r="D696" s="93"/>
      <c r="E696" s="93"/>
      <c r="F696" s="93"/>
      <c r="G696" s="93"/>
      <c r="H696" s="93"/>
      <c r="I696" s="93"/>
      <c r="J696" s="93"/>
      <c r="K696" s="93"/>
    </row>
    <row r="697" spans="2:11" x14ac:dyDescent="0.3">
      <c r="B697" s="93"/>
      <c r="C697" s="93"/>
      <c r="D697" s="93"/>
      <c r="E697" s="93"/>
      <c r="F697" s="93"/>
      <c r="G697" s="93"/>
      <c r="H697" s="93"/>
      <c r="I697" s="93"/>
      <c r="J697" s="93"/>
      <c r="K697" s="93"/>
    </row>
    <row r="698" spans="2:11" x14ac:dyDescent="0.3">
      <c r="B698" s="93"/>
      <c r="C698" s="93"/>
      <c r="D698" s="93"/>
      <c r="E698" s="93"/>
      <c r="F698" s="93"/>
      <c r="G698" s="93"/>
      <c r="H698" s="93"/>
      <c r="I698" s="93"/>
      <c r="J698" s="93"/>
      <c r="K698" s="93"/>
    </row>
    <row r="699" spans="2:11" x14ac:dyDescent="0.3">
      <c r="B699" s="93"/>
      <c r="C699" s="93"/>
      <c r="D699" s="93"/>
      <c r="E699" s="93"/>
      <c r="F699" s="93"/>
      <c r="G699" s="93"/>
      <c r="H699" s="93"/>
      <c r="I699" s="93"/>
      <c r="J699" s="93"/>
      <c r="K699" s="93"/>
    </row>
    <row r="700" spans="2:11" x14ac:dyDescent="0.3">
      <c r="B700" s="93"/>
      <c r="C700" s="93"/>
      <c r="D700" s="93"/>
      <c r="E700" s="93"/>
      <c r="F700" s="93"/>
      <c r="G700" s="93"/>
      <c r="H700" s="93"/>
      <c r="I700" s="93"/>
      <c r="J700" s="93"/>
      <c r="K700" s="93"/>
    </row>
    <row r="701" spans="2:11" x14ac:dyDescent="0.3">
      <c r="B701" s="93"/>
      <c r="C701" s="93"/>
      <c r="D701" s="93"/>
      <c r="E701" s="93"/>
      <c r="F701" s="93"/>
      <c r="G701" s="93"/>
      <c r="H701" s="93"/>
      <c r="I701" s="93"/>
      <c r="J701" s="93"/>
      <c r="K701" s="93"/>
    </row>
    <row r="702" spans="2:11" x14ac:dyDescent="0.3">
      <c r="B702" s="93"/>
      <c r="C702" s="93"/>
      <c r="D702" s="93"/>
      <c r="E702" s="93"/>
      <c r="F702" s="93"/>
      <c r="G702" s="93"/>
      <c r="H702" s="93"/>
      <c r="I702" s="93"/>
      <c r="J702" s="93"/>
      <c r="K702" s="93"/>
    </row>
    <row r="703" spans="2:11" x14ac:dyDescent="0.3">
      <c r="B703" s="93"/>
      <c r="C703" s="93"/>
      <c r="D703" s="93"/>
      <c r="E703" s="93"/>
      <c r="F703" s="93"/>
      <c r="G703" s="93"/>
      <c r="H703" s="93"/>
      <c r="I703" s="93"/>
      <c r="J703" s="93"/>
      <c r="K703" s="93"/>
    </row>
    <row r="704" spans="2:11" x14ac:dyDescent="0.3">
      <c r="B704" s="93"/>
      <c r="C704" s="93"/>
      <c r="D704" s="93"/>
      <c r="E704" s="93"/>
      <c r="F704" s="93"/>
      <c r="G704" s="93"/>
      <c r="H704" s="93"/>
      <c r="I704" s="93"/>
      <c r="J704" s="93"/>
      <c r="K704" s="93"/>
    </row>
    <row r="705" spans="2:11" x14ac:dyDescent="0.3">
      <c r="B705" s="93"/>
      <c r="C705" s="93"/>
      <c r="D705" s="93"/>
      <c r="E705" s="93"/>
      <c r="F705" s="93"/>
      <c r="G705" s="93"/>
      <c r="H705" s="93"/>
      <c r="I705" s="93"/>
      <c r="J705" s="93"/>
      <c r="K705" s="93"/>
    </row>
    <row r="706" spans="2:11" x14ac:dyDescent="0.3">
      <c r="B706" s="93"/>
      <c r="C706" s="93"/>
      <c r="D706" s="93"/>
      <c r="E706" s="93"/>
      <c r="F706" s="93"/>
      <c r="G706" s="93"/>
      <c r="H706" s="93"/>
      <c r="I706" s="93"/>
      <c r="J706" s="93"/>
      <c r="K706" s="93"/>
    </row>
    <row r="707" spans="2:11" x14ac:dyDescent="0.3">
      <c r="B707" s="93"/>
      <c r="C707" s="93"/>
      <c r="D707" s="93"/>
      <c r="E707" s="93"/>
      <c r="F707" s="93"/>
      <c r="G707" s="93"/>
      <c r="H707" s="93"/>
      <c r="I707" s="93"/>
      <c r="J707" s="93"/>
      <c r="K707" s="93"/>
    </row>
    <row r="708" spans="2:11" x14ac:dyDescent="0.3">
      <c r="B708" s="93"/>
      <c r="C708" s="93"/>
      <c r="D708" s="93"/>
      <c r="E708" s="93"/>
      <c r="F708" s="93"/>
      <c r="G708" s="93"/>
      <c r="H708" s="93"/>
      <c r="I708" s="93"/>
      <c r="J708" s="93"/>
      <c r="K708" s="93"/>
    </row>
    <row r="709" spans="2:11" x14ac:dyDescent="0.3">
      <c r="B709" s="93"/>
      <c r="C709" s="93"/>
      <c r="D709" s="93"/>
      <c r="E709" s="93"/>
      <c r="F709" s="93"/>
      <c r="G709" s="93"/>
      <c r="H709" s="93"/>
      <c r="I709" s="93"/>
      <c r="J709" s="93"/>
      <c r="K709" s="93"/>
    </row>
    <row r="710" spans="2:11" x14ac:dyDescent="0.3">
      <c r="B710" s="93"/>
      <c r="C710" s="93"/>
      <c r="D710" s="93"/>
      <c r="E710" s="93"/>
      <c r="F710" s="93"/>
      <c r="G710" s="93"/>
      <c r="H710" s="93"/>
      <c r="I710" s="93"/>
      <c r="J710" s="93"/>
      <c r="K710" s="93"/>
    </row>
    <row r="711" spans="2:11" x14ac:dyDescent="0.3">
      <c r="B711" s="93"/>
      <c r="C711" s="93"/>
      <c r="D711" s="93"/>
      <c r="E711" s="93"/>
      <c r="F711" s="93"/>
      <c r="G711" s="93"/>
      <c r="H711" s="93"/>
      <c r="I711" s="93"/>
      <c r="J711" s="93"/>
      <c r="K711" s="93"/>
    </row>
    <row r="712" spans="2:11" x14ac:dyDescent="0.3">
      <c r="B712" s="93"/>
      <c r="C712" s="93"/>
      <c r="D712" s="93"/>
      <c r="E712" s="93"/>
      <c r="F712" s="93"/>
      <c r="G712" s="93"/>
      <c r="H712" s="93"/>
      <c r="I712" s="93"/>
      <c r="J712" s="93"/>
      <c r="K712" s="93"/>
    </row>
    <row r="713" spans="2:11" x14ac:dyDescent="0.3">
      <c r="B713" s="93"/>
      <c r="C713" s="93"/>
      <c r="D713" s="93"/>
      <c r="E713" s="93"/>
      <c r="F713" s="93"/>
      <c r="G713" s="93"/>
      <c r="H713" s="93"/>
      <c r="I713" s="93"/>
      <c r="J713" s="93"/>
      <c r="K713" s="93"/>
    </row>
    <row r="714" spans="2:11" x14ac:dyDescent="0.3">
      <c r="B714" s="93"/>
      <c r="C714" s="93"/>
      <c r="D714" s="93"/>
      <c r="E714" s="93"/>
      <c r="F714" s="93"/>
      <c r="G714" s="93"/>
      <c r="H714" s="93"/>
      <c r="I714" s="93"/>
      <c r="J714" s="93"/>
      <c r="K714" s="93"/>
    </row>
    <row r="715" spans="2:11" x14ac:dyDescent="0.3">
      <c r="B715" s="93"/>
      <c r="C715" s="93"/>
      <c r="D715" s="93"/>
      <c r="E715" s="93"/>
      <c r="F715" s="93"/>
      <c r="G715" s="93"/>
      <c r="H715" s="93"/>
      <c r="I715" s="93"/>
      <c r="J715" s="93"/>
      <c r="K715" s="93"/>
    </row>
    <row r="716" spans="2:11" x14ac:dyDescent="0.3">
      <c r="B716" s="93"/>
      <c r="C716" s="93"/>
      <c r="D716" s="93"/>
      <c r="E716" s="93"/>
      <c r="F716" s="93"/>
      <c r="G716" s="93"/>
      <c r="H716" s="93"/>
      <c r="I716" s="93"/>
      <c r="J716" s="93"/>
      <c r="K716" s="93"/>
    </row>
    <row r="717" spans="2:11" x14ac:dyDescent="0.3">
      <c r="B717" s="93"/>
      <c r="C717" s="93"/>
      <c r="D717" s="93"/>
      <c r="E717" s="93"/>
      <c r="F717" s="93"/>
      <c r="G717" s="93"/>
      <c r="H717" s="93"/>
      <c r="I717" s="93"/>
      <c r="J717" s="93"/>
      <c r="K717" s="93"/>
    </row>
    <row r="718" spans="2:11" x14ac:dyDescent="0.3">
      <c r="B718" s="93"/>
      <c r="C718" s="93"/>
      <c r="D718" s="93"/>
      <c r="E718" s="93"/>
      <c r="F718" s="93"/>
      <c r="G718" s="93"/>
      <c r="H718" s="93"/>
      <c r="I718" s="93"/>
      <c r="J718" s="93"/>
      <c r="K718" s="93"/>
    </row>
    <row r="719" spans="2:11" x14ac:dyDescent="0.3">
      <c r="B719" s="93"/>
      <c r="C719" s="93"/>
      <c r="D719" s="93"/>
      <c r="E719" s="93"/>
      <c r="F719" s="93"/>
      <c r="G719" s="93"/>
      <c r="H719" s="93"/>
      <c r="I719" s="93"/>
      <c r="J719" s="93"/>
      <c r="K719" s="93"/>
    </row>
    <row r="720" spans="2:11" x14ac:dyDescent="0.3">
      <c r="B720" s="93"/>
      <c r="C720" s="93"/>
      <c r="D720" s="93"/>
      <c r="E720" s="93"/>
      <c r="F720" s="93"/>
      <c r="G720" s="93"/>
      <c r="H720" s="93"/>
      <c r="I720" s="93"/>
      <c r="J720" s="93"/>
      <c r="K720" s="93"/>
    </row>
    <row r="721" spans="2:11" x14ac:dyDescent="0.3">
      <c r="B721" s="93"/>
      <c r="C721" s="93"/>
      <c r="D721" s="93"/>
      <c r="E721" s="93"/>
      <c r="F721" s="93"/>
      <c r="G721" s="93"/>
      <c r="H721" s="93"/>
      <c r="I721" s="93"/>
      <c r="J721" s="93"/>
      <c r="K721" s="93"/>
    </row>
    <row r="722" spans="2:11" x14ac:dyDescent="0.3">
      <c r="B722" s="93"/>
      <c r="C722" s="93"/>
      <c r="D722" s="93"/>
      <c r="E722" s="93"/>
      <c r="F722" s="93"/>
      <c r="G722" s="93"/>
      <c r="H722" s="93"/>
      <c r="I722" s="93"/>
      <c r="J722" s="93"/>
      <c r="K722" s="93"/>
    </row>
    <row r="723" spans="2:11" x14ac:dyDescent="0.3">
      <c r="B723" s="93"/>
      <c r="C723" s="93"/>
      <c r="D723" s="93"/>
      <c r="E723" s="93"/>
      <c r="F723" s="93"/>
      <c r="G723" s="93"/>
      <c r="H723" s="93"/>
      <c r="I723" s="93"/>
      <c r="J723" s="93"/>
      <c r="K723" s="93"/>
    </row>
    <row r="724" spans="2:11" x14ac:dyDescent="0.3">
      <c r="B724" s="93"/>
      <c r="C724" s="93"/>
      <c r="D724" s="93"/>
      <c r="E724" s="93"/>
      <c r="F724" s="93"/>
      <c r="G724" s="93"/>
      <c r="H724" s="93"/>
      <c r="I724" s="93"/>
      <c r="J724" s="93"/>
      <c r="K724" s="93"/>
    </row>
    <row r="725" spans="2:11" x14ac:dyDescent="0.3">
      <c r="B725" s="93"/>
      <c r="C725" s="93"/>
      <c r="D725" s="93"/>
      <c r="E725" s="93"/>
      <c r="F725" s="93"/>
      <c r="G725" s="93"/>
      <c r="H725" s="93"/>
      <c r="I725" s="93"/>
      <c r="J725" s="93"/>
      <c r="K725" s="93"/>
    </row>
    <row r="726" spans="2:11" x14ac:dyDescent="0.3">
      <c r="B726" s="93"/>
      <c r="C726" s="93"/>
      <c r="D726" s="93"/>
      <c r="E726" s="93"/>
      <c r="F726" s="93"/>
      <c r="G726" s="93"/>
      <c r="H726" s="93"/>
      <c r="I726" s="93"/>
      <c r="J726" s="93"/>
      <c r="K726" s="93"/>
    </row>
    <row r="727" spans="2:11" x14ac:dyDescent="0.3">
      <c r="B727" s="93"/>
      <c r="C727" s="93"/>
      <c r="D727" s="93"/>
      <c r="E727" s="93"/>
      <c r="F727" s="93"/>
      <c r="G727" s="93"/>
      <c r="H727" s="93"/>
      <c r="I727" s="93"/>
      <c r="J727" s="93"/>
      <c r="K727" s="93"/>
    </row>
    <row r="728" spans="2:11" x14ac:dyDescent="0.3">
      <c r="B728" s="93"/>
      <c r="C728" s="93"/>
      <c r="D728" s="93"/>
      <c r="E728" s="93"/>
      <c r="F728" s="93"/>
      <c r="G728" s="93"/>
      <c r="H728" s="93"/>
      <c r="I728" s="93"/>
      <c r="J728" s="93"/>
      <c r="K728" s="93"/>
    </row>
    <row r="729" spans="2:11" x14ac:dyDescent="0.3">
      <c r="B729" s="93"/>
      <c r="C729" s="93"/>
      <c r="D729" s="93"/>
      <c r="E729" s="93"/>
      <c r="F729" s="93"/>
      <c r="G729" s="93"/>
      <c r="H729" s="93"/>
      <c r="I729" s="93"/>
      <c r="J729" s="93"/>
      <c r="K729" s="93"/>
    </row>
    <row r="730" spans="2:11" x14ac:dyDescent="0.3">
      <c r="B730" s="93"/>
      <c r="C730" s="93"/>
      <c r="D730" s="93"/>
      <c r="E730" s="93"/>
      <c r="F730" s="93"/>
      <c r="G730" s="93"/>
      <c r="H730" s="93"/>
      <c r="I730" s="93"/>
      <c r="J730" s="93"/>
      <c r="K730" s="93"/>
    </row>
    <row r="731" spans="2:11" x14ac:dyDescent="0.3">
      <c r="B731" s="93"/>
      <c r="C731" s="93"/>
      <c r="D731" s="93"/>
      <c r="E731" s="93"/>
      <c r="F731" s="93"/>
      <c r="G731" s="93"/>
      <c r="H731" s="93"/>
      <c r="I731" s="93"/>
      <c r="J731" s="93"/>
      <c r="K731" s="93"/>
    </row>
    <row r="732" spans="2:11" x14ac:dyDescent="0.3">
      <c r="B732" s="93"/>
      <c r="C732" s="93"/>
      <c r="D732" s="93"/>
      <c r="E732" s="93"/>
      <c r="F732" s="93"/>
      <c r="G732" s="93"/>
      <c r="H732" s="93"/>
      <c r="I732" s="93"/>
      <c r="J732" s="93"/>
      <c r="K732" s="93"/>
    </row>
    <row r="733" spans="2:11" x14ac:dyDescent="0.3">
      <c r="B733" s="93"/>
      <c r="C733" s="93"/>
      <c r="D733" s="93"/>
      <c r="E733" s="93"/>
      <c r="F733" s="93"/>
      <c r="G733" s="93"/>
      <c r="H733" s="93"/>
      <c r="I733" s="93"/>
      <c r="J733" s="93"/>
      <c r="K733" s="93"/>
    </row>
    <row r="734" spans="2:11" x14ac:dyDescent="0.3">
      <c r="B734" s="93"/>
      <c r="C734" s="93"/>
      <c r="D734" s="93"/>
      <c r="E734" s="93"/>
      <c r="F734" s="93"/>
      <c r="G734" s="93"/>
      <c r="H734" s="93"/>
      <c r="I734" s="93"/>
      <c r="J734" s="93"/>
      <c r="K734" s="93"/>
    </row>
    <row r="735" spans="2:11" x14ac:dyDescent="0.3">
      <c r="B735" s="93"/>
      <c r="C735" s="93"/>
      <c r="D735" s="93"/>
      <c r="E735" s="93"/>
      <c r="F735" s="93"/>
      <c r="G735" s="93"/>
      <c r="H735" s="93"/>
      <c r="I735" s="93"/>
      <c r="J735" s="93"/>
      <c r="K735" s="93"/>
    </row>
    <row r="736" spans="2:11" x14ac:dyDescent="0.3">
      <c r="B736" s="93"/>
      <c r="C736" s="93"/>
      <c r="D736" s="93"/>
      <c r="E736" s="93"/>
      <c r="F736" s="93"/>
      <c r="G736" s="93"/>
      <c r="H736" s="93"/>
      <c r="I736" s="93"/>
      <c r="J736" s="93"/>
      <c r="K736" s="93"/>
    </row>
    <row r="737" spans="2:11" x14ac:dyDescent="0.3">
      <c r="B737" s="93"/>
      <c r="C737" s="93"/>
      <c r="D737" s="93"/>
      <c r="E737" s="93"/>
      <c r="F737" s="93"/>
      <c r="G737" s="93"/>
      <c r="H737" s="93"/>
      <c r="I737" s="93"/>
      <c r="J737" s="93"/>
      <c r="K737" s="93"/>
    </row>
    <row r="738" spans="2:11" x14ac:dyDescent="0.3">
      <c r="B738" s="93"/>
      <c r="C738" s="93"/>
      <c r="D738" s="93"/>
      <c r="E738" s="93"/>
      <c r="F738" s="93"/>
      <c r="G738" s="93"/>
      <c r="H738" s="93"/>
      <c r="I738" s="93"/>
      <c r="J738" s="93"/>
      <c r="K738" s="93"/>
    </row>
    <row r="739" spans="2:11" x14ac:dyDescent="0.3">
      <c r="B739" s="93"/>
      <c r="C739" s="93"/>
      <c r="D739" s="93"/>
      <c r="E739" s="93"/>
      <c r="F739" s="93"/>
      <c r="G739" s="93"/>
      <c r="H739" s="93"/>
      <c r="I739" s="93"/>
      <c r="J739" s="93"/>
      <c r="K739" s="93"/>
    </row>
    <row r="740" spans="2:11" x14ac:dyDescent="0.3">
      <c r="B740" s="93"/>
      <c r="C740" s="93"/>
      <c r="D740" s="93"/>
      <c r="E740" s="93"/>
      <c r="F740" s="93"/>
      <c r="G740" s="93"/>
      <c r="H740" s="93"/>
      <c r="I740" s="93"/>
      <c r="J740" s="93"/>
      <c r="K740" s="93"/>
    </row>
    <row r="741" spans="2:11" x14ac:dyDescent="0.3">
      <c r="B741" s="93"/>
      <c r="C741" s="93"/>
      <c r="D741" s="93"/>
      <c r="E741" s="93"/>
      <c r="F741" s="93"/>
      <c r="G741" s="93"/>
      <c r="H741" s="93"/>
      <c r="I741" s="93"/>
      <c r="J741" s="93"/>
      <c r="K741" s="93"/>
    </row>
    <row r="742" spans="2:11" x14ac:dyDescent="0.3">
      <c r="B742" s="93"/>
      <c r="C742" s="93"/>
      <c r="D742" s="93"/>
      <c r="E742" s="93"/>
      <c r="F742" s="93"/>
      <c r="G742" s="93"/>
      <c r="H742" s="93"/>
      <c r="I742" s="93"/>
      <c r="J742" s="93"/>
      <c r="K742" s="93"/>
    </row>
    <row r="743" spans="2:11" x14ac:dyDescent="0.3">
      <c r="B743" s="93"/>
      <c r="C743" s="93"/>
      <c r="D743" s="93"/>
      <c r="E743" s="93"/>
      <c r="F743" s="93"/>
      <c r="G743" s="93"/>
      <c r="H743" s="93"/>
      <c r="I743" s="93"/>
      <c r="J743" s="93"/>
      <c r="K743" s="93"/>
    </row>
    <row r="744" spans="2:11" x14ac:dyDescent="0.3">
      <c r="B744" s="93"/>
      <c r="C744" s="93"/>
      <c r="D744" s="93"/>
      <c r="E744" s="93"/>
      <c r="F744" s="93"/>
      <c r="G744" s="93"/>
      <c r="H744" s="93"/>
      <c r="I744" s="93"/>
      <c r="J744" s="93"/>
      <c r="K744" s="93"/>
    </row>
    <row r="745" spans="2:11" x14ac:dyDescent="0.3">
      <c r="B745" s="93"/>
      <c r="C745" s="93"/>
      <c r="D745" s="93"/>
      <c r="E745" s="93"/>
      <c r="F745" s="93"/>
      <c r="G745" s="93"/>
      <c r="H745" s="93"/>
      <c r="I745" s="93"/>
      <c r="J745" s="93"/>
      <c r="K745" s="93"/>
    </row>
    <row r="746" spans="2:11" x14ac:dyDescent="0.3">
      <c r="B746" s="93"/>
      <c r="C746" s="93"/>
      <c r="D746" s="93"/>
      <c r="E746" s="93"/>
      <c r="F746" s="93"/>
      <c r="G746" s="93"/>
      <c r="H746" s="93"/>
      <c r="I746" s="93"/>
      <c r="J746" s="93"/>
      <c r="K746" s="93"/>
    </row>
    <row r="747" spans="2:11" x14ac:dyDescent="0.3">
      <c r="B747" s="93"/>
      <c r="C747" s="93"/>
      <c r="D747" s="93"/>
      <c r="E747" s="93"/>
      <c r="F747" s="93"/>
      <c r="G747" s="93"/>
      <c r="H747" s="93"/>
      <c r="I747" s="93"/>
      <c r="J747" s="93"/>
      <c r="K747" s="93"/>
    </row>
    <row r="748" spans="2:11" x14ac:dyDescent="0.3">
      <c r="B748" s="93"/>
      <c r="C748" s="93"/>
      <c r="D748" s="93"/>
      <c r="E748" s="93"/>
      <c r="F748" s="93"/>
      <c r="G748" s="93"/>
      <c r="H748" s="93"/>
      <c r="I748" s="93"/>
      <c r="J748" s="93"/>
      <c r="K748" s="93"/>
    </row>
    <row r="749" spans="2:11" x14ac:dyDescent="0.3">
      <c r="B749" s="93"/>
      <c r="C749" s="93"/>
      <c r="D749" s="93"/>
      <c r="E749" s="93"/>
      <c r="F749" s="93"/>
      <c r="G749" s="93"/>
      <c r="H749" s="93"/>
      <c r="I749" s="93"/>
      <c r="J749" s="93"/>
      <c r="K749" s="93"/>
    </row>
    <row r="750" spans="2:11" x14ac:dyDescent="0.3">
      <c r="B750" s="93"/>
      <c r="C750" s="93"/>
      <c r="D750" s="93"/>
      <c r="E750" s="93"/>
      <c r="F750" s="93"/>
      <c r="G750" s="93"/>
      <c r="H750" s="93"/>
      <c r="I750" s="93"/>
      <c r="J750" s="93"/>
      <c r="K750" s="93"/>
    </row>
    <row r="751" spans="2:11" x14ac:dyDescent="0.3">
      <c r="B751" s="93"/>
      <c r="C751" s="93"/>
      <c r="D751" s="93"/>
      <c r="E751" s="93"/>
      <c r="F751" s="93"/>
      <c r="G751" s="93"/>
      <c r="H751" s="93"/>
      <c r="I751" s="93"/>
      <c r="J751" s="93"/>
      <c r="K751" s="93"/>
    </row>
    <row r="752" spans="2:11" x14ac:dyDescent="0.3">
      <c r="B752" s="93"/>
      <c r="C752" s="93"/>
      <c r="D752" s="93"/>
      <c r="E752" s="93"/>
      <c r="F752" s="93"/>
      <c r="G752" s="93"/>
      <c r="H752" s="93"/>
      <c r="I752" s="93"/>
      <c r="J752" s="93"/>
      <c r="K752" s="93"/>
    </row>
    <row r="753" spans="2:11" x14ac:dyDescent="0.3">
      <c r="B753" s="93"/>
      <c r="C753" s="93"/>
      <c r="D753" s="93"/>
      <c r="E753" s="93"/>
      <c r="F753" s="93"/>
      <c r="G753" s="93"/>
      <c r="H753" s="93"/>
      <c r="I753" s="93"/>
      <c r="J753" s="93"/>
      <c r="K753" s="93"/>
    </row>
    <row r="754" spans="2:11" x14ac:dyDescent="0.3">
      <c r="B754" s="93"/>
      <c r="C754" s="93"/>
      <c r="D754" s="93"/>
      <c r="E754" s="93"/>
      <c r="F754" s="93"/>
      <c r="G754" s="93"/>
      <c r="H754" s="93"/>
      <c r="I754" s="93"/>
      <c r="J754" s="93"/>
      <c r="K754" s="93"/>
    </row>
    <row r="755" spans="2:11" x14ac:dyDescent="0.3">
      <c r="B755" s="93"/>
      <c r="C755" s="93"/>
      <c r="D755" s="93"/>
      <c r="E755" s="93"/>
      <c r="F755" s="93"/>
      <c r="G755" s="93"/>
      <c r="H755" s="93"/>
      <c r="I755" s="93"/>
      <c r="J755" s="93"/>
      <c r="K755" s="93"/>
    </row>
    <row r="756" spans="2:11" x14ac:dyDescent="0.3">
      <c r="B756" s="93"/>
      <c r="C756" s="93"/>
      <c r="D756" s="93"/>
      <c r="E756" s="93"/>
      <c r="F756" s="93"/>
      <c r="G756" s="93"/>
      <c r="H756" s="93"/>
      <c r="I756" s="93"/>
      <c r="J756" s="93"/>
      <c r="K756" s="93"/>
    </row>
    <row r="757" spans="2:11" x14ac:dyDescent="0.3">
      <c r="B757" s="93"/>
      <c r="C757" s="93"/>
      <c r="D757" s="93"/>
      <c r="E757" s="93"/>
      <c r="F757" s="93"/>
      <c r="G757" s="93"/>
      <c r="H757" s="93"/>
      <c r="I757" s="93"/>
      <c r="J757" s="93"/>
      <c r="K757" s="93"/>
    </row>
    <row r="758" spans="2:11" x14ac:dyDescent="0.3">
      <c r="B758" s="93"/>
      <c r="C758" s="93"/>
      <c r="D758" s="93"/>
      <c r="E758" s="93"/>
      <c r="F758" s="93"/>
      <c r="G758" s="93"/>
      <c r="H758" s="93"/>
      <c r="I758" s="93"/>
      <c r="J758" s="93"/>
      <c r="K758" s="93"/>
    </row>
    <row r="759" spans="2:11" x14ac:dyDescent="0.3">
      <c r="B759" s="93"/>
      <c r="C759" s="93"/>
      <c r="D759" s="93"/>
      <c r="E759" s="93"/>
      <c r="F759" s="93"/>
      <c r="G759" s="93"/>
      <c r="H759" s="93"/>
      <c r="I759" s="93"/>
      <c r="J759" s="93"/>
      <c r="K759" s="93"/>
    </row>
    <row r="760" spans="2:11" x14ac:dyDescent="0.3">
      <c r="B760" s="93"/>
      <c r="C760" s="93"/>
      <c r="D760" s="93"/>
      <c r="E760" s="93"/>
      <c r="F760" s="93"/>
      <c r="G760" s="93"/>
      <c r="H760" s="93"/>
      <c r="I760" s="93"/>
      <c r="J760" s="93"/>
      <c r="K760" s="93"/>
    </row>
    <row r="761" spans="2:11" x14ac:dyDescent="0.3">
      <c r="B761" s="93"/>
      <c r="C761" s="93"/>
      <c r="D761" s="93"/>
      <c r="E761" s="93"/>
      <c r="F761" s="93"/>
      <c r="G761" s="93"/>
      <c r="H761" s="93"/>
      <c r="I761" s="93"/>
      <c r="J761" s="93"/>
      <c r="K761" s="93"/>
    </row>
    <row r="762" spans="2:11" x14ac:dyDescent="0.3">
      <c r="B762" s="93"/>
      <c r="C762" s="93"/>
      <c r="D762" s="93"/>
      <c r="E762" s="93"/>
      <c r="F762" s="93"/>
      <c r="G762" s="93"/>
      <c r="H762" s="93"/>
      <c r="I762" s="93"/>
      <c r="J762" s="93"/>
      <c r="K762" s="93"/>
    </row>
    <row r="763" spans="2:11" x14ac:dyDescent="0.3">
      <c r="B763" s="93"/>
      <c r="C763" s="93"/>
      <c r="D763" s="93"/>
      <c r="E763" s="93"/>
      <c r="F763" s="93"/>
      <c r="G763" s="93"/>
      <c r="H763" s="93"/>
      <c r="I763" s="93"/>
      <c r="J763" s="93"/>
      <c r="K763" s="93"/>
    </row>
    <row r="764" spans="2:11" x14ac:dyDescent="0.3">
      <c r="B764" s="93"/>
      <c r="C764" s="93"/>
      <c r="D764" s="93"/>
      <c r="E764" s="93"/>
      <c r="F764" s="93"/>
      <c r="G764" s="93"/>
      <c r="H764" s="93"/>
      <c r="I764" s="93"/>
      <c r="J764" s="93"/>
      <c r="K764" s="93"/>
    </row>
    <row r="765" spans="2:11" x14ac:dyDescent="0.3">
      <c r="B765" s="93"/>
      <c r="C765" s="93"/>
      <c r="D765" s="93"/>
      <c r="E765" s="93"/>
      <c r="F765" s="93"/>
      <c r="G765" s="93"/>
      <c r="H765" s="93"/>
      <c r="I765" s="93"/>
      <c r="J765" s="93"/>
      <c r="K765" s="93"/>
    </row>
    <row r="766" spans="2:11" x14ac:dyDescent="0.3">
      <c r="B766" s="93"/>
      <c r="C766" s="93"/>
      <c r="D766" s="93"/>
      <c r="E766" s="93"/>
      <c r="F766" s="93"/>
      <c r="G766" s="93"/>
      <c r="H766" s="93"/>
      <c r="I766" s="93"/>
      <c r="J766" s="93"/>
      <c r="K766" s="93"/>
    </row>
    <row r="767" spans="2:11" x14ac:dyDescent="0.3">
      <c r="B767" s="93"/>
      <c r="C767" s="93"/>
      <c r="D767" s="93"/>
      <c r="E767" s="93"/>
      <c r="F767" s="93"/>
      <c r="G767" s="93"/>
      <c r="H767" s="93"/>
      <c r="I767" s="93"/>
      <c r="J767" s="93"/>
      <c r="K767" s="93"/>
    </row>
    <row r="768" spans="2:11" x14ac:dyDescent="0.3">
      <c r="B768" s="93"/>
      <c r="C768" s="93"/>
      <c r="D768" s="93"/>
      <c r="E768" s="93"/>
      <c r="F768" s="93"/>
      <c r="G768" s="93"/>
      <c r="H768" s="93"/>
      <c r="I768" s="93"/>
      <c r="J768" s="93"/>
      <c r="K768" s="93"/>
    </row>
    <row r="769" spans="2:11" x14ac:dyDescent="0.3">
      <c r="B769" s="93"/>
      <c r="C769" s="93"/>
      <c r="D769" s="93"/>
      <c r="E769" s="93"/>
      <c r="F769" s="93"/>
      <c r="G769" s="93"/>
      <c r="H769" s="93"/>
      <c r="I769" s="93"/>
      <c r="J769" s="93"/>
      <c r="K769" s="93"/>
    </row>
    <row r="770" spans="2:11" x14ac:dyDescent="0.3">
      <c r="B770" s="93"/>
      <c r="C770" s="93"/>
      <c r="D770" s="93"/>
      <c r="E770" s="93"/>
      <c r="F770" s="93"/>
      <c r="G770" s="93"/>
      <c r="H770" s="93"/>
      <c r="I770" s="93"/>
      <c r="J770" s="93"/>
      <c r="K770" s="93"/>
    </row>
    <row r="771" spans="2:11" x14ac:dyDescent="0.3">
      <c r="B771" s="93"/>
      <c r="C771" s="93"/>
      <c r="D771" s="93"/>
      <c r="E771" s="93"/>
      <c r="F771" s="93"/>
      <c r="G771" s="93"/>
      <c r="H771" s="93"/>
      <c r="I771" s="93"/>
      <c r="J771" s="93"/>
      <c r="K771" s="93"/>
    </row>
    <row r="772" spans="2:11" x14ac:dyDescent="0.3">
      <c r="B772" s="93"/>
      <c r="C772" s="93"/>
      <c r="D772" s="93"/>
      <c r="E772" s="93"/>
      <c r="F772" s="93"/>
      <c r="G772" s="93"/>
      <c r="H772" s="93"/>
      <c r="I772" s="93"/>
      <c r="J772" s="93"/>
      <c r="K772" s="93"/>
    </row>
    <row r="773" spans="2:11" x14ac:dyDescent="0.3">
      <c r="B773" s="93"/>
      <c r="C773" s="93"/>
      <c r="D773" s="93"/>
      <c r="E773" s="93"/>
      <c r="F773" s="93"/>
      <c r="G773" s="93"/>
      <c r="H773" s="93"/>
      <c r="I773" s="93"/>
      <c r="J773" s="93"/>
      <c r="K773" s="93"/>
    </row>
    <row r="774" spans="2:11" x14ac:dyDescent="0.3">
      <c r="B774" s="93"/>
      <c r="C774" s="93"/>
      <c r="D774" s="93"/>
      <c r="E774" s="93"/>
      <c r="F774" s="93"/>
      <c r="G774" s="93"/>
      <c r="H774" s="93"/>
      <c r="I774" s="93"/>
      <c r="J774" s="93"/>
      <c r="K774" s="93"/>
    </row>
    <row r="775" spans="2:11" x14ac:dyDescent="0.3">
      <c r="B775" s="93"/>
      <c r="C775" s="93"/>
      <c r="D775" s="93"/>
      <c r="E775" s="93"/>
      <c r="F775" s="93"/>
      <c r="G775" s="93"/>
      <c r="H775" s="93"/>
      <c r="I775" s="93"/>
      <c r="J775" s="93"/>
      <c r="K775" s="93"/>
    </row>
    <row r="776" spans="2:11" x14ac:dyDescent="0.3">
      <c r="B776" s="93"/>
      <c r="C776" s="93"/>
      <c r="D776" s="93"/>
      <c r="E776" s="93"/>
      <c r="F776" s="93"/>
      <c r="G776" s="93"/>
      <c r="H776" s="93"/>
      <c r="I776" s="93"/>
      <c r="J776" s="93"/>
      <c r="K776" s="93"/>
    </row>
    <row r="777" spans="2:11" x14ac:dyDescent="0.3">
      <c r="B777" s="93"/>
      <c r="C777" s="93"/>
      <c r="D777" s="93"/>
      <c r="E777" s="93"/>
      <c r="F777" s="93"/>
      <c r="G777" s="93"/>
      <c r="H777" s="93"/>
      <c r="I777" s="93"/>
      <c r="J777" s="93"/>
      <c r="K777" s="93"/>
    </row>
    <row r="778" spans="2:11" x14ac:dyDescent="0.3">
      <c r="B778" s="93"/>
      <c r="C778" s="93"/>
      <c r="D778" s="93"/>
      <c r="E778" s="93"/>
      <c r="F778" s="93"/>
      <c r="G778" s="93"/>
      <c r="H778" s="93"/>
      <c r="I778" s="93"/>
      <c r="J778" s="93"/>
      <c r="K778" s="93"/>
    </row>
    <row r="779" spans="2:11" x14ac:dyDescent="0.3">
      <c r="B779" s="93"/>
      <c r="C779" s="93"/>
      <c r="D779" s="93"/>
      <c r="E779" s="93"/>
      <c r="F779" s="93"/>
      <c r="G779" s="93"/>
      <c r="H779" s="93"/>
      <c r="I779" s="93"/>
      <c r="J779" s="93"/>
      <c r="K779" s="93"/>
    </row>
    <row r="780" spans="2:11" x14ac:dyDescent="0.3">
      <c r="B780" s="93"/>
      <c r="C780" s="93"/>
      <c r="D780" s="93"/>
      <c r="E780" s="93"/>
      <c r="F780" s="93"/>
      <c r="G780" s="93"/>
      <c r="H780" s="93"/>
      <c r="I780" s="93"/>
      <c r="J780" s="93"/>
      <c r="K780" s="93"/>
    </row>
    <row r="781" spans="2:11" x14ac:dyDescent="0.3">
      <c r="B781" s="93"/>
      <c r="C781" s="93"/>
      <c r="D781" s="93"/>
      <c r="E781" s="93"/>
      <c r="F781" s="93"/>
      <c r="G781" s="93"/>
      <c r="H781" s="93"/>
      <c r="I781" s="93"/>
      <c r="J781" s="93"/>
      <c r="K781" s="93"/>
    </row>
    <row r="782" spans="2:11" x14ac:dyDescent="0.3">
      <c r="B782" s="93"/>
      <c r="C782" s="93"/>
      <c r="D782" s="93"/>
      <c r="E782" s="93"/>
      <c r="F782" s="93"/>
      <c r="G782" s="93"/>
      <c r="H782" s="93"/>
      <c r="I782" s="93"/>
      <c r="J782" s="93"/>
      <c r="K782" s="93"/>
    </row>
    <row r="783" spans="2:11" x14ac:dyDescent="0.3">
      <c r="B783" s="93"/>
      <c r="C783" s="93"/>
      <c r="D783" s="93"/>
      <c r="E783" s="93"/>
      <c r="F783" s="93"/>
      <c r="G783" s="93"/>
      <c r="H783" s="93"/>
      <c r="I783" s="93"/>
      <c r="J783" s="93"/>
      <c r="K783" s="93"/>
    </row>
    <row r="784" spans="2:11" x14ac:dyDescent="0.3">
      <c r="B784" s="93"/>
      <c r="C784" s="93"/>
      <c r="D784" s="93"/>
      <c r="E784" s="93"/>
      <c r="F784" s="93"/>
      <c r="G784" s="93"/>
      <c r="H784" s="93"/>
      <c r="I784" s="93"/>
      <c r="J784" s="93"/>
      <c r="K784" s="93"/>
    </row>
    <row r="785" spans="2:11" x14ac:dyDescent="0.3">
      <c r="B785" s="93"/>
      <c r="C785" s="93"/>
      <c r="D785" s="93"/>
      <c r="E785" s="93"/>
      <c r="F785" s="93"/>
      <c r="G785" s="93"/>
      <c r="H785" s="93"/>
      <c r="I785" s="93"/>
      <c r="J785" s="93"/>
      <c r="K785" s="93"/>
    </row>
    <row r="786" spans="2:11" x14ac:dyDescent="0.3">
      <c r="B786" s="93"/>
      <c r="C786" s="93"/>
      <c r="D786" s="93"/>
      <c r="E786" s="93"/>
      <c r="F786" s="93"/>
      <c r="G786" s="93"/>
      <c r="H786" s="93"/>
      <c r="I786" s="93"/>
      <c r="J786" s="93"/>
      <c r="K786" s="93"/>
    </row>
    <row r="787" spans="2:11" x14ac:dyDescent="0.3">
      <c r="B787" s="93"/>
      <c r="C787" s="93"/>
      <c r="D787" s="93"/>
      <c r="E787" s="93"/>
      <c r="F787" s="93"/>
      <c r="G787" s="93"/>
      <c r="H787" s="93"/>
      <c r="I787" s="93"/>
      <c r="J787" s="93"/>
      <c r="K787" s="93"/>
    </row>
    <row r="788" spans="2:11" x14ac:dyDescent="0.3">
      <c r="B788" s="93"/>
      <c r="C788" s="93"/>
      <c r="D788" s="93"/>
      <c r="E788" s="93"/>
      <c r="F788" s="93"/>
      <c r="G788" s="93"/>
      <c r="H788" s="93"/>
      <c r="I788" s="93"/>
      <c r="J788" s="93"/>
      <c r="K788" s="93"/>
    </row>
    <row r="789" spans="2:11" x14ac:dyDescent="0.3">
      <c r="B789" s="93"/>
      <c r="C789" s="93"/>
      <c r="D789" s="93"/>
      <c r="E789" s="93"/>
      <c r="F789" s="93"/>
      <c r="G789" s="93"/>
      <c r="H789" s="93"/>
      <c r="I789" s="93"/>
      <c r="J789" s="93"/>
      <c r="K789" s="93"/>
    </row>
    <row r="790" spans="2:11" x14ac:dyDescent="0.3">
      <c r="B790" s="93"/>
      <c r="C790" s="93"/>
      <c r="D790" s="93"/>
      <c r="E790" s="93"/>
      <c r="F790" s="93"/>
      <c r="G790" s="93"/>
      <c r="H790" s="93"/>
      <c r="I790" s="93"/>
      <c r="J790" s="93"/>
      <c r="K790" s="93"/>
    </row>
    <row r="791" spans="2:11" x14ac:dyDescent="0.3">
      <c r="B791" s="93"/>
      <c r="C791" s="93"/>
      <c r="D791" s="93"/>
      <c r="E791" s="93"/>
      <c r="F791" s="93"/>
      <c r="G791" s="93"/>
      <c r="H791" s="93"/>
      <c r="I791" s="93"/>
      <c r="J791" s="93"/>
      <c r="K791" s="93"/>
    </row>
    <row r="792" spans="2:11" x14ac:dyDescent="0.3">
      <c r="B792" s="93"/>
      <c r="C792" s="93"/>
      <c r="D792" s="93"/>
      <c r="E792" s="93"/>
      <c r="F792" s="93"/>
      <c r="G792" s="93"/>
      <c r="H792" s="93"/>
      <c r="I792" s="93"/>
      <c r="J792" s="93"/>
      <c r="K792" s="93"/>
    </row>
    <row r="793" spans="2:11" x14ac:dyDescent="0.3">
      <c r="B793" s="93"/>
      <c r="C793" s="93"/>
      <c r="D793" s="93"/>
      <c r="E793" s="93"/>
      <c r="F793" s="93"/>
      <c r="G793" s="93"/>
      <c r="H793" s="93"/>
      <c r="I793" s="93"/>
      <c r="J793" s="93"/>
      <c r="K793" s="93"/>
    </row>
    <row r="794" spans="2:11" x14ac:dyDescent="0.3">
      <c r="B794" s="93"/>
      <c r="C794" s="93"/>
      <c r="D794" s="93"/>
      <c r="E794" s="93"/>
      <c r="F794" s="93"/>
      <c r="G794" s="93"/>
      <c r="H794" s="93"/>
      <c r="I794" s="93"/>
      <c r="J794" s="93"/>
      <c r="K794" s="93"/>
    </row>
    <row r="795" spans="2:11" x14ac:dyDescent="0.3">
      <c r="B795" s="93"/>
      <c r="C795" s="93"/>
      <c r="D795" s="93"/>
      <c r="E795" s="93"/>
      <c r="F795" s="93"/>
      <c r="G795" s="93"/>
      <c r="H795" s="93"/>
      <c r="I795" s="93"/>
      <c r="J795" s="93"/>
      <c r="K795" s="93"/>
    </row>
    <row r="796" spans="2:11" x14ac:dyDescent="0.3">
      <c r="B796" s="93"/>
      <c r="C796" s="93"/>
      <c r="D796" s="93"/>
      <c r="E796" s="93"/>
      <c r="F796" s="93"/>
      <c r="G796" s="93"/>
      <c r="H796" s="93"/>
      <c r="I796" s="93"/>
      <c r="J796" s="93"/>
      <c r="K796" s="93"/>
    </row>
    <row r="797" spans="2:11" x14ac:dyDescent="0.3">
      <c r="B797" s="93"/>
      <c r="C797" s="93"/>
      <c r="D797" s="93"/>
      <c r="E797" s="93"/>
      <c r="F797" s="93"/>
      <c r="G797" s="93"/>
      <c r="H797" s="93"/>
      <c r="I797" s="93"/>
      <c r="J797" s="93"/>
      <c r="K797" s="93"/>
    </row>
    <row r="798" spans="2:11" x14ac:dyDescent="0.3">
      <c r="B798" s="93"/>
      <c r="C798" s="93"/>
      <c r="D798" s="93"/>
      <c r="E798" s="93"/>
      <c r="F798" s="93"/>
      <c r="G798" s="93"/>
      <c r="H798" s="93"/>
      <c r="I798" s="93"/>
      <c r="J798" s="93"/>
      <c r="K798" s="93"/>
    </row>
    <row r="799" spans="2:11" x14ac:dyDescent="0.3">
      <c r="B799" s="93"/>
      <c r="C799" s="93"/>
      <c r="D799" s="93"/>
      <c r="E799" s="93"/>
      <c r="F799" s="93"/>
      <c r="G799" s="93"/>
      <c r="H799" s="93"/>
      <c r="I799" s="93"/>
      <c r="J799" s="93"/>
      <c r="K799" s="93"/>
    </row>
    <row r="800" spans="2:11" x14ac:dyDescent="0.3">
      <c r="B800" s="93"/>
      <c r="C800" s="93"/>
      <c r="D800" s="93"/>
      <c r="E800" s="93"/>
      <c r="F800" s="93"/>
      <c r="G800" s="93"/>
      <c r="H800" s="93"/>
      <c r="I800" s="93"/>
      <c r="J800" s="93"/>
      <c r="K800" s="93"/>
    </row>
    <row r="801" spans="2:11" x14ac:dyDescent="0.3">
      <c r="B801" s="93"/>
      <c r="C801" s="93"/>
      <c r="D801" s="93"/>
      <c r="E801" s="93"/>
      <c r="F801" s="93"/>
      <c r="G801" s="93"/>
      <c r="H801" s="93"/>
      <c r="I801" s="93"/>
      <c r="J801" s="93"/>
      <c r="K801" s="93"/>
    </row>
    <row r="802" spans="2:11" x14ac:dyDescent="0.3">
      <c r="B802" s="93"/>
      <c r="C802" s="93"/>
      <c r="D802" s="93"/>
      <c r="E802" s="93"/>
      <c r="F802" s="93"/>
      <c r="G802" s="93"/>
      <c r="H802" s="93"/>
      <c r="I802" s="93"/>
      <c r="J802" s="93"/>
      <c r="K802" s="93"/>
    </row>
    <row r="803" spans="2:11" x14ac:dyDescent="0.3">
      <c r="B803" s="93"/>
      <c r="C803" s="93"/>
      <c r="D803" s="93"/>
      <c r="E803" s="93"/>
      <c r="F803" s="93"/>
      <c r="G803" s="93"/>
      <c r="H803" s="93"/>
      <c r="I803" s="93"/>
      <c r="J803" s="93"/>
      <c r="K803" s="93"/>
    </row>
    <row r="804" spans="2:11" x14ac:dyDescent="0.3">
      <c r="B804" s="93"/>
      <c r="C804" s="93"/>
      <c r="D804" s="93"/>
      <c r="E804" s="93"/>
      <c r="F804" s="93"/>
      <c r="G804" s="93"/>
      <c r="H804" s="93"/>
      <c r="I804" s="93"/>
      <c r="J804" s="93"/>
      <c r="K804" s="93"/>
    </row>
    <row r="805" spans="2:11" x14ac:dyDescent="0.3">
      <c r="B805" s="93"/>
      <c r="C805" s="93"/>
      <c r="D805" s="93"/>
      <c r="E805" s="93"/>
      <c r="F805" s="93"/>
      <c r="G805" s="93"/>
      <c r="H805" s="93"/>
      <c r="I805" s="93"/>
      <c r="J805" s="93"/>
      <c r="K805" s="93"/>
    </row>
    <row r="806" spans="2:11" x14ac:dyDescent="0.3">
      <c r="B806" s="93"/>
      <c r="C806" s="93"/>
      <c r="D806" s="93"/>
      <c r="E806" s="93"/>
      <c r="F806" s="93"/>
      <c r="G806" s="93"/>
      <c r="H806" s="93"/>
      <c r="I806" s="93"/>
      <c r="J806" s="93"/>
      <c r="K806" s="93"/>
    </row>
    <row r="807" spans="2:11" x14ac:dyDescent="0.3">
      <c r="B807" s="93"/>
      <c r="C807" s="93"/>
      <c r="D807" s="93"/>
      <c r="E807" s="93"/>
      <c r="F807" s="93"/>
      <c r="G807" s="93"/>
      <c r="H807" s="93"/>
      <c r="I807" s="93"/>
      <c r="J807" s="93"/>
      <c r="K807" s="93"/>
    </row>
    <row r="808" spans="2:11" x14ac:dyDescent="0.3">
      <c r="B808" s="93"/>
      <c r="C808" s="93"/>
      <c r="D808" s="93"/>
      <c r="E808" s="93"/>
      <c r="F808" s="93"/>
      <c r="G808" s="93"/>
      <c r="H808" s="93"/>
      <c r="I808" s="93"/>
      <c r="J808" s="93"/>
      <c r="K808" s="93"/>
    </row>
    <row r="809" spans="2:11" x14ac:dyDescent="0.3">
      <c r="B809" s="93"/>
      <c r="C809" s="93"/>
      <c r="D809" s="93"/>
      <c r="E809" s="93"/>
      <c r="F809" s="93"/>
      <c r="G809" s="93"/>
      <c r="H809" s="93"/>
      <c r="I809" s="93"/>
      <c r="J809" s="93"/>
      <c r="K809" s="93"/>
    </row>
    <row r="810" spans="2:11" x14ac:dyDescent="0.3">
      <c r="B810" s="93"/>
      <c r="C810" s="93"/>
      <c r="D810" s="93"/>
      <c r="E810" s="93"/>
      <c r="F810" s="93"/>
      <c r="G810" s="93"/>
      <c r="H810" s="93"/>
      <c r="I810" s="93"/>
      <c r="J810" s="93"/>
      <c r="K810" s="93"/>
    </row>
    <row r="811" spans="2:11" x14ac:dyDescent="0.3">
      <c r="B811" s="93"/>
      <c r="C811" s="93"/>
      <c r="D811" s="93"/>
      <c r="E811" s="93"/>
      <c r="F811" s="93"/>
      <c r="G811" s="93"/>
      <c r="H811" s="93"/>
      <c r="I811" s="93"/>
      <c r="J811" s="93"/>
      <c r="K811" s="93"/>
    </row>
    <row r="812" spans="2:11" x14ac:dyDescent="0.3">
      <c r="B812" s="93"/>
      <c r="C812" s="93"/>
      <c r="D812" s="93"/>
      <c r="E812" s="93"/>
      <c r="F812" s="93"/>
      <c r="G812" s="93"/>
      <c r="H812" s="93"/>
      <c r="I812" s="93"/>
      <c r="J812" s="93"/>
      <c r="K812" s="93"/>
    </row>
    <row r="813" spans="2:11" x14ac:dyDescent="0.3">
      <c r="B813" s="93"/>
      <c r="C813" s="93"/>
      <c r="D813" s="93"/>
      <c r="E813" s="93"/>
      <c r="F813" s="93"/>
      <c r="G813" s="93"/>
      <c r="H813" s="93"/>
      <c r="I813" s="93"/>
      <c r="J813" s="93"/>
      <c r="K813" s="93"/>
    </row>
    <row r="814" spans="2:11" x14ac:dyDescent="0.3">
      <c r="B814" s="93"/>
      <c r="C814" s="93"/>
      <c r="D814" s="93"/>
      <c r="E814" s="93"/>
      <c r="F814" s="93"/>
      <c r="G814" s="93"/>
      <c r="H814" s="93"/>
      <c r="I814" s="93"/>
      <c r="J814" s="93"/>
      <c r="K814" s="93"/>
    </row>
    <row r="815" spans="2:11" x14ac:dyDescent="0.3">
      <c r="B815" s="93"/>
      <c r="C815" s="93"/>
      <c r="D815" s="93"/>
      <c r="E815" s="93"/>
      <c r="F815" s="93"/>
      <c r="G815" s="93"/>
      <c r="H815" s="93"/>
      <c r="I815" s="93"/>
      <c r="J815" s="93"/>
      <c r="K815" s="93"/>
    </row>
    <row r="816" spans="2:11" x14ac:dyDescent="0.3">
      <c r="B816" s="93"/>
      <c r="C816" s="93"/>
      <c r="D816" s="93"/>
      <c r="E816" s="93"/>
      <c r="F816" s="93"/>
      <c r="G816" s="93"/>
      <c r="H816" s="93"/>
      <c r="I816" s="93"/>
      <c r="J816" s="93"/>
      <c r="K816" s="93"/>
    </row>
    <row r="817" spans="2:11" x14ac:dyDescent="0.3">
      <c r="B817" s="93"/>
      <c r="C817" s="93"/>
      <c r="D817" s="93"/>
      <c r="E817" s="93"/>
      <c r="F817" s="93"/>
      <c r="G817" s="93"/>
      <c r="H817" s="93"/>
      <c r="I817" s="93"/>
      <c r="J817" s="93"/>
      <c r="K817" s="93"/>
    </row>
    <row r="818" spans="2:11" x14ac:dyDescent="0.3">
      <c r="B818" s="93"/>
      <c r="C818" s="93"/>
      <c r="D818" s="93"/>
      <c r="E818" s="93"/>
      <c r="F818" s="93"/>
      <c r="G818" s="93"/>
      <c r="H818" s="93"/>
      <c r="I818" s="93"/>
      <c r="J818" s="93"/>
      <c r="K818" s="93"/>
    </row>
    <row r="819" spans="2:11" x14ac:dyDescent="0.3">
      <c r="B819" s="93"/>
      <c r="C819" s="93"/>
      <c r="D819" s="93"/>
      <c r="E819" s="93"/>
      <c r="F819" s="93"/>
      <c r="G819" s="93"/>
      <c r="H819" s="93"/>
      <c r="I819" s="93"/>
      <c r="J819" s="93"/>
      <c r="K819" s="93"/>
    </row>
    <row r="820" spans="2:11" x14ac:dyDescent="0.3">
      <c r="B820" s="93"/>
      <c r="C820" s="93"/>
      <c r="D820" s="93"/>
      <c r="E820" s="93"/>
      <c r="F820" s="93"/>
      <c r="G820" s="93"/>
      <c r="H820" s="93"/>
      <c r="I820" s="93"/>
      <c r="J820" s="93"/>
      <c r="K820" s="93"/>
    </row>
    <row r="821" spans="2:11" x14ac:dyDescent="0.3">
      <c r="B821" s="93"/>
      <c r="C821" s="93"/>
      <c r="D821" s="93"/>
      <c r="E821" s="93"/>
      <c r="F821" s="93"/>
      <c r="G821" s="93"/>
      <c r="H821" s="93"/>
      <c r="I821" s="93"/>
      <c r="J821" s="93"/>
      <c r="K821" s="93"/>
    </row>
    <row r="822" spans="2:11" x14ac:dyDescent="0.3">
      <c r="B822" s="93"/>
      <c r="C822" s="93"/>
      <c r="D822" s="93"/>
      <c r="E822" s="93"/>
      <c r="F822" s="93"/>
      <c r="G822" s="93"/>
      <c r="H822" s="93"/>
      <c r="I822" s="93"/>
      <c r="J822" s="93"/>
      <c r="K822" s="93"/>
    </row>
    <row r="823" spans="2:11" x14ac:dyDescent="0.3">
      <c r="B823" s="93"/>
      <c r="C823" s="93"/>
      <c r="D823" s="93"/>
      <c r="E823" s="93"/>
      <c r="F823" s="93"/>
      <c r="G823" s="93"/>
      <c r="H823" s="93"/>
      <c r="I823" s="93"/>
      <c r="J823" s="93"/>
      <c r="K823" s="93"/>
    </row>
    <row r="824" spans="2:11" x14ac:dyDescent="0.3">
      <c r="B824" s="93"/>
      <c r="C824" s="93"/>
      <c r="D824" s="93"/>
      <c r="E824" s="93"/>
      <c r="F824" s="93"/>
      <c r="G824" s="93"/>
      <c r="H824" s="93"/>
      <c r="I824" s="93"/>
      <c r="J824" s="93"/>
      <c r="K824" s="93"/>
    </row>
    <row r="825" spans="2:11" x14ac:dyDescent="0.3">
      <c r="B825" s="93"/>
      <c r="C825" s="93"/>
      <c r="D825" s="93"/>
      <c r="E825" s="93"/>
      <c r="F825" s="93"/>
      <c r="G825" s="93"/>
      <c r="H825" s="93"/>
      <c r="I825" s="93"/>
      <c r="J825" s="93"/>
      <c r="K825" s="93"/>
    </row>
    <row r="826" spans="2:11" x14ac:dyDescent="0.3">
      <c r="B826" s="93"/>
      <c r="C826" s="93"/>
      <c r="D826" s="93"/>
      <c r="E826" s="93"/>
      <c r="F826" s="93"/>
      <c r="G826" s="93"/>
      <c r="H826" s="93"/>
      <c r="I826" s="93"/>
      <c r="J826" s="93"/>
      <c r="K826" s="93"/>
    </row>
    <row r="827" spans="2:11" x14ac:dyDescent="0.3">
      <c r="B827" s="93"/>
      <c r="C827" s="93"/>
      <c r="D827" s="93"/>
      <c r="E827" s="93"/>
      <c r="F827" s="93"/>
      <c r="G827" s="93"/>
      <c r="H827" s="93"/>
      <c r="I827" s="93"/>
      <c r="J827" s="93"/>
      <c r="K827" s="93"/>
    </row>
    <row r="828" spans="2:11" x14ac:dyDescent="0.3">
      <c r="B828" s="93"/>
      <c r="C828" s="93"/>
      <c r="D828" s="93"/>
      <c r="E828" s="93"/>
      <c r="F828" s="93"/>
      <c r="G828" s="93"/>
      <c r="H828" s="93"/>
      <c r="I828" s="93"/>
      <c r="J828" s="93"/>
      <c r="K828" s="93"/>
    </row>
    <row r="829" spans="2:11" x14ac:dyDescent="0.3">
      <c r="B829" s="93"/>
      <c r="C829" s="93"/>
      <c r="D829" s="93"/>
      <c r="E829" s="93"/>
      <c r="F829" s="93"/>
      <c r="G829" s="93"/>
      <c r="H829" s="93"/>
      <c r="I829" s="93"/>
      <c r="J829" s="93"/>
      <c r="K829" s="93"/>
    </row>
    <row r="830" spans="2:11" x14ac:dyDescent="0.3">
      <c r="B830" s="93"/>
      <c r="C830" s="93"/>
      <c r="D830" s="93"/>
      <c r="E830" s="93"/>
      <c r="F830" s="93"/>
      <c r="G830" s="93"/>
      <c r="H830" s="93"/>
      <c r="I830" s="93"/>
      <c r="J830" s="93"/>
      <c r="K830" s="93"/>
    </row>
    <row r="831" spans="2:11" x14ac:dyDescent="0.3">
      <c r="B831" s="93"/>
      <c r="C831" s="93"/>
      <c r="D831" s="93"/>
      <c r="E831" s="93"/>
      <c r="F831" s="93"/>
      <c r="G831" s="93"/>
      <c r="H831" s="93"/>
      <c r="I831" s="93"/>
      <c r="J831" s="93"/>
      <c r="K831" s="93"/>
    </row>
    <row r="832" spans="2:11" x14ac:dyDescent="0.3">
      <c r="B832" s="93"/>
      <c r="C832" s="93"/>
      <c r="D832" s="93"/>
      <c r="E832" s="93"/>
      <c r="F832" s="93"/>
      <c r="G832" s="93"/>
      <c r="H832" s="93"/>
      <c r="I832" s="93"/>
      <c r="J832" s="93"/>
      <c r="K832" s="93"/>
    </row>
    <row r="833" spans="2:11" x14ac:dyDescent="0.3">
      <c r="B833" s="93"/>
      <c r="C833" s="93"/>
      <c r="D833" s="93"/>
      <c r="E833" s="93"/>
      <c r="F833" s="93"/>
      <c r="G833" s="93"/>
      <c r="H833" s="93"/>
      <c r="I833" s="93"/>
      <c r="J833" s="93"/>
      <c r="K833" s="93"/>
    </row>
    <row r="834" spans="2:11" x14ac:dyDescent="0.3">
      <c r="B834" s="93"/>
      <c r="C834" s="93"/>
      <c r="D834" s="93"/>
      <c r="E834" s="93"/>
      <c r="F834" s="93"/>
      <c r="G834" s="93"/>
      <c r="H834" s="93"/>
      <c r="I834" s="93"/>
      <c r="J834" s="93"/>
      <c r="K834" s="93"/>
    </row>
    <row r="835" spans="2:11" x14ac:dyDescent="0.3">
      <c r="B835" s="93"/>
      <c r="C835" s="93"/>
      <c r="D835" s="93"/>
      <c r="E835" s="93"/>
      <c r="F835" s="93"/>
      <c r="G835" s="93"/>
      <c r="H835" s="93"/>
      <c r="I835" s="93"/>
      <c r="J835" s="93"/>
      <c r="K835" s="93"/>
    </row>
    <row r="836" spans="2:11" x14ac:dyDescent="0.3">
      <c r="B836" s="93"/>
      <c r="C836" s="93"/>
      <c r="D836" s="93"/>
      <c r="E836" s="93"/>
      <c r="F836" s="93"/>
      <c r="G836" s="93"/>
      <c r="H836" s="93"/>
      <c r="I836" s="93"/>
      <c r="J836" s="93"/>
      <c r="K836" s="93"/>
    </row>
    <row r="837" spans="2:11" x14ac:dyDescent="0.3">
      <c r="B837" s="93"/>
      <c r="C837" s="93"/>
      <c r="D837" s="93"/>
      <c r="E837" s="93"/>
      <c r="F837" s="93"/>
      <c r="G837" s="93"/>
      <c r="H837" s="93"/>
      <c r="I837" s="93"/>
      <c r="J837" s="93"/>
      <c r="K837" s="93"/>
    </row>
    <row r="838" spans="2:11" x14ac:dyDescent="0.3">
      <c r="B838" s="93"/>
      <c r="C838" s="93"/>
      <c r="D838" s="93"/>
      <c r="E838" s="93"/>
      <c r="F838" s="93"/>
      <c r="G838" s="93"/>
      <c r="H838" s="93"/>
      <c r="I838" s="93"/>
      <c r="J838" s="93"/>
      <c r="K838" s="93"/>
    </row>
    <row r="839" spans="2:11" x14ac:dyDescent="0.3">
      <c r="B839" s="93"/>
      <c r="C839" s="93"/>
      <c r="D839" s="93"/>
      <c r="E839" s="93"/>
      <c r="F839" s="93"/>
      <c r="G839" s="93"/>
      <c r="H839" s="93"/>
      <c r="I839" s="93"/>
      <c r="J839" s="93"/>
      <c r="K839" s="93"/>
    </row>
    <row r="840" spans="2:11" x14ac:dyDescent="0.3">
      <c r="B840" s="93"/>
      <c r="C840" s="93"/>
      <c r="D840" s="93"/>
      <c r="E840" s="93"/>
      <c r="F840" s="93"/>
      <c r="G840" s="93"/>
      <c r="H840" s="93"/>
      <c r="I840" s="93"/>
      <c r="J840" s="93"/>
      <c r="K840" s="93"/>
    </row>
    <row r="841" spans="2:11" x14ac:dyDescent="0.3">
      <c r="B841" s="93"/>
      <c r="C841" s="93"/>
      <c r="D841" s="93"/>
      <c r="E841" s="93"/>
      <c r="F841" s="93"/>
      <c r="G841" s="93"/>
      <c r="H841" s="93"/>
      <c r="I841" s="93"/>
      <c r="J841" s="93"/>
      <c r="K841" s="93"/>
    </row>
    <row r="842" spans="2:11" x14ac:dyDescent="0.3">
      <c r="B842" s="93"/>
      <c r="C842" s="93"/>
      <c r="D842" s="93"/>
      <c r="E842" s="93"/>
      <c r="F842" s="93"/>
      <c r="G842" s="93"/>
      <c r="H842" s="93"/>
      <c r="I842" s="93"/>
      <c r="J842" s="93"/>
      <c r="K842" s="93"/>
    </row>
    <row r="843" spans="2:11" x14ac:dyDescent="0.3">
      <c r="B843" s="93"/>
      <c r="C843" s="93"/>
      <c r="D843" s="93"/>
      <c r="E843" s="93"/>
      <c r="F843" s="93"/>
      <c r="G843" s="93"/>
      <c r="H843" s="93"/>
      <c r="I843" s="93"/>
      <c r="J843" s="93"/>
      <c r="K843" s="93"/>
    </row>
    <row r="844" spans="2:11" x14ac:dyDescent="0.3">
      <c r="B844" s="93"/>
      <c r="C844" s="93"/>
      <c r="D844" s="93"/>
      <c r="E844" s="93"/>
      <c r="F844" s="93"/>
      <c r="G844" s="93"/>
      <c r="H844" s="93"/>
      <c r="I844" s="93"/>
      <c r="J844" s="93"/>
      <c r="K844" s="93"/>
    </row>
    <row r="845" spans="2:11" x14ac:dyDescent="0.3">
      <c r="B845" s="93"/>
      <c r="C845" s="93"/>
      <c r="D845" s="93"/>
      <c r="E845" s="93"/>
      <c r="F845" s="93"/>
      <c r="G845" s="93"/>
      <c r="H845" s="93"/>
      <c r="I845" s="93"/>
      <c r="J845" s="93"/>
      <c r="K845" s="93"/>
    </row>
    <row r="846" spans="2:11" x14ac:dyDescent="0.3">
      <c r="B846" s="93"/>
      <c r="C846" s="93"/>
      <c r="D846" s="93"/>
      <c r="E846" s="93"/>
      <c r="F846" s="93"/>
      <c r="G846" s="93"/>
      <c r="H846" s="93"/>
      <c r="I846" s="93"/>
      <c r="J846" s="93"/>
      <c r="K846" s="93"/>
    </row>
    <row r="847" spans="2:11" x14ac:dyDescent="0.3">
      <c r="B847" s="93"/>
      <c r="C847" s="93"/>
      <c r="D847" s="93"/>
      <c r="E847" s="93"/>
      <c r="F847" s="93"/>
      <c r="G847" s="93"/>
      <c r="H847" s="93"/>
      <c r="I847" s="93"/>
      <c r="J847" s="93"/>
      <c r="K847" s="93"/>
    </row>
    <row r="848" spans="2:11" x14ac:dyDescent="0.3">
      <c r="B848" s="93"/>
      <c r="C848" s="93"/>
      <c r="D848" s="93"/>
      <c r="E848" s="93"/>
      <c r="F848" s="93"/>
      <c r="G848" s="93"/>
      <c r="H848" s="93"/>
      <c r="I848" s="93"/>
      <c r="J848" s="93"/>
      <c r="K848" s="93"/>
    </row>
    <row r="849" spans="2:11" x14ac:dyDescent="0.3">
      <c r="B849" s="93"/>
      <c r="C849" s="93"/>
      <c r="D849" s="93"/>
      <c r="E849" s="93"/>
      <c r="F849" s="93"/>
      <c r="G849" s="93"/>
      <c r="H849" s="93"/>
      <c r="I849" s="93"/>
      <c r="J849" s="93"/>
      <c r="K849" s="93"/>
    </row>
    <row r="850" spans="2:11" x14ac:dyDescent="0.3">
      <c r="B850" s="93"/>
      <c r="C850" s="93"/>
      <c r="D850" s="93"/>
      <c r="E850" s="93"/>
      <c r="F850" s="93"/>
      <c r="G850" s="93"/>
      <c r="H850" s="93"/>
      <c r="I850" s="93"/>
      <c r="J850" s="93"/>
      <c r="K850" s="93"/>
    </row>
    <row r="851" spans="2:11" x14ac:dyDescent="0.3">
      <c r="B851" s="93"/>
      <c r="C851" s="93"/>
      <c r="D851" s="93"/>
      <c r="E851" s="93"/>
      <c r="F851" s="93"/>
      <c r="G851" s="93"/>
      <c r="H851" s="93"/>
      <c r="I851" s="93"/>
      <c r="J851" s="93"/>
      <c r="K851" s="93"/>
    </row>
    <row r="852" spans="2:11" x14ac:dyDescent="0.3">
      <c r="B852" s="93"/>
      <c r="C852" s="93"/>
      <c r="D852" s="93"/>
      <c r="E852" s="93"/>
      <c r="F852" s="93"/>
      <c r="G852" s="93"/>
      <c r="H852" s="93"/>
      <c r="I852" s="93"/>
      <c r="J852" s="93"/>
      <c r="K852" s="93"/>
    </row>
    <row r="853" spans="2:11" x14ac:dyDescent="0.3">
      <c r="B853" s="93"/>
      <c r="C853" s="93"/>
      <c r="D853" s="93"/>
      <c r="E853" s="93"/>
      <c r="F853" s="93"/>
      <c r="G853" s="93"/>
      <c r="H853" s="93"/>
      <c r="I853" s="93"/>
      <c r="J853" s="93"/>
      <c r="K853" s="93"/>
    </row>
    <row r="854" spans="2:11" x14ac:dyDescent="0.3">
      <c r="B854" s="93"/>
      <c r="C854" s="93"/>
      <c r="D854" s="93"/>
      <c r="E854" s="93"/>
      <c r="F854" s="93"/>
      <c r="G854" s="93"/>
      <c r="H854" s="93"/>
      <c r="I854" s="93"/>
      <c r="J854" s="93"/>
      <c r="K854" s="93"/>
    </row>
    <row r="855" spans="2:11" x14ac:dyDescent="0.3">
      <c r="B855" s="93"/>
      <c r="C855" s="93"/>
      <c r="D855" s="93"/>
      <c r="E855" s="93"/>
      <c r="F855" s="93"/>
      <c r="G855" s="93"/>
      <c r="H855" s="93"/>
      <c r="I855" s="93"/>
      <c r="J855" s="93"/>
      <c r="K855" s="93"/>
    </row>
    <row r="856" spans="2:11" x14ac:dyDescent="0.3">
      <c r="B856" s="93"/>
      <c r="C856" s="93"/>
      <c r="D856" s="93"/>
      <c r="E856" s="93"/>
      <c r="F856" s="93"/>
      <c r="G856" s="93"/>
      <c r="H856" s="93"/>
      <c r="I856" s="93"/>
      <c r="J856" s="93"/>
      <c r="K856" s="93"/>
    </row>
    <row r="857" spans="2:11" x14ac:dyDescent="0.3">
      <c r="B857" s="93"/>
      <c r="C857" s="93"/>
      <c r="D857" s="93"/>
      <c r="E857" s="93"/>
      <c r="F857" s="93"/>
      <c r="G857" s="93"/>
      <c r="H857" s="93"/>
      <c r="I857" s="93"/>
      <c r="J857" s="93"/>
      <c r="K857" s="93"/>
    </row>
    <row r="858" spans="2:11" x14ac:dyDescent="0.3">
      <c r="B858" s="93"/>
      <c r="C858" s="93"/>
      <c r="D858" s="93"/>
      <c r="E858" s="93"/>
      <c r="F858" s="93"/>
      <c r="G858" s="93"/>
      <c r="H858" s="93"/>
      <c r="I858" s="93"/>
      <c r="J858" s="93"/>
      <c r="K858" s="93"/>
    </row>
    <row r="859" spans="2:11" x14ac:dyDescent="0.3">
      <c r="B859" s="93"/>
      <c r="C859" s="93"/>
      <c r="D859" s="93"/>
      <c r="E859" s="93"/>
      <c r="F859" s="93"/>
      <c r="G859" s="93"/>
      <c r="H859" s="93"/>
      <c r="I859" s="93"/>
      <c r="J859" s="93"/>
      <c r="K859" s="93"/>
    </row>
    <row r="860" spans="2:11" x14ac:dyDescent="0.3">
      <c r="B860" s="93"/>
      <c r="C860" s="93"/>
      <c r="D860" s="93"/>
      <c r="E860" s="93"/>
      <c r="F860" s="93"/>
      <c r="G860" s="93"/>
      <c r="H860" s="93"/>
      <c r="I860" s="93"/>
      <c r="J860" s="93"/>
      <c r="K860" s="93"/>
    </row>
    <row r="861" spans="2:11" x14ac:dyDescent="0.3">
      <c r="B861" s="93"/>
      <c r="C861" s="93"/>
      <c r="D861" s="93"/>
      <c r="E861" s="93"/>
      <c r="F861" s="93"/>
      <c r="G861" s="93"/>
      <c r="H861" s="93"/>
      <c r="I861" s="93"/>
      <c r="J861" s="93"/>
      <c r="K861" s="93"/>
    </row>
    <row r="862" spans="2:11" x14ac:dyDescent="0.3">
      <c r="B862" s="93"/>
      <c r="C862" s="93"/>
      <c r="D862" s="93"/>
      <c r="E862" s="93"/>
      <c r="F862" s="93"/>
      <c r="G862" s="93"/>
      <c r="H862" s="93"/>
      <c r="I862" s="93"/>
      <c r="J862" s="93"/>
      <c r="K862" s="93"/>
    </row>
    <row r="863" spans="2:11" x14ac:dyDescent="0.3">
      <c r="B863" s="93"/>
      <c r="C863" s="93"/>
      <c r="D863" s="93"/>
      <c r="E863" s="93"/>
      <c r="F863" s="93"/>
      <c r="G863" s="93"/>
      <c r="H863" s="93"/>
      <c r="I863" s="93"/>
      <c r="J863" s="93"/>
      <c r="K863" s="93"/>
    </row>
    <row r="864" spans="2:11" x14ac:dyDescent="0.3">
      <c r="B864" s="93"/>
      <c r="C864" s="93"/>
      <c r="D864" s="93"/>
      <c r="E864" s="93"/>
      <c r="F864" s="93"/>
      <c r="G864" s="93"/>
      <c r="H864" s="93"/>
      <c r="I864" s="93"/>
      <c r="J864" s="93"/>
      <c r="K864" s="93"/>
    </row>
    <row r="865" spans="2:11" x14ac:dyDescent="0.3">
      <c r="B865" s="93"/>
      <c r="C865" s="93"/>
      <c r="D865" s="93"/>
      <c r="E865" s="93"/>
      <c r="F865" s="93"/>
      <c r="G865" s="93"/>
      <c r="H865" s="93"/>
      <c r="I865" s="93"/>
      <c r="J865" s="93"/>
      <c r="K865" s="93"/>
    </row>
    <row r="866" spans="2:11" x14ac:dyDescent="0.3">
      <c r="B866" s="93"/>
      <c r="C866" s="93"/>
      <c r="D866" s="93"/>
      <c r="E866" s="93"/>
      <c r="F866" s="93"/>
      <c r="G866" s="93"/>
      <c r="H866" s="93"/>
      <c r="I866" s="93"/>
      <c r="J866" s="93"/>
      <c r="K866" s="93"/>
    </row>
    <row r="867" spans="2:11" x14ac:dyDescent="0.3">
      <c r="B867" s="93"/>
      <c r="C867" s="93"/>
      <c r="D867" s="93"/>
      <c r="E867" s="93"/>
      <c r="F867" s="93"/>
      <c r="G867" s="93"/>
      <c r="H867" s="93"/>
      <c r="I867" s="93"/>
      <c r="J867" s="93"/>
      <c r="K867" s="93"/>
    </row>
    <row r="868" spans="2:11" x14ac:dyDescent="0.3">
      <c r="B868" s="93"/>
      <c r="C868" s="93"/>
      <c r="D868" s="93"/>
      <c r="E868" s="93"/>
      <c r="F868" s="93"/>
      <c r="G868" s="93"/>
      <c r="H868" s="93"/>
      <c r="I868" s="93"/>
      <c r="J868" s="93"/>
      <c r="K868" s="93"/>
    </row>
    <row r="869" spans="2:11" x14ac:dyDescent="0.3">
      <c r="B869" s="93"/>
      <c r="C869" s="93"/>
      <c r="D869" s="93"/>
      <c r="E869" s="93"/>
      <c r="F869" s="93"/>
      <c r="G869" s="93"/>
      <c r="H869" s="93"/>
      <c r="I869" s="93"/>
      <c r="J869" s="93"/>
      <c r="K869" s="93"/>
    </row>
    <row r="870" spans="2:11" x14ac:dyDescent="0.3">
      <c r="B870" s="93"/>
      <c r="C870" s="93"/>
      <c r="D870" s="93"/>
      <c r="E870" s="93"/>
      <c r="F870" s="93"/>
      <c r="G870" s="93"/>
      <c r="H870" s="93"/>
      <c r="I870" s="93"/>
      <c r="J870" s="93"/>
      <c r="K870" s="93"/>
    </row>
    <row r="871" spans="2:11" x14ac:dyDescent="0.3">
      <c r="B871" s="93"/>
      <c r="C871" s="93"/>
      <c r="D871" s="93"/>
      <c r="E871" s="93"/>
      <c r="F871" s="93"/>
      <c r="G871" s="93"/>
      <c r="H871" s="93"/>
      <c r="I871" s="93"/>
      <c r="J871" s="93"/>
      <c r="K871" s="93"/>
    </row>
    <row r="872" spans="2:11" x14ac:dyDescent="0.3">
      <c r="B872" s="93"/>
      <c r="C872" s="93"/>
      <c r="D872" s="93"/>
      <c r="E872" s="93"/>
      <c r="F872" s="93"/>
      <c r="G872" s="93"/>
      <c r="H872" s="93"/>
      <c r="I872" s="93"/>
      <c r="J872" s="93"/>
      <c r="K872" s="93"/>
    </row>
    <row r="873" spans="2:11" x14ac:dyDescent="0.3">
      <c r="B873" s="93"/>
      <c r="C873" s="93"/>
      <c r="D873" s="93"/>
      <c r="E873" s="93"/>
      <c r="F873" s="93"/>
      <c r="G873" s="93"/>
      <c r="H873" s="93"/>
      <c r="I873" s="93"/>
      <c r="J873" s="93"/>
      <c r="K873" s="93"/>
    </row>
    <row r="874" spans="2:11" x14ac:dyDescent="0.3">
      <c r="B874" s="93"/>
      <c r="C874" s="93"/>
      <c r="D874" s="93"/>
      <c r="E874" s="93"/>
      <c r="F874" s="93"/>
      <c r="G874" s="93"/>
      <c r="H874" s="93"/>
      <c r="I874" s="93"/>
      <c r="J874" s="93"/>
      <c r="K874" s="93"/>
    </row>
    <row r="875" spans="2:11" x14ac:dyDescent="0.3">
      <c r="B875" s="93"/>
      <c r="C875" s="93"/>
      <c r="D875" s="93"/>
      <c r="E875" s="93"/>
      <c r="F875" s="93"/>
      <c r="G875" s="93"/>
      <c r="H875" s="93"/>
      <c r="I875" s="93"/>
      <c r="J875" s="93"/>
      <c r="K875" s="93"/>
    </row>
    <row r="876" spans="2:11" x14ac:dyDescent="0.3">
      <c r="B876" s="93"/>
      <c r="C876" s="93"/>
      <c r="D876" s="93"/>
      <c r="E876" s="93"/>
      <c r="F876" s="93"/>
      <c r="G876" s="93"/>
      <c r="H876" s="93"/>
      <c r="I876" s="93"/>
      <c r="J876" s="93"/>
      <c r="K876" s="93"/>
    </row>
    <row r="877" spans="2:11" x14ac:dyDescent="0.3">
      <c r="B877" s="93"/>
      <c r="C877" s="93"/>
      <c r="D877" s="93"/>
      <c r="E877" s="93"/>
      <c r="F877" s="93"/>
      <c r="G877" s="93"/>
      <c r="H877" s="93"/>
      <c r="I877" s="93"/>
      <c r="J877" s="93"/>
      <c r="K877" s="93"/>
    </row>
    <row r="878" spans="2:11" x14ac:dyDescent="0.3">
      <c r="B878" s="93"/>
      <c r="C878" s="93"/>
      <c r="D878" s="93"/>
      <c r="E878" s="93"/>
      <c r="F878" s="93"/>
      <c r="G878" s="93"/>
      <c r="H878" s="93"/>
      <c r="I878" s="93"/>
      <c r="J878" s="93"/>
      <c r="K878" s="93"/>
    </row>
    <row r="879" spans="2:11" x14ac:dyDescent="0.3">
      <c r="B879" s="93"/>
      <c r="C879" s="93"/>
      <c r="D879" s="93"/>
      <c r="E879" s="93"/>
      <c r="F879" s="93"/>
      <c r="G879" s="93"/>
      <c r="H879" s="93"/>
      <c r="I879" s="93"/>
      <c r="J879" s="93"/>
      <c r="K879" s="93"/>
    </row>
    <row r="880" spans="2:11" x14ac:dyDescent="0.3">
      <c r="B880" s="93"/>
      <c r="C880" s="93"/>
      <c r="D880" s="93"/>
      <c r="E880" s="93"/>
      <c r="F880" s="93"/>
      <c r="G880" s="93"/>
      <c r="H880" s="93"/>
      <c r="I880" s="93"/>
      <c r="J880" s="93"/>
      <c r="K880" s="93"/>
    </row>
    <row r="881" spans="2:11" x14ac:dyDescent="0.3">
      <c r="B881" s="93"/>
      <c r="C881" s="93"/>
      <c r="D881" s="93"/>
      <c r="E881" s="93"/>
      <c r="F881" s="93"/>
      <c r="G881" s="93"/>
      <c r="H881" s="93"/>
      <c r="I881" s="93"/>
      <c r="J881" s="93"/>
      <c r="K881" s="93"/>
    </row>
    <row r="882" spans="2:11" x14ac:dyDescent="0.3">
      <c r="B882" s="93"/>
      <c r="C882" s="93"/>
      <c r="D882" s="93"/>
      <c r="E882" s="93"/>
      <c r="F882" s="93"/>
      <c r="G882" s="93"/>
      <c r="H882" s="93"/>
      <c r="I882" s="93"/>
      <c r="J882" s="93"/>
      <c r="K882" s="93"/>
    </row>
    <row r="883" spans="2:11" x14ac:dyDescent="0.3">
      <c r="B883" s="93"/>
      <c r="C883" s="93"/>
      <c r="D883" s="93"/>
      <c r="E883" s="93"/>
      <c r="F883" s="93"/>
      <c r="G883" s="93"/>
      <c r="H883" s="93"/>
      <c r="I883" s="93"/>
      <c r="J883" s="93"/>
      <c r="K883" s="93"/>
    </row>
    <row r="884" spans="2:11" x14ac:dyDescent="0.3">
      <c r="B884" s="93"/>
      <c r="C884" s="93"/>
      <c r="D884" s="93"/>
      <c r="E884" s="93"/>
      <c r="F884" s="93"/>
      <c r="G884" s="93"/>
      <c r="H884" s="93"/>
      <c r="I884" s="93"/>
      <c r="J884" s="93"/>
      <c r="K884" s="93"/>
    </row>
    <row r="885" spans="2:11" x14ac:dyDescent="0.3">
      <c r="B885" s="93"/>
      <c r="C885" s="93"/>
      <c r="D885" s="93"/>
      <c r="E885" s="93"/>
      <c r="F885" s="93"/>
      <c r="G885" s="93"/>
      <c r="H885" s="93"/>
      <c r="I885" s="93"/>
      <c r="J885" s="93"/>
      <c r="K885" s="93"/>
    </row>
    <row r="886" spans="2:11" x14ac:dyDescent="0.3">
      <c r="B886" s="93"/>
      <c r="C886" s="93"/>
      <c r="D886" s="93"/>
      <c r="E886" s="93"/>
      <c r="F886" s="93"/>
      <c r="G886" s="93"/>
      <c r="H886" s="93"/>
      <c r="I886" s="93"/>
      <c r="J886" s="93"/>
      <c r="K886" s="93"/>
    </row>
    <row r="887" spans="2:11" x14ac:dyDescent="0.3">
      <c r="B887" s="93"/>
      <c r="C887" s="93"/>
      <c r="D887" s="93"/>
      <c r="E887" s="93"/>
      <c r="F887" s="93"/>
      <c r="G887" s="93"/>
      <c r="H887" s="93"/>
      <c r="I887" s="93"/>
      <c r="J887" s="93"/>
      <c r="K887" s="93"/>
    </row>
    <row r="888" spans="2:11" x14ac:dyDescent="0.3">
      <c r="B888" s="93"/>
      <c r="C888" s="93"/>
      <c r="D888" s="93"/>
      <c r="E888" s="93"/>
      <c r="F888" s="93"/>
      <c r="G888" s="93"/>
      <c r="H888" s="93"/>
      <c r="I888" s="93"/>
      <c r="J888" s="93"/>
      <c r="K888" s="93"/>
    </row>
    <row r="889" spans="2:11" x14ac:dyDescent="0.3">
      <c r="B889" s="93"/>
      <c r="C889" s="93"/>
      <c r="D889" s="93"/>
      <c r="E889" s="93"/>
      <c r="F889" s="93"/>
      <c r="G889" s="93"/>
      <c r="H889" s="93"/>
      <c r="I889" s="93"/>
      <c r="J889" s="93"/>
      <c r="K889" s="93"/>
    </row>
    <row r="890" spans="2:11" x14ac:dyDescent="0.3">
      <c r="B890" s="93"/>
      <c r="C890" s="93"/>
      <c r="D890" s="93"/>
      <c r="E890" s="93"/>
      <c r="F890" s="93"/>
      <c r="G890" s="93"/>
      <c r="H890" s="93"/>
      <c r="I890" s="93"/>
      <c r="J890" s="93"/>
      <c r="K890" s="93"/>
    </row>
    <row r="891" spans="2:11" x14ac:dyDescent="0.3">
      <c r="B891" s="93"/>
      <c r="C891" s="93"/>
      <c r="D891" s="93"/>
      <c r="E891" s="93"/>
      <c r="F891" s="93"/>
      <c r="G891" s="93"/>
      <c r="H891" s="93"/>
      <c r="I891" s="93"/>
      <c r="J891" s="93"/>
      <c r="K891" s="93"/>
    </row>
    <row r="892" spans="2:11" x14ac:dyDescent="0.3">
      <c r="B892" s="93"/>
      <c r="C892" s="93"/>
      <c r="D892" s="93"/>
      <c r="E892" s="93"/>
      <c r="F892" s="93"/>
      <c r="G892" s="93"/>
      <c r="H892" s="93"/>
      <c r="I892" s="93"/>
      <c r="J892" s="93"/>
      <c r="K892" s="93"/>
    </row>
    <row r="893" spans="2:11" x14ac:dyDescent="0.3">
      <c r="B893" s="93"/>
      <c r="C893" s="93"/>
      <c r="D893" s="93"/>
      <c r="E893" s="93"/>
      <c r="F893" s="93"/>
      <c r="G893" s="93"/>
      <c r="H893" s="93"/>
      <c r="I893" s="93"/>
      <c r="J893" s="93"/>
      <c r="K893" s="93"/>
    </row>
    <row r="894" spans="2:11" x14ac:dyDescent="0.3">
      <c r="B894" s="93"/>
      <c r="C894" s="93"/>
      <c r="D894" s="93"/>
      <c r="E894" s="93"/>
      <c r="F894" s="93"/>
      <c r="G894" s="93"/>
      <c r="H894" s="93"/>
      <c r="I894" s="93"/>
      <c r="J894" s="93"/>
      <c r="K894" s="93"/>
    </row>
    <row r="895" spans="2:11" x14ac:dyDescent="0.3">
      <c r="B895" s="93"/>
      <c r="C895" s="93"/>
      <c r="D895" s="93"/>
      <c r="E895" s="93"/>
      <c r="F895" s="93"/>
      <c r="G895" s="93"/>
      <c r="H895" s="93"/>
      <c r="I895" s="93"/>
      <c r="J895" s="93"/>
      <c r="K895" s="93"/>
    </row>
    <row r="896" spans="2:11" x14ac:dyDescent="0.3">
      <c r="B896" s="93"/>
      <c r="C896" s="93"/>
      <c r="D896" s="93"/>
      <c r="E896" s="93"/>
      <c r="F896" s="93"/>
      <c r="G896" s="93"/>
      <c r="H896" s="93"/>
      <c r="I896" s="93"/>
      <c r="J896" s="93"/>
      <c r="K896" s="93"/>
    </row>
    <row r="897" spans="2:11" x14ac:dyDescent="0.3">
      <c r="B897" s="93"/>
      <c r="C897" s="93"/>
      <c r="D897" s="93"/>
      <c r="E897" s="93"/>
      <c r="F897" s="93"/>
      <c r="G897" s="93"/>
      <c r="H897" s="93"/>
      <c r="I897" s="93"/>
      <c r="J897" s="93"/>
      <c r="K897" s="93"/>
    </row>
    <row r="898" spans="2:11" x14ac:dyDescent="0.3">
      <c r="B898" s="93"/>
      <c r="C898" s="93"/>
      <c r="D898" s="93"/>
      <c r="E898" s="93"/>
      <c r="F898" s="93"/>
      <c r="G898" s="93"/>
      <c r="H898" s="93"/>
      <c r="I898" s="93"/>
      <c r="J898" s="93"/>
      <c r="K898" s="93"/>
    </row>
    <row r="899" spans="2:11" x14ac:dyDescent="0.3">
      <c r="B899" s="93"/>
      <c r="C899" s="93"/>
      <c r="D899" s="93"/>
      <c r="E899" s="93"/>
      <c r="F899" s="93"/>
      <c r="G899" s="93"/>
      <c r="H899" s="93"/>
      <c r="I899" s="93"/>
      <c r="J899" s="93"/>
      <c r="K899" s="93"/>
    </row>
    <row r="900" spans="2:11" x14ac:dyDescent="0.3">
      <c r="B900" s="93"/>
      <c r="C900" s="93"/>
      <c r="D900" s="93"/>
      <c r="E900" s="93"/>
      <c r="F900" s="93"/>
      <c r="G900" s="93"/>
      <c r="H900" s="93"/>
      <c r="I900" s="93"/>
      <c r="J900" s="93"/>
      <c r="K900" s="93"/>
    </row>
    <row r="901" spans="2:11" x14ac:dyDescent="0.3">
      <c r="B901" s="93"/>
      <c r="C901" s="93"/>
      <c r="D901" s="93"/>
      <c r="E901" s="93"/>
      <c r="F901" s="93"/>
      <c r="G901" s="93"/>
      <c r="H901" s="93"/>
      <c r="I901" s="93"/>
      <c r="J901" s="93"/>
      <c r="K901" s="93"/>
    </row>
    <row r="902" spans="2:11" x14ac:dyDescent="0.3">
      <c r="B902" s="93"/>
      <c r="C902" s="93"/>
      <c r="D902" s="93"/>
      <c r="E902" s="93"/>
      <c r="F902" s="93"/>
      <c r="G902" s="93"/>
      <c r="H902" s="93"/>
      <c r="I902" s="93"/>
      <c r="J902" s="93"/>
      <c r="K902" s="93"/>
    </row>
    <row r="903" spans="2:11" x14ac:dyDescent="0.3">
      <c r="B903" s="93"/>
      <c r="C903" s="93"/>
      <c r="D903" s="93"/>
      <c r="E903" s="93"/>
      <c r="F903" s="93"/>
      <c r="G903" s="93"/>
      <c r="H903" s="93"/>
      <c r="I903" s="93"/>
      <c r="J903" s="93"/>
      <c r="K903" s="93"/>
    </row>
    <row r="904" spans="2:11" x14ac:dyDescent="0.3">
      <c r="B904" s="93"/>
      <c r="C904" s="93"/>
      <c r="D904" s="93"/>
      <c r="E904" s="93"/>
      <c r="F904" s="93"/>
      <c r="G904" s="93"/>
      <c r="H904" s="93"/>
      <c r="I904" s="93"/>
      <c r="J904" s="93"/>
      <c r="K904" s="93"/>
    </row>
    <row r="905" spans="2:11" x14ac:dyDescent="0.3">
      <c r="B905" s="93"/>
      <c r="C905" s="93"/>
      <c r="D905" s="93"/>
      <c r="E905" s="93"/>
      <c r="F905" s="93"/>
      <c r="G905" s="93"/>
      <c r="H905" s="93"/>
      <c r="I905" s="93"/>
      <c r="J905" s="93"/>
      <c r="K905" s="93"/>
    </row>
    <row r="906" spans="2:11" x14ac:dyDescent="0.3">
      <c r="B906" s="93"/>
      <c r="C906" s="93"/>
      <c r="D906" s="93"/>
      <c r="E906" s="93"/>
      <c r="F906" s="93"/>
      <c r="G906" s="93"/>
      <c r="H906" s="93"/>
      <c r="I906" s="93"/>
      <c r="J906" s="93"/>
      <c r="K906" s="93"/>
    </row>
    <row r="907" spans="2:11" x14ac:dyDescent="0.3">
      <c r="B907" s="93"/>
      <c r="C907" s="93"/>
      <c r="D907" s="93"/>
      <c r="E907" s="93"/>
      <c r="F907" s="93"/>
      <c r="G907" s="93"/>
      <c r="H907" s="93"/>
      <c r="I907" s="93"/>
      <c r="J907" s="93"/>
      <c r="K907" s="93"/>
    </row>
    <row r="908" spans="2:11" x14ac:dyDescent="0.3">
      <c r="B908" s="93"/>
      <c r="C908" s="93"/>
      <c r="D908" s="93"/>
      <c r="E908" s="93"/>
      <c r="F908" s="93"/>
      <c r="G908" s="93"/>
      <c r="H908" s="93"/>
      <c r="I908" s="93"/>
      <c r="J908" s="93"/>
      <c r="K908" s="93"/>
    </row>
    <row r="909" spans="2:11" x14ac:dyDescent="0.3">
      <c r="B909" s="93"/>
      <c r="C909" s="93"/>
      <c r="D909" s="93"/>
      <c r="E909" s="93"/>
      <c r="F909" s="93"/>
      <c r="G909" s="93"/>
      <c r="H909" s="93"/>
      <c r="I909" s="93"/>
      <c r="J909" s="93"/>
      <c r="K909" s="93"/>
    </row>
    <row r="910" spans="2:11" x14ac:dyDescent="0.3">
      <c r="B910" s="93"/>
      <c r="C910" s="93"/>
      <c r="D910" s="93"/>
      <c r="E910" s="93"/>
      <c r="F910" s="93"/>
      <c r="G910" s="93"/>
      <c r="H910" s="93"/>
      <c r="I910" s="93"/>
      <c r="J910" s="93"/>
      <c r="K910" s="93"/>
    </row>
    <row r="911" spans="2:11" x14ac:dyDescent="0.3">
      <c r="B911" s="93"/>
      <c r="C911" s="93"/>
      <c r="D911" s="93"/>
      <c r="E911" s="93"/>
      <c r="F911" s="93"/>
      <c r="G911" s="93"/>
      <c r="H911" s="93"/>
      <c r="I911" s="93"/>
      <c r="J911" s="93"/>
      <c r="K911" s="93"/>
    </row>
    <row r="912" spans="2:11" x14ac:dyDescent="0.3">
      <c r="B912" s="93"/>
      <c r="C912" s="93"/>
      <c r="D912" s="93"/>
      <c r="E912" s="93"/>
      <c r="F912" s="93"/>
      <c r="G912" s="93"/>
      <c r="H912" s="93"/>
      <c r="I912" s="93"/>
      <c r="J912" s="93"/>
      <c r="K912" s="93"/>
    </row>
    <row r="913" spans="2:11" x14ac:dyDescent="0.3">
      <c r="B913" s="93"/>
      <c r="C913" s="93"/>
      <c r="D913" s="93"/>
      <c r="E913" s="93"/>
      <c r="F913" s="93"/>
      <c r="G913" s="93"/>
      <c r="H913" s="93"/>
      <c r="I913" s="93"/>
      <c r="J913" s="93"/>
      <c r="K913" s="93"/>
    </row>
    <row r="914" spans="2:11" x14ac:dyDescent="0.3">
      <c r="B914" s="93"/>
      <c r="C914" s="93"/>
      <c r="D914" s="93"/>
      <c r="E914" s="93"/>
      <c r="F914" s="93"/>
      <c r="G914" s="93"/>
      <c r="H914" s="93"/>
      <c r="I914" s="93"/>
      <c r="J914" s="93"/>
      <c r="K914" s="93"/>
    </row>
    <row r="915" spans="2:11" x14ac:dyDescent="0.3">
      <c r="B915" s="93"/>
      <c r="C915" s="93"/>
      <c r="D915" s="93"/>
      <c r="E915" s="93"/>
      <c r="F915" s="93"/>
      <c r="G915" s="93"/>
      <c r="H915" s="93"/>
      <c r="I915" s="93"/>
      <c r="J915" s="93"/>
      <c r="K915" s="93"/>
    </row>
    <row r="916" spans="2:11" x14ac:dyDescent="0.3">
      <c r="B916" s="93"/>
      <c r="C916" s="93"/>
      <c r="D916" s="93"/>
      <c r="E916" s="93"/>
      <c r="F916" s="93"/>
      <c r="G916" s="93"/>
      <c r="H916" s="93"/>
      <c r="I916" s="93"/>
      <c r="J916" s="93"/>
      <c r="K916" s="93"/>
    </row>
    <row r="917" spans="2:11" x14ac:dyDescent="0.3">
      <c r="B917" s="93"/>
      <c r="C917" s="93"/>
      <c r="D917" s="93"/>
      <c r="E917" s="93"/>
      <c r="F917" s="93"/>
      <c r="G917" s="93"/>
      <c r="H917" s="93"/>
      <c r="I917" s="93"/>
      <c r="J917" s="93"/>
      <c r="K917" s="93"/>
    </row>
    <row r="918" spans="2:11" x14ac:dyDescent="0.3">
      <c r="B918" s="93"/>
      <c r="C918" s="93"/>
      <c r="D918" s="93"/>
      <c r="E918" s="93"/>
      <c r="F918" s="93"/>
      <c r="G918" s="93"/>
      <c r="H918" s="93"/>
      <c r="I918" s="93"/>
      <c r="J918" s="93"/>
      <c r="K918" s="93"/>
    </row>
    <row r="919" spans="2:11" x14ac:dyDescent="0.3">
      <c r="B919" s="93"/>
      <c r="C919" s="93"/>
      <c r="D919" s="93"/>
      <c r="E919" s="93"/>
      <c r="F919" s="93"/>
      <c r="G919" s="93"/>
      <c r="H919" s="93"/>
      <c r="I919" s="93"/>
      <c r="J919" s="93"/>
      <c r="K919" s="93"/>
    </row>
    <row r="920" spans="2:11" x14ac:dyDescent="0.3">
      <c r="B920" s="93"/>
      <c r="C920" s="93"/>
      <c r="D920" s="93"/>
      <c r="E920" s="93"/>
      <c r="F920" s="93"/>
      <c r="G920" s="93"/>
      <c r="H920" s="93"/>
      <c r="I920" s="93"/>
      <c r="J920" s="93"/>
      <c r="K920" s="93"/>
    </row>
    <row r="921" spans="2:11" x14ac:dyDescent="0.3">
      <c r="B921" s="93"/>
      <c r="C921" s="93"/>
      <c r="D921" s="93"/>
      <c r="E921" s="93"/>
      <c r="F921" s="93"/>
      <c r="G921" s="93"/>
      <c r="H921" s="93"/>
      <c r="I921" s="93"/>
      <c r="J921" s="93"/>
      <c r="K921" s="93"/>
    </row>
    <row r="922" spans="2:11" x14ac:dyDescent="0.3">
      <c r="B922" s="93"/>
      <c r="C922" s="93"/>
      <c r="D922" s="93"/>
      <c r="E922" s="93"/>
      <c r="F922" s="93"/>
      <c r="G922" s="93"/>
      <c r="H922" s="93"/>
      <c r="I922" s="93"/>
      <c r="J922" s="93"/>
      <c r="K922" s="93"/>
    </row>
    <row r="923" spans="2:11" x14ac:dyDescent="0.3">
      <c r="B923" s="93"/>
      <c r="C923" s="93"/>
      <c r="D923" s="93"/>
      <c r="E923" s="93"/>
      <c r="F923" s="93"/>
      <c r="G923" s="93"/>
      <c r="H923" s="93"/>
      <c r="I923" s="93"/>
      <c r="J923" s="93"/>
      <c r="K923" s="93"/>
    </row>
    <row r="924" spans="2:11" x14ac:dyDescent="0.3">
      <c r="B924" s="93"/>
      <c r="C924" s="93"/>
      <c r="D924" s="93"/>
      <c r="E924" s="93"/>
      <c r="F924" s="93"/>
      <c r="G924" s="93"/>
      <c r="H924" s="93"/>
      <c r="I924" s="93"/>
      <c r="J924" s="93"/>
      <c r="K924" s="93"/>
    </row>
    <row r="925" spans="2:11" x14ac:dyDescent="0.3">
      <c r="B925" s="93"/>
      <c r="C925" s="93"/>
      <c r="D925" s="93"/>
      <c r="E925" s="93"/>
      <c r="F925" s="93"/>
      <c r="G925" s="93"/>
      <c r="H925" s="93"/>
      <c r="I925" s="93"/>
      <c r="J925" s="93"/>
      <c r="K925" s="93"/>
    </row>
    <row r="926" spans="2:11" x14ac:dyDescent="0.3">
      <c r="B926" s="93"/>
      <c r="C926" s="93"/>
      <c r="D926" s="93"/>
      <c r="E926" s="93"/>
      <c r="F926" s="93"/>
      <c r="G926" s="93"/>
      <c r="H926" s="93"/>
      <c r="I926" s="93"/>
      <c r="J926" s="93"/>
      <c r="K926" s="93"/>
    </row>
    <row r="927" spans="2:11" x14ac:dyDescent="0.3">
      <c r="B927" s="93"/>
      <c r="C927" s="93"/>
      <c r="D927" s="93"/>
      <c r="E927" s="93"/>
      <c r="F927" s="93"/>
      <c r="G927" s="93"/>
      <c r="H927" s="93"/>
      <c r="I927" s="93"/>
      <c r="J927" s="93"/>
      <c r="K927" s="93"/>
    </row>
    <row r="928" spans="2:11" x14ac:dyDescent="0.3">
      <c r="B928" s="93"/>
      <c r="C928" s="93"/>
      <c r="D928" s="93"/>
      <c r="E928" s="93"/>
      <c r="F928" s="93"/>
      <c r="G928" s="93"/>
      <c r="H928" s="93"/>
      <c r="I928" s="93"/>
      <c r="J928" s="93"/>
      <c r="K928" s="93"/>
    </row>
    <row r="929" spans="2:11" x14ac:dyDescent="0.3">
      <c r="B929" s="93"/>
      <c r="C929" s="93"/>
      <c r="D929" s="93"/>
      <c r="E929" s="93"/>
      <c r="F929" s="93"/>
      <c r="G929" s="93"/>
      <c r="H929" s="93"/>
      <c r="I929" s="93"/>
      <c r="J929" s="93"/>
      <c r="K929" s="93"/>
    </row>
    <row r="930" spans="2:11" x14ac:dyDescent="0.3">
      <c r="B930" s="93"/>
      <c r="C930" s="93"/>
      <c r="D930" s="93"/>
      <c r="E930" s="93"/>
      <c r="F930" s="93"/>
      <c r="G930" s="93"/>
      <c r="H930" s="93"/>
      <c r="I930" s="93"/>
      <c r="J930" s="93"/>
      <c r="K930" s="93"/>
    </row>
    <row r="931" spans="2:11" x14ac:dyDescent="0.3">
      <c r="B931" s="93"/>
      <c r="C931" s="93"/>
      <c r="D931" s="93"/>
      <c r="E931" s="93"/>
      <c r="F931" s="93"/>
      <c r="G931" s="93"/>
      <c r="H931" s="93"/>
      <c r="I931" s="93"/>
      <c r="J931" s="93"/>
      <c r="K931" s="93"/>
    </row>
    <row r="932" spans="2:11" x14ac:dyDescent="0.3">
      <c r="B932" s="93"/>
      <c r="C932" s="93"/>
      <c r="D932" s="93"/>
      <c r="E932" s="93"/>
      <c r="F932" s="93"/>
      <c r="G932" s="93"/>
      <c r="H932" s="93"/>
      <c r="I932" s="93"/>
      <c r="J932" s="93"/>
      <c r="K932" s="93"/>
    </row>
    <row r="933" spans="2:11" x14ac:dyDescent="0.3">
      <c r="B933" s="93"/>
      <c r="C933" s="93"/>
      <c r="D933" s="93"/>
      <c r="E933" s="93"/>
      <c r="F933" s="93"/>
      <c r="G933" s="93"/>
      <c r="H933" s="93"/>
      <c r="I933" s="93"/>
      <c r="J933" s="93"/>
      <c r="K933" s="93"/>
    </row>
    <row r="934" spans="2:11" x14ac:dyDescent="0.3">
      <c r="B934" s="93"/>
      <c r="C934" s="93"/>
      <c r="D934" s="93"/>
      <c r="E934" s="93"/>
      <c r="F934" s="93"/>
      <c r="G934" s="93"/>
      <c r="H934" s="93"/>
      <c r="I934" s="93"/>
      <c r="J934" s="93"/>
      <c r="K934" s="93"/>
    </row>
    <row r="935" spans="2:11" x14ac:dyDescent="0.3">
      <c r="B935" s="93"/>
      <c r="C935" s="93"/>
      <c r="D935" s="93"/>
      <c r="E935" s="93"/>
      <c r="F935" s="93"/>
      <c r="G935" s="93"/>
      <c r="H935" s="93"/>
      <c r="I935" s="93"/>
      <c r="J935" s="93"/>
      <c r="K935" s="93"/>
    </row>
    <row r="936" spans="2:11" x14ac:dyDescent="0.3">
      <c r="B936" s="93"/>
      <c r="C936" s="93"/>
      <c r="D936" s="93"/>
      <c r="E936" s="93"/>
      <c r="F936" s="93"/>
      <c r="G936" s="93"/>
      <c r="H936" s="93"/>
      <c r="I936" s="93"/>
      <c r="J936" s="93"/>
      <c r="K936" s="93"/>
    </row>
    <row r="937" spans="2:11" x14ac:dyDescent="0.3">
      <c r="B937" s="93"/>
      <c r="C937" s="93"/>
      <c r="D937" s="93"/>
      <c r="E937" s="93"/>
      <c r="F937" s="93"/>
      <c r="G937" s="93"/>
      <c r="H937" s="93"/>
      <c r="I937" s="93"/>
      <c r="J937" s="93"/>
      <c r="K937" s="93"/>
    </row>
    <row r="938" spans="2:11" x14ac:dyDescent="0.3">
      <c r="B938" s="93"/>
      <c r="C938" s="93"/>
      <c r="D938" s="93"/>
      <c r="E938" s="93"/>
      <c r="F938" s="93"/>
      <c r="G938" s="93"/>
      <c r="H938" s="93"/>
      <c r="I938" s="93"/>
      <c r="J938" s="93"/>
      <c r="K938" s="93"/>
    </row>
    <row r="939" spans="2:11" x14ac:dyDescent="0.3">
      <c r="B939" s="93"/>
      <c r="C939" s="93"/>
      <c r="D939" s="93"/>
      <c r="E939" s="93"/>
      <c r="F939" s="93"/>
      <c r="G939" s="93"/>
      <c r="H939" s="93"/>
      <c r="I939" s="93"/>
      <c r="J939" s="93"/>
      <c r="K939" s="93"/>
    </row>
    <row r="940" spans="2:11" x14ac:dyDescent="0.3">
      <c r="B940" s="93"/>
      <c r="C940" s="93"/>
      <c r="D940" s="93"/>
      <c r="E940" s="93"/>
      <c r="F940" s="93"/>
      <c r="G940" s="93"/>
      <c r="H940" s="93"/>
      <c r="I940" s="93"/>
      <c r="J940" s="93"/>
      <c r="K940" s="93"/>
    </row>
    <row r="941" spans="2:11" x14ac:dyDescent="0.3">
      <c r="B941" s="93"/>
      <c r="C941" s="93"/>
      <c r="D941" s="93"/>
      <c r="E941" s="93"/>
      <c r="F941" s="93"/>
      <c r="G941" s="93"/>
      <c r="H941" s="93"/>
      <c r="I941" s="93"/>
      <c r="J941" s="93"/>
      <c r="K941" s="93"/>
    </row>
    <row r="942" spans="2:11" x14ac:dyDescent="0.3">
      <c r="B942" s="93"/>
      <c r="C942" s="93"/>
      <c r="D942" s="93"/>
      <c r="E942" s="93"/>
      <c r="F942" s="93"/>
      <c r="G942" s="93"/>
      <c r="H942" s="93"/>
      <c r="I942" s="93"/>
      <c r="J942" s="93"/>
      <c r="K942" s="93"/>
    </row>
    <row r="943" spans="2:11" x14ac:dyDescent="0.3">
      <c r="B943" s="93"/>
      <c r="C943" s="93"/>
      <c r="D943" s="93"/>
      <c r="E943" s="93"/>
      <c r="F943" s="93"/>
      <c r="G943" s="93"/>
      <c r="H943" s="93"/>
      <c r="I943" s="93"/>
      <c r="J943" s="93"/>
      <c r="K943" s="93"/>
    </row>
    <row r="944" spans="2:11" x14ac:dyDescent="0.3">
      <c r="B944" s="93"/>
      <c r="C944" s="93"/>
      <c r="D944" s="93"/>
      <c r="E944" s="93"/>
      <c r="F944" s="93"/>
      <c r="G944" s="93"/>
      <c r="H944" s="93"/>
      <c r="I944" s="93"/>
      <c r="J944" s="93"/>
      <c r="K944" s="93"/>
    </row>
    <row r="945" spans="2:11" x14ac:dyDescent="0.3">
      <c r="B945" s="93"/>
      <c r="C945" s="93"/>
      <c r="D945" s="93"/>
      <c r="E945" s="93"/>
      <c r="F945" s="93"/>
      <c r="G945" s="93"/>
      <c r="H945" s="93"/>
      <c r="I945" s="93"/>
      <c r="J945" s="93"/>
      <c r="K945" s="93"/>
    </row>
    <row r="946" spans="2:11" x14ac:dyDescent="0.3">
      <c r="B946" s="93"/>
      <c r="C946" s="93"/>
      <c r="D946" s="93"/>
      <c r="E946" s="93"/>
      <c r="F946" s="93"/>
      <c r="G946" s="93"/>
      <c r="H946" s="93"/>
      <c r="I946" s="93"/>
      <c r="J946" s="93"/>
      <c r="K946" s="93"/>
    </row>
    <row r="947" spans="2:11" x14ac:dyDescent="0.3">
      <c r="B947" s="93"/>
      <c r="C947" s="93"/>
      <c r="D947" s="93"/>
      <c r="E947" s="93"/>
      <c r="F947" s="93"/>
      <c r="G947" s="93"/>
      <c r="H947" s="93"/>
      <c r="I947" s="93"/>
      <c r="J947" s="93"/>
      <c r="K947" s="93"/>
    </row>
    <row r="948" spans="2:11" x14ac:dyDescent="0.3">
      <c r="B948" s="93"/>
      <c r="C948" s="93"/>
      <c r="D948" s="93"/>
      <c r="E948" s="93"/>
      <c r="F948" s="93"/>
      <c r="G948" s="93"/>
      <c r="H948" s="93"/>
      <c r="I948" s="93"/>
      <c r="J948" s="93"/>
      <c r="K948" s="93"/>
    </row>
    <row r="949" spans="2:11" x14ac:dyDescent="0.3">
      <c r="B949" s="93"/>
      <c r="C949" s="93"/>
      <c r="D949" s="93"/>
      <c r="E949" s="93"/>
      <c r="F949" s="93"/>
      <c r="G949" s="93"/>
      <c r="H949" s="93"/>
      <c r="I949" s="93"/>
      <c r="J949" s="93"/>
      <c r="K949" s="93"/>
    </row>
    <row r="950" spans="2:11" x14ac:dyDescent="0.3">
      <c r="B950" s="93"/>
      <c r="C950" s="93"/>
      <c r="D950" s="93"/>
      <c r="E950" s="93"/>
      <c r="F950" s="93"/>
      <c r="G950" s="93"/>
      <c r="H950" s="93"/>
      <c r="I950" s="93"/>
      <c r="J950" s="93"/>
      <c r="K950" s="93"/>
    </row>
    <row r="951" spans="2:11" x14ac:dyDescent="0.3">
      <c r="B951" s="93"/>
      <c r="C951" s="93"/>
      <c r="D951" s="93"/>
      <c r="E951" s="93"/>
      <c r="F951" s="93"/>
      <c r="G951" s="93"/>
      <c r="H951" s="93"/>
      <c r="I951" s="93"/>
      <c r="J951" s="93"/>
      <c r="K951" s="93"/>
    </row>
    <row r="952" spans="2:11" x14ac:dyDescent="0.3">
      <c r="B952" s="93"/>
      <c r="C952" s="93"/>
      <c r="D952" s="93"/>
      <c r="E952" s="93"/>
      <c r="F952" s="93"/>
      <c r="G952" s="93"/>
      <c r="H952" s="93"/>
      <c r="I952" s="93"/>
      <c r="J952" s="93"/>
      <c r="K952" s="93"/>
    </row>
    <row r="953" spans="2:11" x14ac:dyDescent="0.3">
      <c r="B953" s="93"/>
      <c r="C953" s="93"/>
      <c r="D953" s="93"/>
      <c r="E953" s="93"/>
      <c r="F953" s="93"/>
      <c r="G953" s="93"/>
      <c r="H953" s="93"/>
      <c r="I953" s="93"/>
      <c r="J953" s="93"/>
      <c r="K953" s="93"/>
    </row>
    <row r="954" spans="2:11" x14ac:dyDescent="0.3">
      <c r="B954" s="93"/>
      <c r="C954" s="93"/>
      <c r="D954" s="93"/>
      <c r="E954" s="93"/>
      <c r="F954" s="93"/>
      <c r="G954" s="93"/>
      <c r="H954" s="93"/>
      <c r="I954" s="93"/>
      <c r="J954" s="93"/>
      <c r="K954" s="93"/>
    </row>
    <row r="955" spans="2:11" x14ac:dyDescent="0.3">
      <c r="B955" s="93"/>
      <c r="C955" s="93"/>
      <c r="D955" s="93"/>
      <c r="E955" s="93"/>
      <c r="F955" s="93"/>
      <c r="G955" s="93"/>
      <c r="H955" s="93"/>
      <c r="I955" s="93"/>
      <c r="J955" s="93"/>
      <c r="K955" s="93"/>
    </row>
    <row r="956" spans="2:11" x14ac:dyDescent="0.3">
      <c r="B956" s="93"/>
      <c r="C956" s="93"/>
      <c r="D956" s="93"/>
      <c r="E956" s="93"/>
      <c r="F956" s="93"/>
      <c r="G956" s="93"/>
      <c r="H956" s="93"/>
      <c r="I956" s="93"/>
      <c r="J956" s="93"/>
      <c r="K956" s="93"/>
    </row>
    <row r="957" spans="2:11" x14ac:dyDescent="0.3">
      <c r="B957" s="93"/>
      <c r="C957" s="93"/>
      <c r="D957" s="93"/>
      <c r="E957" s="93"/>
      <c r="F957" s="93"/>
      <c r="G957" s="93"/>
      <c r="H957" s="93"/>
      <c r="I957" s="93"/>
      <c r="J957" s="93"/>
      <c r="K957" s="93"/>
    </row>
    <row r="958" spans="2:11" x14ac:dyDescent="0.3">
      <c r="B958" s="93"/>
      <c r="C958" s="93"/>
      <c r="D958" s="93"/>
      <c r="E958" s="93"/>
      <c r="F958" s="93"/>
      <c r="G958" s="93"/>
      <c r="H958" s="93"/>
      <c r="I958" s="93"/>
      <c r="J958" s="93"/>
      <c r="K958" s="93"/>
    </row>
    <row r="959" spans="2:11" x14ac:dyDescent="0.3">
      <c r="B959" s="93"/>
      <c r="C959" s="93"/>
      <c r="D959" s="93"/>
      <c r="E959" s="93"/>
      <c r="F959" s="93"/>
      <c r="G959" s="93"/>
      <c r="H959" s="93"/>
      <c r="I959" s="93"/>
      <c r="J959" s="93"/>
      <c r="K959" s="93"/>
    </row>
    <row r="960" spans="2:11" x14ac:dyDescent="0.3">
      <c r="B960" s="93"/>
      <c r="C960" s="93"/>
      <c r="D960" s="93"/>
      <c r="E960" s="93"/>
      <c r="F960" s="93"/>
      <c r="G960" s="93"/>
      <c r="H960" s="93"/>
      <c r="I960" s="93"/>
      <c r="J960" s="93"/>
      <c r="K960" s="93"/>
    </row>
    <row r="961" spans="2:11" x14ac:dyDescent="0.3">
      <c r="B961" s="93"/>
      <c r="C961" s="93"/>
      <c r="D961" s="93"/>
      <c r="E961" s="93"/>
      <c r="F961" s="93"/>
      <c r="G961" s="93"/>
      <c r="H961" s="93"/>
      <c r="I961" s="93"/>
      <c r="J961" s="93"/>
      <c r="K961" s="93"/>
    </row>
    <row r="962" spans="2:11" x14ac:dyDescent="0.3">
      <c r="B962" s="93"/>
      <c r="C962" s="93"/>
      <c r="D962" s="93"/>
      <c r="E962" s="93"/>
      <c r="F962" s="93"/>
      <c r="G962" s="93"/>
      <c r="H962" s="93"/>
      <c r="I962" s="93"/>
      <c r="J962" s="93"/>
      <c r="K962" s="93"/>
    </row>
    <row r="963" spans="2:11" x14ac:dyDescent="0.3">
      <c r="B963" s="93"/>
      <c r="C963" s="93"/>
      <c r="D963" s="93"/>
      <c r="E963" s="93"/>
      <c r="F963" s="93"/>
      <c r="G963" s="93"/>
      <c r="H963" s="93"/>
      <c r="I963" s="93"/>
      <c r="J963" s="93"/>
      <c r="K963" s="93"/>
    </row>
    <row r="964" spans="2:11" x14ac:dyDescent="0.3">
      <c r="B964" s="93"/>
      <c r="C964" s="93"/>
      <c r="D964" s="93"/>
      <c r="E964" s="93"/>
      <c r="F964" s="93"/>
      <c r="G964" s="93"/>
      <c r="H964" s="93"/>
      <c r="I964" s="93"/>
      <c r="J964" s="93"/>
      <c r="K964" s="93"/>
    </row>
    <row r="965" spans="2:11" x14ac:dyDescent="0.3">
      <c r="B965" s="93"/>
      <c r="C965" s="93"/>
      <c r="D965" s="93"/>
      <c r="E965" s="93"/>
      <c r="F965" s="93"/>
      <c r="G965" s="93"/>
      <c r="H965" s="93"/>
      <c r="I965" s="93"/>
      <c r="J965" s="93"/>
      <c r="K965" s="93"/>
    </row>
    <row r="966" spans="2:11" x14ac:dyDescent="0.3">
      <c r="B966" s="93"/>
      <c r="C966" s="93"/>
      <c r="D966" s="93"/>
      <c r="E966" s="93"/>
      <c r="F966" s="93"/>
      <c r="G966" s="93"/>
      <c r="H966" s="93"/>
      <c r="I966" s="93"/>
      <c r="J966" s="93"/>
      <c r="K966" s="93"/>
    </row>
    <row r="967" spans="2:11" x14ac:dyDescent="0.3">
      <c r="B967" s="93"/>
      <c r="C967" s="93"/>
      <c r="D967" s="93"/>
      <c r="E967" s="93"/>
      <c r="F967" s="93"/>
      <c r="G967" s="93"/>
      <c r="H967" s="93"/>
      <c r="I967" s="93"/>
      <c r="J967" s="93"/>
      <c r="K967" s="93"/>
    </row>
    <row r="968" spans="2:11" x14ac:dyDescent="0.3">
      <c r="B968" s="93"/>
      <c r="C968" s="93"/>
      <c r="D968" s="93"/>
      <c r="E968" s="93"/>
      <c r="F968" s="93"/>
      <c r="G968" s="93"/>
      <c r="H968" s="93"/>
      <c r="I968" s="93"/>
      <c r="J968" s="93"/>
      <c r="K968" s="93"/>
    </row>
    <row r="969" spans="2:11" x14ac:dyDescent="0.3">
      <c r="B969" s="93"/>
      <c r="C969" s="93"/>
      <c r="D969" s="93"/>
      <c r="E969" s="93"/>
      <c r="F969" s="93"/>
      <c r="G969" s="93"/>
      <c r="H969" s="93"/>
      <c r="I969" s="93"/>
      <c r="J969" s="93"/>
      <c r="K969" s="93"/>
    </row>
    <row r="970" spans="2:11" x14ac:dyDescent="0.3">
      <c r="B970" s="93"/>
      <c r="C970" s="93"/>
      <c r="D970" s="93"/>
      <c r="E970" s="93"/>
      <c r="F970" s="93"/>
      <c r="G970" s="93"/>
      <c r="H970" s="93"/>
      <c r="I970" s="93"/>
      <c r="J970" s="93"/>
      <c r="K970" s="93"/>
    </row>
    <row r="971" spans="2:11" x14ac:dyDescent="0.3">
      <c r="B971" s="93"/>
      <c r="C971" s="93"/>
      <c r="D971" s="93"/>
      <c r="E971" s="93"/>
      <c r="F971" s="93"/>
      <c r="G971" s="93"/>
      <c r="H971" s="93"/>
      <c r="I971" s="93"/>
      <c r="J971" s="93"/>
      <c r="K971" s="93"/>
    </row>
    <row r="972" spans="2:11" x14ac:dyDescent="0.3">
      <c r="B972" s="93"/>
      <c r="C972" s="93"/>
      <c r="D972" s="93"/>
      <c r="E972" s="93"/>
      <c r="F972" s="93"/>
      <c r="G972" s="93"/>
      <c r="H972" s="93"/>
      <c r="I972" s="93"/>
      <c r="J972" s="93"/>
      <c r="K972" s="93"/>
    </row>
    <row r="973" spans="2:11" x14ac:dyDescent="0.3">
      <c r="B973" s="93"/>
      <c r="C973" s="93"/>
      <c r="D973" s="93"/>
      <c r="E973" s="93"/>
      <c r="F973" s="93"/>
      <c r="G973" s="93"/>
      <c r="H973" s="93"/>
      <c r="I973" s="93"/>
      <c r="J973" s="93"/>
      <c r="K973" s="93"/>
    </row>
    <row r="974" spans="2:11" x14ac:dyDescent="0.3">
      <c r="B974" s="93"/>
      <c r="C974" s="93"/>
      <c r="D974" s="93"/>
      <c r="E974" s="93"/>
      <c r="F974" s="93"/>
      <c r="G974" s="93"/>
      <c r="H974" s="93"/>
      <c r="I974" s="93"/>
      <c r="J974" s="93"/>
      <c r="K974" s="93"/>
    </row>
    <row r="975" spans="2:11" x14ac:dyDescent="0.3">
      <c r="B975" s="93"/>
      <c r="C975" s="93"/>
      <c r="D975" s="93"/>
      <c r="E975" s="93"/>
      <c r="F975" s="93"/>
      <c r="G975" s="93"/>
      <c r="H975" s="93"/>
      <c r="I975" s="93"/>
      <c r="J975" s="93"/>
      <c r="K975" s="93"/>
    </row>
    <row r="976" spans="2:11" x14ac:dyDescent="0.3">
      <c r="B976" s="93"/>
      <c r="C976" s="93"/>
      <c r="D976" s="93"/>
      <c r="E976" s="93"/>
      <c r="F976" s="93"/>
      <c r="G976" s="93"/>
      <c r="H976" s="93"/>
      <c r="I976" s="93"/>
      <c r="J976" s="93"/>
      <c r="K976" s="93"/>
    </row>
    <row r="977" spans="2:11" x14ac:dyDescent="0.3">
      <c r="B977" s="93"/>
      <c r="C977" s="93"/>
      <c r="D977" s="93"/>
      <c r="E977" s="93"/>
      <c r="F977" s="93"/>
      <c r="G977" s="93"/>
      <c r="H977" s="93"/>
      <c r="I977" s="93"/>
      <c r="J977" s="93"/>
      <c r="K977" s="93"/>
    </row>
    <row r="978" spans="2:11" x14ac:dyDescent="0.3">
      <c r="B978" s="93"/>
      <c r="C978" s="93"/>
      <c r="D978" s="93"/>
      <c r="E978" s="93"/>
      <c r="F978" s="93"/>
      <c r="G978" s="93"/>
      <c r="H978" s="93"/>
      <c r="I978" s="93"/>
      <c r="J978" s="93"/>
      <c r="K978" s="93"/>
    </row>
    <row r="979" spans="2:11" x14ac:dyDescent="0.3">
      <c r="B979" s="93"/>
      <c r="C979" s="93"/>
      <c r="D979" s="93"/>
      <c r="E979" s="93"/>
      <c r="F979" s="93"/>
      <c r="G979" s="93"/>
      <c r="H979" s="93"/>
      <c r="I979" s="93"/>
      <c r="J979" s="93"/>
      <c r="K979" s="93"/>
    </row>
    <row r="980" spans="2:11" x14ac:dyDescent="0.3">
      <c r="B980" s="93"/>
      <c r="C980" s="93"/>
      <c r="D980" s="93"/>
      <c r="E980" s="93"/>
      <c r="F980" s="93"/>
      <c r="G980" s="93"/>
      <c r="H980" s="93"/>
      <c r="I980" s="93"/>
      <c r="J980" s="93"/>
      <c r="K980" s="93"/>
    </row>
    <row r="981" spans="2:11" x14ac:dyDescent="0.3">
      <c r="B981" s="93"/>
      <c r="C981" s="93"/>
      <c r="D981" s="93"/>
      <c r="E981" s="93"/>
      <c r="F981" s="93"/>
      <c r="G981" s="93"/>
      <c r="H981" s="93"/>
      <c r="I981" s="93"/>
      <c r="J981" s="93"/>
      <c r="K981" s="93"/>
    </row>
    <row r="982" spans="2:11" x14ac:dyDescent="0.3">
      <c r="B982" s="93"/>
      <c r="C982" s="93"/>
      <c r="D982" s="93"/>
      <c r="E982" s="93"/>
      <c r="F982" s="93"/>
      <c r="G982" s="93"/>
      <c r="H982" s="93"/>
      <c r="I982" s="93"/>
      <c r="J982" s="93"/>
      <c r="K982" s="93"/>
    </row>
    <row r="983" spans="2:11" x14ac:dyDescent="0.3">
      <c r="B983" s="93"/>
      <c r="C983" s="93"/>
      <c r="D983" s="93"/>
      <c r="E983" s="93"/>
      <c r="F983" s="93"/>
      <c r="G983" s="93"/>
      <c r="H983" s="93"/>
      <c r="I983" s="93"/>
      <c r="J983" s="93"/>
      <c r="K983" s="93"/>
    </row>
    <row r="984" spans="2:11" x14ac:dyDescent="0.3">
      <c r="B984" s="93"/>
      <c r="C984" s="93"/>
      <c r="D984" s="93"/>
      <c r="E984" s="93"/>
      <c r="F984" s="93"/>
      <c r="G984" s="93"/>
      <c r="H984" s="93"/>
      <c r="I984" s="93"/>
      <c r="J984" s="93"/>
      <c r="K984" s="93"/>
    </row>
    <row r="985" spans="2:11" x14ac:dyDescent="0.3">
      <c r="B985" s="93"/>
      <c r="C985" s="93"/>
      <c r="D985" s="93"/>
      <c r="E985" s="93"/>
      <c r="F985" s="93"/>
      <c r="G985" s="93"/>
      <c r="H985" s="93"/>
      <c r="I985" s="93"/>
      <c r="J985" s="93"/>
      <c r="K985" s="93"/>
    </row>
    <row r="986" spans="2:11" x14ac:dyDescent="0.3">
      <c r="B986" s="93"/>
      <c r="C986" s="93"/>
      <c r="D986" s="93"/>
      <c r="E986" s="93"/>
      <c r="F986" s="93"/>
      <c r="G986" s="93"/>
      <c r="H986" s="93"/>
      <c r="I986" s="93"/>
      <c r="J986" s="93"/>
      <c r="K986" s="93"/>
    </row>
    <row r="987" spans="2:11" x14ac:dyDescent="0.3">
      <c r="B987" s="93"/>
      <c r="C987" s="93"/>
      <c r="D987" s="93"/>
      <c r="E987" s="93"/>
      <c r="F987" s="93"/>
      <c r="G987" s="93"/>
      <c r="H987" s="93"/>
      <c r="I987" s="93"/>
      <c r="J987" s="93"/>
      <c r="K987" s="93"/>
    </row>
    <row r="988" spans="2:11" x14ac:dyDescent="0.3">
      <c r="B988" s="93"/>
      <c r="C988" s="93"/>
      <c r="D988" s="93"/>
      <c r="E988" s="93"/>
      <c r="F988" s="93"/>
      <c r="G988" s="93"/>
      <c r="H988" s="93"/>
      <c r="I988" s="93"/>
      <c r="J988" s="93"/>
      <c r="K988" s="93"/>
    </row>
    <row r="989" spans="2:11" x14ac:dyDescent="0.3">
      <c r="B989" s="93"/>
      <c r="C989" s="93"/>
      <c r="D989" s="93"/>
      <c r="E989" s="93"/>
      <c r="F989" s="93"/>
      <c r="G989" s="93"/>
      <c r="H989" s="93"/>
      <c r="I989" s="93"/>
      <c r="J989" s="93"/>
      <c r="K989" s="93"/>
    </row>
    <row r="990" spans="2:11" x14ac:dyDescent="0.3">
      <c r="B990" s="93"/>
      <c r="C990" s="93"/>
      <c r="D990" s="93"/>
      <c r="E990" s="93"/>
      <c r="F990" s="93"/>
      <c r="G990" s="93"/>
      <c r="H990" s="93"/>
      <c r="I990" s="93"/>
      <c r="J990" s="93"/>
      <c r="K990" s="93"/>
    </row>
    <row r="991" spans="2:11" x14ac:dyDescent="0.3">
      <c r="B991" s="93"/>
      <c r="C991" s="93"/>
      <c r="D991" s="93"/>
      <c r="E991" s="93"/>
      <c r="F991" s="93"/>
      <c r="G991" s="93"/>
      <c r="H991" s="93"/>
      <c r="I991" s="93"/>
      <c r="J991" s="93"/>
      <c r="K991" s="93"/>
    </row>
    <row r="992" spans="2:11" x14ac:dyDescent="0.3">
      <c r="B992" s="93"/>
      <c r="C992" s="93"/>
      <c r="D992" s="93"/>
      <c r="E992" s="93"/>
      <c r="F992" s="93"/>
      <c r="G992" s="93"/>
      <c r="H992" s="93"/>
      <c r="I992" s="93"/>
      <c r="J992" s="93"/>
      <c r="K992" s="93"/>
    </row>
    <row r="993" spans="2:11" x14ac:dyDescent="0.3">
      <c r="B993" s="93"/>
      <c r="C993" s="93"/>
      <c r="D993" s="93"/>
      <c r="E993" s="93"/>
      <c r="F993" s="93"/>
      <c r="G993" s="93"/>
      <c r="H993" s="93"/>
      <c r="I993" s="93"/>
      <c r="J993" s="93"/>
      <c r="K993" s="93"/>
    </row>
    <row r="994" spans="2:11" x14ac:dyDescent="0.3">
      <c r="B994" s="93"/>
      <c r="C994" s="93"/>
      <c r="D994" s="93"/>
      <c r="E994" s="93"/>
      <c r="F994" s="93"/>
      <c r="G994" s="93"/>
      <c r="H994" s="93"/>
      <c r="I994" s="93"/>
      <c r="J994" s="93"/>
      <c r="K994" s="93"/>
    </row>
    <row r="995" spans="2:11" x14ac:dyDescent="0.3">
      <c r="B995" s="93"/>
      <c r="C995" s="93"/>
      <c r="D995" s="93"/>
      <c r="E995" s="93"/>
      <c r="F995" s="93"/>
      <c r="G995" s="93"/>
      <c r="H995" s="93"/>
      <c r="I995" s="93"/>
      <c r="J995" s="93"/>
      <c r="K995" s="93"/>
    </row>
    <row r="996" spans="2:11" x14ac:dyDescent="0.3">
      <c r="B996" s="93"/>
      <c r="C996" s="93"/>
      <c r="D996" s="93"/>
      <c r="E996" s="93"/>
      <c r="F996" s="93"/>
      <c r="G996" s="93"/>
      <c r="H996" s="93"/>
      <c r="I996" s="93"/>
      <c r="J996" s="93"/>
      <c r="K996" s="93"/>
    </row>
    <row r="997" spans="2:11" x14ac:dyDescent="0.3">
      <c r="B997" s="93"/>
      <c r="C997" s="93"/>
      <c r="D997" s="93"/>
      <c r="E997" s="93"/>
      <c r="F997" s="93"/>
      <c r="G997" s="93"/>
      <c r="H997" s="93"/>
      <c r="I997" s="93"/>
      <c r="J997" s="93"/>
      <c r="K997" s="93"/>
    </row>
    <row r="998" spans="2:11" x14ac:dyDescent="0.3">
      <c r="B998" s="93"/>
      <c r="C998" s="93"/>
      <c r="D998" s="93"/>
      <c r="E998" s="93"/>
      <c r="F998" s="93"/>
      <c r="G998" s="93"/>
      <c r="H998" s="93"/>
      <c r="I998" s="93"/>
      <c r="J998" s="93"/>
      <c r="K998" s="93"/>
    </row>
    <row r="999" spans="2:11" x14ac:dyDescent="0.3">
      <c r="B999" s="93"/>
      <c r="C999" s="93"/>
      <c r="D999" s="93"/>
      <c r="E999" s="93"/>
      <c r="F999" s="93"/>
      <c r="G999" s="93"/>
      <c r="H999" s="93"/>
      <c r="I999" s="93"/>
      <c r="J999" s="93"/>
      <c r="K999" s="93"/>
    </row>
    <row r="1000" spans="2:11" x14ac:dyDescent="0.3">
      <c r="B1000" s="93"/>
      <c r="C1000" s="93"/>
      <c r="D1000" s="93"/>
      <c r="E1000" s="93"/>
      <c r="F1000" s="93"/>
      <c r="G1000" s="93"/>
      <c r="H1000" s="93"/>
      <c r="I1000" s="93"/>
      <c r="J1000" s="93"/>
      <c r="K1000" s="93"/>
    </row>
    <row r="1001" spans="2:11" x14ac:dyDescent="0.3">
      <c r="B1001" s="93"/>
      <c r="C1001" s="93"/>
      <c r="D1001" s="93"/>
      <c r="E1001" s="93"/>
      <c r="F1001" s="93"/>
      <c r="G1001" s="93"/>
      <c r="H1001" s="93"/>
      <c r="I1001" s="93"/>
      <c r="J1001" s="93"/>
      <c r="K1001" s="93"/>
    </row>
    <row r="1002" spans="2:11" x14ac:dyDescent="0.3">
      <c r="B1002" s="93"/>
      <c r="C1002" s="93"/>
      <c r="D1002" s="93"/>
      <c r="E1002" s="93"/>
      <c r="F1002" s="93"/>
      <c r="G1002" s="93"/>
      <c r="H1002" s="93"/>
      <c r="I1002" s="93"/>
      <c r="J1002" s="93"/>
      <c r="K1002" s="93"/>
    </row>
    <row r="1003" spans="2:11" x14ac:dyDescent="0.3">
      <c r="B1003" s="93"/>
      <c r="C1003" s="93"/>
      <c r="D1003" s="93"/>
      <c r="E1003" s="93"/>
      <c r="F1003" s="93"/>
      <c r="G1003" s="93"/>
      <c r="H1003" s="93"/>
      <c r="I1003" s="93"/>
      <c r="J1003" s="93"/>
      <c r="K1003" s="93"/>
    </row>
    <row r="1004" spans="2:11" x14ac:dyDescent="0.3">
      <c r="B1004" s="93"/>
      <c r="C1004" s="93"/>
      <c r="D1004" s="93"/>
      <c r="E1004" s="93"/>
      <c r="F1004" s="93"/>
      <c r="G1004" s="93"/>
      <c r="H1004" s="93"/>
      <c r="I1004" s="93"/>
      <c r="J1004" s="93"/>
      <c r="K1004" s="93"/>
    </row>
    <row r="1005" spans="2:11" x14ac:dyDescent="0.3">
      <c r="B1005" s="93"/>
      <c r="C1005" s="93"/>
      <c r="D1005" s="93"/>
      <c r="E1005" s="93"/>
      <c r="F1005" s="93"/>
      <c r="G1005" s="93"/>
      <c r="H1005" s="93"/>
      <c r="I1005" s="93"/>
      <c r="J1005" s="93"/>
      <c r="K1005" s="93"/>
    </row>
    <row r="1006" spans="2:11" x14ac:dyDescent="0.3">
      <c r="B1006" s="93"/>
      <c r="C1006" s="93"/>
      <c r="D1006" s="93"/>
      <c r="E1006" s="93"/>
      <c r="F1006" s="93"/>
      <c r="G1006" s="93"/>
      <c r="H1006" s="93"/>
      <c r="I1006" s="93"/>
      <c r="J1006" s="93"/>
      <c r="K1006" s="93"/>
    </row>
    <row r="1007" spans="2:11" x14ac:dyDescent="0.3">
      <c r="B1007" s="93"/>
      <c r="C1007" s="93"/>
      <c r="D1007" s="93"/>
      <c r="E1007" s="93"/>
      <c r="F1007" s="93"/>
      <c r="G1007" s="93"/>
      <c r="H1007" s="93"/>
      <c r="I1007" s="93"/>
      <c r="J1007" s="93"/>
      <c r="K1007" s="93"/>
    </row>
    <row r="1008" spans="2:11" x14ac:dyDescent="0.3">
      <c r="B1008" s="93"/>
      <c r="C1008" s="93"/>
      <c r="D1008" s="93"/>
      <c r="E1008" s="93"/>
      <c r="F1008" s="93"/>
      <c r="G1008" s="93"/>
      <c r="H1008" s="93"/>
      <c r="I1008" s="93"/>
      <c r="J1008" s="93"/>
      <c r="K1008" s="93"/>
    </row>
    <row r="1009" spans="2:11" x14ac:dyDescent="0.3">
      <c r="B1009" s="93"/>
      <c r="C1009" s="93"/>
      <c r="D1009" s="93"/>
      <c r="E1009" s="93"/>
      <c r="F1009" s="93"/>
      <c r="G1009" s="93"/>
      <c r="H1009" s="93"/>
      <c r="I1009" s="93"/>
      <c r="J1009" s="93"/>
      <c r="K1009" s="93"/>
    </row>
    <row r="1010" spans="2:11" x14ac:dyDescent="0.3">
      <c r="B1010" s="93"/>
      <c r="C1010" s="93"/>
      <c r="D1010" s="93"/>
      <c r="E1010" s="93"/>
      <c r="F1010" s="93"/>
      <c r="G1010" s="93"/>
      <c r="H1010" s="93"/>
      <c r="I1010" s="93"/>
      <c r="J1010" s="93"/>
      <c r="K1010" s="93"/>
    </row>
    <row r="1011" spans="2:11" x14ac:dyDescent="0.3">
      <c r="B1011" s="93"/>
      <c r="C1011" s="93"/>
      <c r="D1011" s="93"/>
      <c r="E1011" s="93"/>
      <c r="F1011" s="93"/>
      <c r="G1011" s="93"/>
      <c r="H1011" s="93"/>
      <c r="I1011" s="93"/>
      <c r="J1011" s="93"/>
      <c r="K1011" s="93"/>
    </row>
    <row r="1012" spans="2:11" x14ac:dyDescent="0.3">
      <c r="B1012" s="93"/>
      <c r="C1012" s="93"/>
      <c r="D1012" s="93"/>
      <c r="E1012" s="93"/>
      <c r="F1012" s="93"/>
      <c r="G1012" s="93"/>
      <c r="H1012" s="93"/>
      <c r="I1012" s="93"/>
      <c r="J1012" s="93"/>
      <c r="K1012" s="93"/>
    </row>
    <row r="1013" spans="2:11" x14ac:dyDescent="0.3">
      <c r="B1013" s="93"/>
      <c r="C1013" s="93"/>
      <c r="D1013" s="93"/>
      <c r="E1013" s="93"/>
      <c r="F1013" s="93"/>
      <c r="G1013" s="93"/>
      <c r="H1013" s="93"/>
      <c r="I1013" s="93"/>
      <c r="J1013" s="93"/>
      <c r="K1013" s="93"/>
    </row>
    <row r="1014" spans="2:11" x14ac:dyDescent="0.3">
      <c r="B1014" s="93"/>
      <c r="C1014" s="93"/>
      <c r="D1014" s="93"/>
      <c r="E1014" s="93"/>
      <c r="F1014" s="93"/>
      <c r="G1014" s="93"/>
      <c r="H1014" s="93"/>
      <c r="I1014" s="93"/>
      <c r="J1014" s="93"/>
      <c r="K1014" s="93"/>
    </row>
    <row r="1015" spans="2:11" x14ac:dyDescent="0.3">
      <c r="B1015" s="93"/>
      <c r="C1015" s="93"/>
      <c r="D1015" s="93"/>
      <c r="E1015" s="93"/>
      <c r="F1015" s="93"/>
      <c r="G1015" s="93"/>
      <c r="H1015" s="93"/>
      <c r="I1015" s="93"/>
      <c r="J1015" s="93"/>
      <c r="K1015" s="93"/>
    </row>
    <row r="1016" spans="2:11" x14ac:dyDescent="0.3">
      <c r="B1016" s="93"/>
      <c r="C1016" s="93"/>
      <c r="D1016" s="93"/>
      <c r="E1016" s="93"/>
      <c r="F1016" s="93"/>
      <c r="G1016" s="93"/>
      <c r="H1016" s="93"/>
      <c r="I1016" s="93"/>
      <c r="J1016" s="93"/>
      <c r="K1016" s="93"/>
    </row>
    <row r="1017" spans="2:11" x14ac:dyDescent="0.3">
      <c r="B1017" s="93"/>
      <c r="C1017" s="93"/>
      <c r="D1017" s="93"/>
      <c r="E1017" s="93"/>
      <c r="F1017" s="93"/>
      <c r="G1017" s="93"/>
      <c r="H1017" s="93"/>
      <c r="I1017" s="93"/>
      <c r="J1017" s="93"/>
      <c r="K1017" s="93"/>
    </row>
    <row r="1018" spans="2:11" x14ac:dyDescent="0.3">
      <c r="B1018" s="93"/>
      <c r="C1018" s="93"/>
      <c r="D1018" s="93"/>
      <c r="E1018" s="93"/>
      <c r="F1018" s="93"/>
      <c r="G1018" s="93"/>
      <c r="H1018" s="93"/>
      <c r="I1018" s="93"/>
      <c r="J1018" s="93"/>
      <c r="K1018" s="93"/>
    </row>
    <row r="1019" spans="2:11" x14ac:dyDescent="0.3">
      <c r="B1019" s="93"/>
      <c r="C1019" s="93"/>
      <c r="D1019" s="93"/>
      <c r="E1019" s="93"/>
      <c r="F1019" s="93"/>
      <c r="G1019" s="93"/>
      <c r="H1019" s="93"/>
      <c r="I1019" s="93"/>
      <c r="J1019" s="93"/>
      <c r="K1019" s="93"/>
    </row>
    <row r="1020" spans="2:11" x14ac:dyDescent="0.3">
      <c r="B1020" s="93"/>
      <c r="C1020" s="93"/>
      <c r="D1020" s="93"/>
      <c r="E1020" s="93"/>
      <c r="F1020" s="93"/>
      <c r="G1020" s="93"/>
      <c r="H1020" s="93"/>
      <c r="I1020" s="93"/>
      <c r="J1020" s="93"/>
      <c r="K1020" s="93"/>
    </row>
    <row r="1021" spans="2:11" x14ac:dyDescent="0.3">
      <c r="B1021" s="93"/>
      <c r="C1021" s="93"/>
      <c r="D1021" s="93"/>
      <c r="E1021" s="93"/>
      <c r="F1021" s="93"/>
      <c r="G1021" s="93"/>
      <c r="H1021" s="93"/>
      <c r="I1021" s="93"/>
      <c r="J1021" s="93"/>
      <c r="K1021" s="93"/>
    </row>
    <row r="1022" spans="2:11" x14ac:dyDescent="0.3">
      <c r="B1022" s="93"/>
      <c r="C1022" s="93"/>
      <c r="D1022" s="93"/>
      <c r="E1022" s="93"/>
      <c r="F1022" s="93"/>
      <c r="G1022" s="93"/>
      <c r="H1022" s="93"/>
      <c r="I1022" s="93"/>
      <c r="J1022" s="93"/>
      <c r="K1022" s="93"/>
    </row>
    <row r="1023" spans="2:11" x14ac:dyDescent="0.3">
      <c r="B1023" s="93"/>
      <c r="C1023" s="93"/>
      <c r="D1023" s="93"/>
      <c r="E1023" s="93"/>
      <c r="F1023" s="93"/>
      <c r="G1023" s="93"/>
      <c r="H1023" s="93"/>
      <c r="I1023" s="93"/>
      <c r="J1023" s="93"/>
      <c r="K1023" s="93"/>
    </row>
    <row r="1024" spans="2:11" x14ac:dyDescent="0.3">
      <c r="B1024" s="93"/>
      <c r="C1024" s="93"/>
      <c r="D1024" s="93"/>
      <c r="E1024" s="93"/>
      <c r="F1024" s="93"/>
      <c r="G1024" s="93"/>
      <c r="H1024" s="93"/>
      <c r="I1024" s="93"/>
      <c r="J1024" s="93"/>
      <c r="K1024" s="93"/>
    </row>
    <row r="1025" spans="2:11" x14ac:dyDescent="0.3">
      <c r="B1025" s="93"/>
      <c r="C1025" s="93"/>
      <c r="D1025" s="93"/>
      <c r="E1025" s="93"/>
      <c r="F1025" s="93"/>
      <c r="G1025" s="93"/>
      <c r="H1025" s="93"/>
      <c r="I1025" s="93"/>
      <c r="J1025" s="93"/>
      <c r="K1025" s="93"/>
    </row>
    <row r="1026" spans="2:11" x14ac:dyDescent="0.3">
      <c r="B1026" s="93"/>
      <c r="C1026" s="93"/>
      <c r="D1026" s="93"/>
      <c r="E1026" s="93"/>
      <c r="F1026" s="93"/>
      <c r="G1026" s="93"/>
      <c r="H1026" s="93"/>
      <c r="I1026" s="93"/>
      <c r="J1026" s="93"/>
      <c r="K1026" s="93"/>
    </row>
    <row r="1027" spans="2:11" x14ac:dyDescent="0.3">
      <c r="B1027" s="93"/>
      <c r="C1027" s="93"/>
      <c r="D1027" s="93"/>
      <c r="E1027" s="93"/>
      <c r="F1027" s="93"/>
      <c r="G1027" s="93"/>
      <c r="H1027" s="93"/>
      <c r="I1027" s="93"/>
      <c r="J1027" s="93"/>
      <c r="K1027" s="93"/>
    </row>
    <row r="1028" spans="2:11" x14ac:dyDescent="0.3">
      <c r="B1028" s="93"/>
      <c r="C1028" s="93"/>
      <c r="D1028" s="93"/>
      <c r="E1028" s="93"/>
      <c r="F1028" s="93"/>
      <c r="G1028" s="93"/>
      <c r="H1028" s="93"/>
      <c r="I1028" s="93"/>
      <c r="J1028" s="93"/>
      <c r="K1028" s="93"/>
    </row>
    <row r="1029" spans="2:11" x14ac:dyDescent="0.3">
      <c r="B1029" s="93"/>
      <c r="C1029" s="93"/>
      <c r="D1029" s="93"/>
      <c r="E1029" s="93"/>
      <c r="F1029" s="93"/>
      <c r="G1029" s="93"/>
      <c r="H1029" s="93"/>
      <c r="I1029" s="93"/>
      <c r="J1029" s="93"/>
      <c r="K1029" s="93"/>
    </row>
    <row r="1030" spans="2:11" x14ac:dyDescent="0.3">
      <c r="B1030" s="93"/>
      <c r="C1030" s="93"/>
      <c r="D1030" s="93"/>
      <c r="E1030" s="93"/>
      <c r="F1030" s="93"/>
      <c r="G1030" s="93"/>
      <c r="H1030" s="93"/>
      <c r="I1030" s="93"/>
      <c r="J1030" s="93"/>
      <c r="K1030" s="93"/>
    </row>
    <row r="1031" spans="2:11" x14ac:dyDescent="0.3">
      <c r="B1031" s="93"/>
      <c r="C1031" s="93"/>
      <c r="D1031" s="93"/>
      <c r="E1031" s="93"/>
      <c r="F1031" s="93"/>
      <c r="G1031" s="93"/>
      <c r="H1031" s="93"/>
      <c r="I1031" s="93"/>
      <c r="J1031" s="93"/>
      <c r="K1031" s="93"/>
    </row>
    <row r="1032" spans="2:11" x14ac:dyDescent="0.3">
      <c r="B1032" s="93"/>
      <c r="C1032" s="93"/>
      <c r="D1032" s="93"/>
      <c r="E1032" s="93"/>
      <c r="F1032" s="93"/>
      <c r="G1032" s="93"/>
      <c r="H1032" s="93"/>
      <c r="I1032" s="93"/>
      <c r="J1032" s="93"/>
      <c r="K1032" s="93"/>
    </row>
    <row r="1033" spans="2:11" x14ac:dyDescent="0.3">
      <c r="B1033" s="93"/>
      <c r="C1033" s="93"/>
      <c r="D1033" s="93"/>
      <c r="E1033" s="93"/>
      <c r="F1033" s="93"/>
      <c r="G1033" s="93"/>
      <c r="H1033" s="93"/>
      <c r="I1033" s="93"/>
      <c r="J1033" s="93"/>
      <c r="K1033" s="93"/>
    </row>
    <row r="1034" spans="2:11" x14ac:dyDescent="0.3">
      <c r="B1034" s="93"/>
      <c r="C1034" s="93"/>
      <c r="D1034" s="93"/>
      <c r="E1034" s="93"/>
      <c r="F1034" s="93"/>
      <c r="G1034" s="93"/>
      <c r="H1034" s="93"/>
      <c r="I1034" s="93"/>
      <c r="J1034" s="93"/>
      <c r="K1034" s="93"/>
    </row>
    <row r="1035" spans="2:11" x14ac:dyDescent="0.3">
      <c r="B1035" s="93"/>
      <c r="C1035" s="93"/>
      <c r="D1035" s="93"/>
      <c r="E1035" s="93"/>
      <c r="F1035" s="93"/>
      <c r="G1035" s="93"/>
      <c r="H1035" s="93"/>
      <c r="I1035" s="93"/>
      <c r="J1035" s="93"/>
      <c r="K1035" s="93"/>
    </row>
    <row r="1036" spans="2:11" x14ac:dyDescent="0.3">
      <c r="B1036" s="93"/>
      <c r="C1036" s="93"/>
      <c r="D1036" s="93"/>
      <c r="E1036" s="93"/>
      <c r="F1036" s="93"/>
      <c r="G1036" s="93"/>
      <c r="H1036" s="93"/>
      <c r="I1036" s="93"/>
      <c r="J1036" s="93"/>
      <c r="K1036" s="93"/>
    </row>
    <row r="1037" spans="2:11" x14ac:dyDescent="0.3">
      <c r="B1037" s="93"/>
      <c r="C1037" s="93"/>
      <c r="D1037" s="93"/>
      <c r="E1037" s="93"/>
      <c r="F1037" s="93"/>
      <c r="G1037" s="93"/>
      <c r="H1037" s="93"/>
      <c r="I1037" s="93"/>
      <c r="J1037" s="93"/>
      <c r="K1037" s="93"/>
    </row>
    <row r="1038" spans="2:11" x14ac:dyDescent="0.3">
      <c r="B1038" s="93"/>
      <c r="C1038" s="93"/>
      <c r="D1038" s="93"/>
      <c r="E1038" s="93"/>
      <c r="F1038" s="93"/>
      <c r="G1038" s="93"/>
      <c r="H1038" s="93"/>
      <c r="I1038" s="93"/>
      <c r="J1038" s="93"/>
      <c r="K1038" s="93"/>
    </row>
    <row r="1039" spans="2:11" x14ac:dyDescent="0.3">
      <c r="B1039" s="93"/>
      <c r="C1039" s="93"/>
      <c r="D1039" s="93"/>
      <c r="E1039" s="93"/>
      <c r="F1039" s="93"/>
      <c r="G1039" s="93"/>
      <c r="H1039" s="93"/>
      <c r="I1039" s="93"/>
      <c r="J1039" s="93"/>
      <c r="K1039" s="93"/>
    </row>
    <row r="1040" spans="2:11" x14ac:dyDescent="0.3">
      <c r="B1040" s="93"/>
      <c r="C1040" s="93"/>
      <c r="D1040" s="93"/>
      <c r="E1040" s="93"/>
      <c r="F1040" s="93"/>
      <c r="G1040" s="93"/>
      <c r="H1040" s="93"/>
      <c r="I1040" s="93"/>
      <c r="J1040" s="93"/>
      <c r="K1040" s="93"/>
    </row>
    <row r="1041" spans="2:11" x14ac:dyDescent="0.3">
      <c r="B1041" s="93"/>
      <c r="C1041" s="93"/>
      <c r="D1041" s="93"/>
      <c r="E1041" s="93"/>
      <c r="F1041" s="93"/>
      <c r="G1041" s="93"/>
      <c r="H1041" s="93"/>
      <c r="I1041" s="93"/>
      <c r="J1041" s="93"/>
      <c r="K1041" s="93"/>
    </row>
    <row r="1042" spans="2:11" x14ac:dyDescent="0.3">
      <c r="B1042" s="93"/>
      <c r="C1042" s="93"/>
      <c r="D1042" s="93"/>
      <c r="E1042" s="93"/>
      <c r="F1042" s="93"/>
      <c r="G1042" s="93"/>
      <c r="H1042" s="93"/>
      <c r="I1042" s="93"/>
      <c r="J1042" s="93"/>
      <c r="K1042" s="93"/>
    </row>
    <row r="1043" spans="2:11" x14ac:dyDescent="0.3">
      <c r="B1043" s="93"/>
      <c r="C1043" s="93"/>
      <c r="D1043" s="93"/>
      <c r="E1043" s="93"/>
      <c r="F1043" s="93"/>
      <c r="G1043" s="93"/>
      <c r="H1043" s="93"/>
      <c r="I1043" s="93"/>
      <c r="J1043" s="93"/>
      <c r="K1043" s="93"/>
    </row>
    <row r="1044" spans="2:11" x14ac:dyDescent="0.3">
      <c r="B1044" s="93"/>
      <c r="C1044" s="93"/>
      <c r="D1044" s="93"/>
      <c r="E1044" s="93"/>
      <c r="F1044" s="93"/>
      <c r="G1044" s="93"/>
      <c r="H1044" s="93"/>
      <c r="I1044" s="93"/>
      <c r="J1044" s="93"/>
      <c r="K1044" s="93"/>
    </row>
    <row r="1045" spans="2:11" x14ac:dyDescent="0.3">
      <c r="B1045" s="93"/>
      <c r="C1045" s="93"/>
      <c r="D1045" s="93"/>
      <c r="E1045" s="93"/>
      <c r="F1045" s="93"/>
      <c r="G1045" s="93"/>
      <c r="H1045" s="93"/>
      <c r="I1045" s="93"/>
      <c r="J1045" s="93"/>
      <c r="K1045" s="93"/>
    </row>
    <row r="1046" spans="2:11" x14ac:dyDescent="0.3">
      <c r="B1046" s="93"/>
      <c r="C1046" s="93"/>
      <c r="D1046" s="93"/>
      <c r="E1046" s="93"/>
      <c r="F1046" s="93"/>
      <c r="G1046" s="93"/>
      <c r="H1046" s="93"/>
      <c r="I1046" s="93"/>
      <c r="J1046" s="93"/>
      <c r="K1046" s="93"/>
    </row>
    <row r="1047" spans="2:11" x14ac:dyDescent="0.3">
      <c r="B1047" s="93"/>
      <c r="C1047" s="93"/>
      <c r="D1047" s="93"/>
      <c r="E1047" s="93"/>
      <c r="F1047" s="93"/>
      <c r="G1047" s="93"/>
      <c r="H1047" s="93"/>
      <c r="I1047" s="93"/>
      <c r="J1047" s="93"/>
      <c r="K1047" s="93"/>
    </row>
    <row r="1048" spans="2:11" x14ac:dyDescent="0.3">
      <c r="B1048" s="93"/>
      <c r="C1048" s="93"/>
      <c r="D1048" s="93"/>
      <c r="E1048" s="93"/>
      <c r="F1048" s="93"/>
      <c r="G1048" s="93"/>
      <c r="H1048" s="93"/>
      <c r="I1048" s="93"/>
      <c r="J1048" s="93"/>
      <c r="K1048" s="93"/>
    </row>
    <row r="1049" spans="2:11" x14ac:dyDescent="0.3">
      <c r="B1049" s="93"/>
      <c r="C1049" s="93"/>
      <c r="D1049" s="93"/>
      <c r="E1049" s="93"/>
      <c r="F1049" s="93"/>
      <c r="G1049" s="93"/>
      <c r="H1049" s="93"/>
      <c r="I1049" s="93"/>
      <c r="J1049" s="93"/>
      <c r="K1049" s="93"/>
    </row>
    <row r="1050" spans="2:11" x14ac:dyDescent="0.3">
      <c r="B1050" s="93"/>
      <c r="C1050" s="93"/>
      <c r="D1050" s="93"/>
      <c r="E1050" s="93"/>
      <c r="F1050" s="93"/>
      <c r="G1050" s="93"/>
      <c r="H1050" s="93"/>
      <c r="I1050" s="93"/>
      <c r="J1050" s="93"/>
      <c r="K1050" s="93"/>
    </row>
    <row r="1051" spans="2:11" x14ac:dyDescent="0.3">
      <c r="B1051" s="93"/>
      <c r="C1051" s="93"/>
      <c r="D1051" s="93"/>
      <c r="E1051" s="93"/>
      <c r="F1051" s="93"/>
      <c r="G1051" s="93"/>
      <c r="H1051" s="93"/>
      <c r="I1051" s="93"/>
      <c r="J1051" s="93"/>
      <c r="K1051" s="93"/>
    </row>
    <row r="1052" spans="2:11" x14ac:dyDescent="0.3">
      <c r="B1052" s="93"/>
      <c r="C1052" s="93"/>
      <c r="D1052" s="93"/>
      <c r="E1052" s="93"/>
      <c r="F1052" s="93"/>
      <c r="G1052" s="93"/>
      <c r="H1052" s="93"/>
      <c r="I1052" s="93"/>
      <c r="J1052" s="93"/>
      <c r="K1052" s="93"/>
    </row>
    <row r="1053" spans="2:11" x14ac:dyDescent="0.3">
      <c r="B1053" s="93"/>
      <c r="C1053" s="93"/>
      <c r="D1053" s="93"/>
      <c r="E1053" s="93"/>
      <c r="F1053" s="93"/>
      <c r="G1053" s="93"/>
      <c r="H1053" s="93"/>
      <c r="I1053" s="93"/>
      <c r="J1053" s="93"/>
      <c r="K1053" s="93"/>
    </row>
    <row r="1054" spans="2:11" x14ac:dyDescent="0.3">
      <c r="B1054" s="93"/>
      <c r="C1054" s="93"/>
      <c r="D1054" s="93"/>
      <c r="E1054" s="93"/>
      <c r="F1054" s="93"/>
      <c r="G1054" s="93"/>
      <c r="H1054" s="93"/>
      <c r="I1054" s="93"/>
      <c r="J1054" s="93"/>
      <c r="K1054" s="93"/>
    </row>
    <row r="1055" spans="2:11" x14ac:dyDescent="0.3">
      <c r="B1055" s="93"/>
      <c r="C1055" s="93"/>
      <c r="D1055" s="93"/>
      <c r="E1055" s="93"/>
      <c r="F1055" s="93"/>
      <c r="G1055" s="93"/>
      <c r="H1055" s="93"/>
      <c r="I1055" s="93"/>
      <c r="J1055" s="93"/>
      <c r="K1055" s="93"/>
    </row>
    <row r="1056" spans="2:11" x14ac:dyDescent="0.3">
      <c r="B1056" s="93"/>
      <c r="C1056" s="93"/>
      <c r="D1056" s="93"/>
      <c r="E1056" s="93"/>
      <c r="F1056" s="93"/>
      <c r="G1056" s="93"/>
      <c r="H1056" s="93"/>
      <c r="I1056" s="93"/>
      <c r="J1056" s="93"/>
      <c r="K1056" s="93"/>
    </row>
    <row r="1057" spans="2:11" x14ac:dyDescent="0.3">
      <c r="B1057" s="93"/>
      <c r="C1057" s="93"/>
      <c r="D1057" s="93"/>
      <c r="E1057" s="93"/>
      <c r="F1057" s="93"/>
      <c r="G1057" s="93"/>
      <c r="H1057" s="93"/>
      <c r="I1057" s="93"/>
      <c r="J1057" s="93"/>
      <c r="K1057" s="93"/>
    </row>
  </sheetData>
  <mergeCells count="8">
    <mergeCell ref="G35:G40"/>
    <mergeCell ref="G26:G29"/>
    <mergeCell ref="G16:G20"/>
    <mergeCell ref="C5:F5"/>
    <mergeCell ref="C7:E7"/>
    <mergeCell ref="C13:E13"/>
    <mergeCell ref="C23:E23"/>
    <mergeCell ref="C32:E3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7:I9"/>
  <sheetViews>
    <sheetView workbookViewId="0">
      <selection activeCell="H1" sqref="H1:I1048576"/>
    </sheetView>
  </sheetViews>
  <sheetFormatPr baseColWidth="10" defaultRowHeight="14.4" x14ac:dyDescent="0.3"/>
  <sheetData>
    <row r="7" spans="1:9" x14ac:dyDescent="0.3">
      <c r="A7">
        <v>1546416</v>
      </c>
      <c r="B7">
        <v>165494</v>
      </c>
      <c r="H7">
        <v>1654484</v>
      </c>
      <c r="I7">
        <v>169494</v>
      </c>
    </row>
    <row r="8" spans="1:9" x14ac:dyDescent="0.3">
      <c r="A8">
        <v>5415848</v>
      </c>
      <c r="B8">
        <v>1649449</v>
      </c>
      <c r="G8" s="98"/>
      <c r="H8">
        <v>1654484</v>
      </c>
      <c r="I8">
        <v>169494</v>
      </c>
    </row>
    <row r="9" spans="1:9" x14ac:dyDescent="0.3">
      <c r="A9">
        <v>15495</v>
      </c>
      <c r="B9">
        <v>16494</v>
      </c>
      <c r="H9">
        <v>1654484</v>
      </c>
      <c r="I9">
        <v>169494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13</vt:i4>
      </vt:variant>
    </vt:vector>
  </HeadingPairs>
  <TitlesOfParts>
    <vt:vector size="20" baseType="lpstr">
      <vt:lpstr>Propos introductifs</vt:lpstr>
      <vt:lpstr>Paramétrage</vt:lpstr>
      <vt:lpstr>Base de données</vt:lpstr>
      <vt:lpstr>Graphiques</vt:lpstr>
      <vt:lpstr>Analyse des risques</vt:lpstr>
      <vt:lpstr>Algorithme</vt:lpstr>
      <vt:lpstr>Feuil1</vt:lpstr>
      <vt:lpstr>Zone1_phenix</vt:lpstr>
      <vt:lpstr>Zone10_phenix</vt:lpstr>
      <vt:lpstr>Zone11_phenix</vt:lpstr>
      <vt:lpstr>Zone12_phenix</vt:lpstr>
      <vt:lpstr>Zone13_phenix</vt:lpstr>
      <vt:lpstr>Zone2_phenix</vt:lpstr>
      <vt:lpstr>Zone3_phenix</vt:lpstr>
      <vt:lpstr>Zone4_phenix</vt:lpstr>
      <vt:lpstr>Zone5_phenix</vt:lpstr>
      <vt:lpstr>Zone6_phenix</vt:lpstr>
      <vt:lpstr>Zone7_phenix</vt:lpstr>
      <vt:lpstr>Zone8_phenix</vt:lpstr>
      <vt:lpstr>Zone9_phenix</vt:lpstr>
    </vt:vector>
  </TitlesOfParts>
  <Company>APHM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dc:creator>
  <cp:lastModifiedBy>MOUSSA, Sofiane (ARS-IDF)</cp:lastModifiedBy>
  <dcterms:created xsi:type="dcterms:W3CDTF">2018-04-07T09:26:30Z</dcterms:created>
  <dcterms:modified xsi:type="dcterms:W3CDTF">2025-02-07T14:41:44Z</dcterms:modified>
</cp:coreProperties>
</file>