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465" yWindow="60" windowWidth="16335" windowHeight="11760" activeTab="0"/>
  </bookViews>
  <sheets>
    <sheet name="Avant-propos" sheetId="1" r:id="rId1"/>
    <sheet name="A - Le questionnaire" sheetId="2" r:id="rId2"/>
    <sheet name="B - La synthèse" sheetId="3" r:id="rId3"/>
    <sheet name="Conséquences des chutes graves" sheetId="4" r:id="rId4"/>
    <sheet name="C - Commentaires" sheetId="5" state="hidden" r:id="rId5"/>
  </sheets>
  <externalReferences>
    <externalReference r:id="rId8"/>
  </externalReferences>
  <definedNames>
    <definedName name="_xlnm.Print_Titles" localSheetId="1">'A - Le questionnaire'!$1:$3</definedName>
    <definedName name="_xlnm.Print_Titles" localSheetId="4">'C - Commentaires'!$1:$4</definedName>
    <definedName name="_xlnm.Print_Area" localSheetId="1">'A - Le questionnaire'!$A$1:$J$95</definedName>
    <definedName name="_xlnm.Print_Area" localSheetId="0">'Avant-propos'!$A$1:$H$17</definedName>
    <definedName name="_xlnm.Print_Area" localSheetId="2">'B - La synthèse'!$A$1:$I$18</definedName>
    <definedName name="_xlnm.Print_Area" localSheetId="4">'C - Commentaires'!$A$1:$I$110</definedName>
  </definedNames>
  <calcPr fullCalcOnLoad="1"/>
</workbook>
</file>

<file path=xl/sharedStrings.xml><?xml version="1.0" encoding="utf-8"?>
<sst xmlns="http://schemas.openxmlformats.org/spreadsheetml/2006/main" count="475" uniqueCount="264">
  <si>
    <t>Avant-propos</t>
  </si>
  <si>
    <t>Commentaires</t>
  </si>
  <si>
    <t>pas du tout</t>
  </si>
  <si>
    <t>plutôt non</t>
  </si>
  <si>
    <t>plutôt oui</t>
  </si>
  <si>
    <t>tout à fait</t>
  </si>
  <si>
    <t>Votre</t>
  </si>
  <si>
    <t>Score</t>
  </si>
  <si>
    <t>Communication</t>
  </si>
  <si>
    <t>Etude de coûts</t>
  </si>
  <si>
    <t>Global</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</si>
  <si>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</si>
  <si>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</si>
  <si>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</si>
  <si>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</si>
  <si>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</si>
  <si>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</si>
  <si>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</si>
  <si>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</si>
  <si>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</si>
  <si>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</si>
  <si>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</si>
  <si>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</si>
  <si>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</si>
  <si>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</si>
  <si>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</si>
  <si>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</si>
  <si>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</si>
  <si>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</si>
  <si>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</si>
  <si>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</si>
  <si>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</si>
  <si>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</si>
  <si>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</si>
  <si>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</si>
  <si>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</si>
  <si>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</si>
  <si>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</si>
  <si>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</si>
  <si>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</si>
  <si>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</si>
  <si>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</si>
  <si>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</si>
  <si>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</si>
  <si>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</si>
  <si>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</si>
  <si>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L'objectif de l'évaluation</t>
  </si>
  <si>
    <t>Les locaux sont conçus pour limiter le risque de chute : locaux spacieux, cheminements rectilignes et horizontaux; absence d'obstacles et de marches isolées</t>
  </si>
  <si>
    <t>Les revêtements de sol sont adaptés : absence de tapis, sol non glissant, sol antidérapant dans les salles d'eau et dans la douche</t>
  </si>
  <si>
    <t>Adaptation de l'environnement (locaux, revêtements, éclairage, hygiène)</t>
  </si>
  <si>
    <t>Adaptation de l'environnement patient (lit, chaussage, protecteur de hanches, cannes, système d'appel)</t>
  </si>
  <si>
    <t>Des protecteurs de hanches sont utilisés chez les personnes âgées à risque élevé de chute</t>
  </si>
  <si>
    <t>Des cannes et déambulateurs sont disponibles en nombre suffisant, adaptés à la personne et facilement accessibles pour les déplacements</t>
  </si>
  <si>
    <t>Chutes</t>
  </si>
  <si>
    <t>36</t>
  </si>
  <si>
    <t>37</t>
  </si>
  <si>
    <t>Non concerné</t>
  </si>
  <si>
    <t>Pas du tout</t>
  </si>
  <si>
    <t>Plutôt non</t>
  </si>
  <si>
    <t>Plutôt oui</t>
  </si>
  <si>
    <t>Tout à fait</t>
  </si>
  <si>
    <t>non concerné</t>
  </si>
  <si>
    <t>L'hygiène des locaux est régulière et ne favorise pas la chute tant du fait des techniques employées que des horaires</t>
  </si>
  <si>
    <t>Dimension stratégique</t>
  </si>
  <si>
    <t>La gestion du risque de chute figure dans le projet d’établissement et/ou dans le programme d'action de la qualité-sécurité des soins</t>
  </si>
  <si>
    <t>Le suivi de la gestion du risque de chute est réalisé lors des réunions de commission médicale d'établissement/ou conférence médicale, ou de coordination gériatrique</t>
  </si>
  <si>
    <t>Précisez la fréquence</t>
  </si>
  <si>
    <t>Un ou des référents  « chutes » sont identifiés au sein de l’établissement et/ou structure</t>
  </si>
  <si>
    <t>La traçabilité de l'évaluation du risque de chute est prévue</t>
  </si>
  <si>
    <t>Dimension support</t>
  </si>
  <si>
    <t>Dimension clinique (dépistage, prévention, prise en charge post-chute)</t>
  </si>
  <si>
    <t>La traçabilité des actions de prévention est prévue</t>
  </si>
  <si>
    <t>Le dossier de soins commun à tous les professionnels permet d’avoir une vision claire et précise de l’état du patient ou résident</t>
  </si>
  <si>
    <t>Prise en charge des patients ou résidents ayant chutés</t>
  </si>
  <si>
    <t>Prévention des chutes</t>
  </si>
  <si>
    <t>Dépistage des patients à risque de chute</t>
  </si>
  <si>
    <t>En cas de chute, la prise en charge du patient, y compris médicale, est formalisée</t>
  </si>
  <si>
    <t>Le signalement des chutes est organisé et opérationnel</t>
  </si>
  <si>
    <t>39</t>
  </si>
  <si>
    <t>40</t>
  </si>
  <si>
    <t>41</t>
  </si>
  <si>
    <t>Exemple : main courante à bonne hauteur, facilement préhensibles et continues dans les circulations et les escaliers, meubles non renversables à hauteur adéquate, barres d'appui et de relevage dans la salle d'eau et les toilettes au minimum</t>
  </si>
  <si>
    <t>Les obstacles sont bien repérés et bien éclairés ; les locaux sont bien éclairés</t>
  </si>
  <si>
    <t>Les commandes (éclairage, ouverture-fermeture des fenêtres, portes, volets roulants, téléphone) sont accessibles et facilement utilisables</t>
  </si>
  <si>
    <t>Il existe un système d'appel malade dans chaque chambre et chaque salle d'eau, accessible depuis le sol</t>
  </si>
  <si>
    <t>Le système d'appel malade déclenche une réaction immédiate des soignants</t>
  </si>
  <si>
    <t>Les référents internes sont régulièrement formés sur la thématique "chute" (ex : congrès des sociétés savantes référentes)</t>
  </si>
  <si>
    <t>Sensibilisation et formation des professionnels</t>
  </si>
  <si>
    <t>Sensibilisation et information des patients ou résidents et entourage</t>
  </si>
  <si>
    <t>Le risque de chute en retour à domicile est évalué</t>
  </si>
  <si>
    <t>Nom du rapporteur du groupe :</t>
  </si>
  <si>
    <t>Remarques générales et questions supplémentaires à ajouter à cette rubrique :</t>
  </si>
  <si>
    <t>42</t>
  </si>
  <si>
    <t xml:space="preserve">Une évaluation économique du coût de la prévention du risque de chute a été réalisée </t>
  </si>
  <si>
    <t xml:space="preserve">Une évaluation économique du coût de la prise en charge des chutes a été réalisée </t>
  </si>
  <si>
    <t>Un programme de gestion du risque de chute est élaboré et mis en place</t>
  </si>
  <si>
    <t>Fiche de synthèse (une fiche par groupe) 
Commentaires sur le questionnaire : maturité institutionnelle de la gestion du risque de chute</t>
  </si>
  <si>
    <t>Commentaires/reformulation :</t>
  </si>
  <si>
    <r>
      <t xml:space="preserve">Remarques générales sur l'outil proposé </t>
    </r>
    <r>
      <rPr>
        <sz val="11"/>
        <color indexed="8"/>
        <rFont val="Calibri"/>
        <family val="2"/>
      </rPr>
      <t>(points forts, points faibles, propositions d'amélioration, analyses à générer) :</t>
    </r>
  </si>
  <si>
    <t>Il existe une rétro information régulière aux équipes de l'impact des actions d'amélioration mises en place suite aux signalements</t>
  </si>
  <si>
    <t>L'environnement est conçu pour permettre les appuis en continu (cf. commentaire)</t>
  </si>
  <si>
    <t>Les patients à risque sont identifiés dans l'établissement et/ou structure</t>
  </si>
  <si>
    <t>Les environnements à risque sont identifiés dans l'établissement et/ou structure</t>
  </si>
  <si>
    <t xml:space="preserve">Un suivi d’indicateur(s) sur les chutes est réalisé régulièrement (ex : incidence) </t>
  </si>
  <si>
    <t>Il existe une incitation au signalement interne systématique des chutes</t>
  </si>
  <si>
    <t>Ce programme de gestion du risque est évalué et réévalué</t>
  </si>
  <si>
    <t>Des actions de prévention pluri-professionnelles adaptées au risque identifié sont mises en œuvre selon des modalités formalisées qui incluent les dimensions :
'- exercice physique
'- traitement médicamenteux
'-  fragilités (déficience, pathologie, vulnérabilités, etc.)
'- environnement</t>
  </si>
  <si>
    <t>Il existe une formalisation de la prise en charge de la dénutrition dans l'établissement/structure</t>
  </si>
  <si>
    <t>Les modalités de choix du lit adapté sont formalisées selon les patients / résidents</t>
  </si>
  <si>
    <t>Une manifestation sur les chutes a été réalisée au cours de ces 3 dernières années (ex : "journée chute", campagne d'affichage)</t>
  </si>
  <si>
    <t>Les situations à risque sont identifiées dans l'établissement et/ou structure</t>
  </si>
  <si>
    <t xml:space="preserve">Un groupe de travail pluridisciplinaire sur la thématique "chute" analyse et propose des mesures correctives  </t>
  </si>
  <si>
    <t>Une évaluation du risque de chute est effectuée systématiquement et à fréquence définie et formalisée pour tous les patients / résidents</t>
  </si>
  <si>
    <t>Liens utiles</t>
  </si>
  <si>
    <t>Procédure EIG</t>
  </si>
  <si>
    <t>http://www.ars.iledefrance.sante.fr/Evenements-Indesirables-Graves.100793.0.html</t>
  </si>
  <si>
    <t>Les critères de signalement externe des chutes sont définis et connus de tous (ex : lien procédure EIG dans l'avant-propos)</t>
  </si>
  <si>
    <t>Outil d'amélioration des pratiques professionnelles - Critères d'évaluation des pratiques : contention physique de la personne âgée - HAS 2005</t>
  </si>
  <si>
    <t>http://www.has-sante.fr/portail/jcms/c_447526/fr/contention-physique-de-la-personne-agee</t>
  </si>
  <si>
    <t>Il existe un protocole de l'usage de la contention dans l'établissement/structure (lien HAS 2000 dans l'avant-propos)</t>
  </si>
  <si>
    <t>Les patients / résidents disposent de lits à hauteur variable</t>
  </si>
  <si>
    <t>Les patients / résidents disposent de chaussures fermées et légères à semelles antidérapantes</t>
  </si>
  <si>
    <t xml:space="preserve">Des formations / informations sur la maîtrise du risque de chute sont organisées à destination de l'ensemble des professionnels à tous niveaux de responsabilité </t>
  </si>
  <si>
    <t>Ces formations / informations ciblent également les nouveaux professionnels</t>
  </si>
  <si>
    <t>Ces formations / informations sont évaluées</t>
  </si>
  <si>
    <t xml:space="preserve">Il existe des outils de communication / information sur la prévention de la chute à destination du patient / résident et son entourage </t>
  </si>
  <si>
    <t>Le risque de chute en cas de retour à domicile est évalué</t>
  </si>
  <si>
    <t>Texte relatif au signalement externe</t>
  </si>
  <si>
    <t>http://circulaire.legifrance.gouv.fr/pdf/2014/03/cir_38046.pdf</t>
  </si>
  <si>
    <t>43</t>
  </si>
  <si>
    <t>Prise en charge des patients ou résidents ayant chuté</t>
  </si>
  <si>
    <t>Le signalement des chutes est opérationnel et accessible à tous les professionnels</t>
  </si>
  <si>
    <t xml:space="preserve">Un groupe de travail pluridisciplinaire sur la thématique "chute" analyse les chutes et propose des mesures correctives  </t>
  </si>
  <si>
    <t>Exemple : mains courantes à bonne hauteur, facilement préhensibles et continues dans les circulations et les escaliers, meubles non renversables à hauteur adéquate, barres d'appui et de relevage dans la salle d'eau et les toilettes au minimum</t>
  </si>
  <si>
    <t>A - Questionnaire : maturité institutionnelle de la gestion du risque de chute</t>
  </si>
  <si>
    <t>B - Synthèse</t>
  </si>
  <si>
    <t>Analyse détaillée par dimension</t>
  </si>
  <si>
    <t>Environnement</t>
  </si>
  <si>
    <t>Formation</t>
  </si>
  <si>
    <t>Information</t>
  </si>
  <si>
    <t>Dépistage</t>
  </si>
  <si>
    <t xml:space="preserve">Prévention </t>
  </si>
  <si>
    <t>Prise en charge</t>
  </si>
  <si>
    <t>Indiquer "1" ou "X" uniquement dans la case concernée</t>
  </si>
  <si>
    <t>Un programme de gestion du risque de chute est élaboré et mis en œuvre</t>
  </si>
  <si>
    <t>Dépistage du risque de chute</t>
  </si>
  <si>
    <t>Ces formations/informations sont évaluées</t>
  </si>
  <si>
    <t>Ces formations/informations ciblent également les nouveaux professionnels</t>
  </si>
  <si>
    <t>Une manifestation sur les chutes a été réalisée au cours de ces 3 dernières années (ex : "journée chute", campagne d'affichage, ateliers semaine sécurité patient)</t>
  </si>
  <si>
    <t>Formation/information des professionnels</t>
  </si>
  <si>
    <t>Processus stratégique : politique de gestion du risque de chute</t>
  </si>
  <si>
    <t>Ce programme de gestion du risque est évalué</t>
  </si>
  <si>
    <t>Pour les personnes à risque de chute grave, les mesures à mettre en oeuvre sont formalisées</t>
  </si>
  <si>
    <t>Les référents "chute"sont régulièrement formés (ex : congrès des sociétés savantes référentes)</t>
  </si>
  <si>
    <t xml:space="preserve">CRUQPC : Commission des Relations avec les Usagers et de la Qualité de la Prise en Charge
CVS : Conseil de la vie sociale </t>
  </si>
  <si>
    <t>Processus clé : dépistage, prévention, prise en charge post-chute</t>
  </si>
  <si>
    <t xml:space="preserve">Des formations/informations sur la maîtrise du risque de chute sont proposées à destination de l'ensemble des professionnels à tous niveaux de responsabilité </t>
  </si>
  <si>
    <t>Principales références bibliographiques</t>
  </si>
  <si>
    <t>Processus support</t>
  </si>
  <si>
    <t>Chute 1</t>
  </si>
  <si>
    <t>Chute 2</t>
  </si>
  <si>
    <t>Chute 3</t>
  </si>
  <si>
    <t>Prise en charge satisfaisante</t>
  </si>
  <si>
    <t>Date de la chute</t>
  </si>
  <si>
    <t>Jour</t>
  </si>
  <si>
    <t>Mois</t>
  </si>
  <si>
    <t>Année</t>
  </si>
  <si>
    <t>Conséquences de la chute  (plusieurs conséquences possibles)</t>
  </si>
  <si>
    <t>Lien PDF</t>
  </si>
  <si>
    <t>Lien Web</t>
  </si>
  <si>
    <t>Lien Papier</t>
  </si>
  <si>
    <t>Pas de lien</t>
  </si>
  <si>
    <t>Titre</t>
  </si>
  <si>
    <t>Auteur(s)</t>
  </si>
  <si>
    <t>Pays / région concernée</t>
  </si>
  <si>
    <t xml:space="preserve">Date </t>
  </si>
  <si>
    <t>Provenance du document</t>
  </si>
  <si>
    <t xml:space="preserve">Lien </t>
  </si>
  <si>
    <t>Principaux sujets traités</t>
  </si>
  <si>
    <t>Prévention des chutes accidentelles chez la personne âgée. Fiche de synthèse</t>
  </si>
  <si>
    <t>N/A</t>
  </si>
  <si>
    <t>France</t>
  </si>
  <si>
    <t>Lien</t>
  </si>
  <si>
    <t>Médicaments, atteintes sensitives, cognitives ou motrices, comportement, environnement, de nombreux facteurs peuvent favoriser les chutes chez la personne âgée. Leurs conséquences peuvent êtres majeures : séquelles physiques et psychologiques, jusqu’au syndrome post-chute avec désadaptation psychomotrice qui majore le risque de nouvelles chutes. Il importe de mettre en place des stratégies de repérage du risque de chute, de prévention et de réadaptation multifactorielle et personnalisée. Principales questions abordées:
Comment repérer les personnes âgées à risque de chute ?
Quels sont les causes et les facteurs de risque ?
Quelles sont les interventions préventives ?
Quels sont les acteurs de santé concernés ?</t>
  </si>
  <si>
    <t>Évaluation et prise en charge des personnes âgées faisant des chutes répétées. Recommandations</t>
  </si>
  <si>
    <t>Société Française de Gériatrie et Gérontologie (partenariat méthodologique et concours financier de la Haute Autorité de Santé)</t>
  </si>
  <si>
    <t xml:space="preserve">Fournir aux professionnels de santé une démarche clinique d'évaluation et de prise en charge des personnes âgées faisant des chutes répétées qui soit applicable à la pratique quotidienne.  Ces recommandations sont destinées à tous les professionnels concernés par les chutes des personnes âgées, quels que soient leur formation et le lieu de prise en charge des patients (cabinet médical, service des urgences ou d'autres spécialités médico-chirurgicales, 
institution médicalisée). Ces RBPP répondent aux 4 questions suivantes : 
1. Quelle est la définition des chutes répétées ? 
2. Quels sont les signes de gravité des chutes répétées ? 
3. Quel est le bilan à réaliser en cas de chutes répétées ? Que faut-il rechercher et comment ? 
4. Quelles sont les interventions permettant de prévenir les récidives de chutes et leurs complications ? </t>
  </si>
  <si>
    <t>Agence Nationale d'Accréditation et d'Evaluation en Santé ANAES</t>
  </si>
  <si>
    <t xml:space="preserve"> Réseau francophone de prévention des traumatismes et de promotion de la sécurité.
Référentiel de bonnes pratiques. Prévention des chutes chez les personnes âgées à domicile.</t>
  </si>
  <si>
    <t>Bourdessol H, Pin S, R</t>
  </si>
  <si>
    <t>INPES</t>
  </si>
  <si>
    <t>Le présent ouvrage est le résultat de plus de deux années de collaboration. Il a pour ambition d’offrir à tout professionnel de santé et médico-social (médecin, infirmière, kinésithérapeute, ergothérapeute, aide à domicile, responsable de programme, responsable de formation professionnelle, etc.) les moyens de dépister les personnes
à risque de chute, âgées de 65 ans et plus, vivant à domicile et de leur proposer une intervention adaptée et efficace. Orienté vers l’action et destiné à un usage pluridisciplinaire, il s’écarte quelque peu, dans sa démarche et dans sa présentation, des guides de bonnes pratiques ou des recommandations pour la pratique
clinique produits par des institutions médicales ou des sociétés savantes. En effet, il peut être utilisé à la fois dans le cadre d’une planification globale en matière de services et de programmes, mais aussi être consulté par un professionnel exerçant à titre individuel. Il apporte des recommandations essentielles pour la prévention des
chutes. Enfin, il vise à accroître la qualité globale des interventions destinées aux personnes âgées.
Cet ouvrage est le premier référentiel de bonnes pratiques de prévention des chutes des personnes âgées en langue française. Nous espérons qu’il ouvrira de nouvelles perspectives pour la santé publique dans les pays francophones et contribuera à générer d’autres travaux.</t>
  </si>
  <si>
    <t>WHO Global Report
on Falls Prevention in Older Age</t>
  </si>
  <si>
    <t>OMS</t>
  </si>
  <si>
    <t>Les chutes sont la deuxième cause de décès accidentels ou de décès par traumatisme involontaire dans le monde. Selon les estimations, 424 000 personnes perdent la vie chaque année à la suite de chutes, dont plus de 80% dans les pays à faible revenu ou à revenu intermédiaire. Les personnes qui font le plus grand nombre de chutes mortelles sont des personnes de plus de 65 ans. On enregistre chaque année 37,3 millions de chutes qui sont suffisamment graves pour nécessiter des soins médicaux.
Les stratégies de prévention devraient privilégier l’éducation, la formation et l’aménagement d’environnements sécurisés, en accordant un degré de priorité élevé aux travaux de recherche sur les chutes et en mettant en place des mesures efficaces pour réduire les risques.</t>
  </si>
  <si>
    <t>Safer Healthcare Now: Reducing Falls and Injuries from Falls Getting Started Kit</t>
  </si>
  <si>
    <t>Canada</t>
  </si>
  <si>
    <t>Kit de prévention des chutes / réduction des blessures de  destiné à être un guide pour aider les professionnels travaillant dans tous les secteurs de la santé ( aigus, les soins de longue durée et soins à domicile ) à mettre en œuvre des programmes de prévention des chutes / réduction des blessures pour les personnes de&gt; 65 ans . Prévenir les chutes avec ces cinq approches principales :
Prévention ;Évaluation des risques multifactorielle ; Communication et éducation sur le risque de chute ; Mise en œuvre des interventions pour les personnes à risque de chute ; Individualisation des interventions pour les personnes à risque élevé de blessures liées aux chutes</t>
  </si>
  <si>
    <t>Evaluer et maitriser le risque de chute des personnes âgées en institution</t>
  </si>
  <si>
    <t>MOULAIRE M. ; LEVY-VALENSI C.  ; FONTANILLE E.  ; AGULHON N.  ; LAPEYRE V.  ; BAYARD A. ;</t>
  </si>
  <si>
    <t>Hôpital Claude-Dèjean ― Villeneuve de Berg, France</t>
  </si>
  <si>
    <t>Risques &amp; qualité en milieu de soins    ISSN  1767-3445 
2011, no3, pp. 195-202 [8 page(s) (article)] (16 ref.)</t>
  </si>
  <si>
    <r>
      <t xml:space="preserve">des établissements et des professionnels de santé de proximité de l'Ardèche méridionale se sont mobilisés pour mettre en œuvre un </t>
    </r>
    <r>
      <rPr>
        <b/>
        <sz val="10"/>
        <color indexed="8"/>
        <rFont val="Calibri"/>
        <family val="2"/>
      </rPr>
      <t xml:space="preserve">programme complet d'évaluation, d'analyse et de prévention des chutes des personnes âgées. L'évaluation du risque a priori </t>
    </r>
    <r>
      <rPr>
        <sz val="10"/>
        <color indexed="8"/>
        <rFont val="Calibri"/>
        <family val="2"/>
      </rPr>
      <t xml:space="preserve">est menée par des bilans individuels d'autonomie et par une méthode du scoring pour mesurer le niveau de maîtrise du risque. Parallèlement le risque est évalué </t>
    </r>
    <r>
      <rPr>
        <b/>
        <sz val="10"/>
        <color indexed="8"/>
        <rFont val="Calibri"/>
        <family val="2"/>
      </rPr>
      <t>a posteriori</t>
    </r>
    <r>
      <rPr>
        <sz val="10"/>
        <color indexed="8"/>
        <rFont val="Calibri"/>
        <family val="2"/>
      </rPr>
      <t xml:space="preserve"> par le </t>
    </r>
    <r>
      <rPr>
        <b/>
        <sz val="10"/>
        <color indexed="8"/>
        <rFont val="Calibri"/>
        <family val="2"/>
      </rPr>
      <t>suivi de plusieurs indicateurs</t>
    </r>
    <r>
      <rPr>
        <sz val="10"/>
        <color indexed="8"/>
        <rFont val="Calibri"/>
        <family val="2"/>
      </rPr>
      <t xml:space="preserve"> de chute (incidence des chutes, taux de chuteurs, taux de chuteurs récidivants, chutes graves) et l'analyse pluridisciplinaire des chutes graves dans une revue de morbi-mortalité trimestrielle. À l'hôpital Claude-Déjean, des actions ont été mises en œuvre comme la prévention pluri professionnelle, les ateliers d'équilibre, l'éducation du patient et l'administration de vitamine D. Elles se complètent par des interventions à domicile. Deux années d'application ont permis de diviser par plus de deux tous les indicateurs avec un résultat très encourageant pour la proportion de chutes graves qui sont passées de 13 % à 2 %. Tous les professionnels de santé du territoire ont pu partager leurs expériences lors d'un colloque départemental dont la presse a fait écho.</t>
    </r>
  </si>
  <si>
    <t>La chute: du dépistage des sujets à risque à la prise en charge du chuteur : L’expérience lilloise d’une consultation multidisciplinaire de la chute</t>
  </si>
  <si>
    <t>F Puisieux, V Pardessus, A Thévenon, Ph
Dewailly</t>
  </si>
  <si>
    <t>CHU de Lille</t>
  </si>
  <si>
    <t>Oui</t>
  </si>
  <si>
    <t>Non</t>
  </si>
  <si>
    <t>-Traumatisme crânien</t>
  </si>
  <si>
    <t>-Perte de connaissance</t>
  </si>
  <si>
    <t>-Plaie nécessitant une suture</t>
  </si>
  <si>
    <t>-Hospitalisation</t>
  </si>
  <si>
    <t>-Station au sol de plus d’une heure</t>
  </si>
  <si>
    <t xml:space="preserve">-Fracture </t>
  </si>
  <si>
    <t>-Décès</t>
  </si>
  <si>
    <t>-Autre (texte)</t>
  </si>
  <si>
    <t>Les patients à risque de chute grave sont identifiés dans la structure</t>
  </si>
  <si>
    <t>Les situations à risque sont identifiées dans la structure</t>
  </si>
  <si>
    <t>Les environnements à risque sont identifiés dans la structure</t>
  </si>
  <si>
    <t>La gestion du risque de chute figure dans le projet de service</t>
  </si>
  <si>
    <t>Un ou des référents  « chutes » sont identifiés au sein de la structure</t>
  </si>
  <si>
    <t>La politique institutionnelle concernant l'usage de la contention physique est formalisée</t>
  </si>
  <si>
    <t>La politique institutionnelle formalise le recours à des partenariats (ex : conventions avec réseaux, CLIC, secteur hospitalier, etc.)</t>
  </si>
  <si>
    <t>Une évaluation du risque de chute est effectuée systématiquement et à fréquence définie et formalisée pour tous les patients</t>
  </si>
  <si>
    <t>Les facteurs de risque de chute individuels (favorisants, comportementaux) et environmentaux sont identifiés</t>
  </si>
  <si>
    <t>L'usage de la contention dans la structure est formalisé</t>
  </si>
  <si>
    <t>Prise en charge des patients ayant chuté</t>
  </si>
  <si>
    <t>Cette évaluation permet de proposer des préconisations (aménagement, aides techniques, aide humaine)</t>
  </si>
  <si>
    <t>Sensibilisation et information des patients et leur entourage</t>
  </si>
  <si>
    <t>Sensibilisation et information des partenaires</t>
  </si>
  <si>
    <t>Focus retrospectif sur les trois dernières chutes graves au sein de votre structure</t>
  </si>
  <si>
    <t>Les représentants des usagers sont régulièrement informés de la gestion institutionnelle du risque de chute 
(ex : CVS)</t>
  </si>
  <si>
    <t>Évaluation de spratiques professionnelles dans les établissements de santé : limiter les risques de la contention physique de la personne âgée</t>
  </si>
  <si>
    <t xml:space="preserve">Utilisée le plus souvent pour prévenir les chutes, pour contenir l’agitation et pour limiter la déambulation, la pratique de la contention physique des personnes âgées s’est développée de façon importante, presque insidieusement, au fil du temps. Des dispositifs de contention existent et le choix offert est de plus en plus large.
Pourtant, cette pratique courante ne figure pas très souvent dans les divers programmes de formation des professionnels de santé. Probablement parce que sa seule inscription pourrait soulever des problèmes éthiques et déontologiques majeurs. En effet, cette pratique porte atteinte à la liberté d'aller et venir et expose à de nombreux risques, tout en ayant une efficacité souvent aléatoire.
Consciente qu’il fallait à la fois améliorer la sécurité de cette pratique et en réduire au maximum le recours, la Direction générale de la santé a demandé à l’Agence Nationale d’Accréditation et d’Évaluation en Santé de réaliser un guide d’évaluation des pratiques professionnelles sur ce thème.
Dans ce document, la contention est abordée, en premier lieu, comme une pratique utile dans certains cas. Un référentiel constitué de critères de pratique est proposé pour en améliorer la sécurité.
En second lieu, elle est considérée comme une pratique, en partie évitable, si des alternatives appropriées et convaincantes sont proposées. Les exemples de programmes étrangers, qui ont visé à réduire sa fréquence d’utilisation, montrent que les méthodes d’amélioration continue de la qualité sont adaptées pour induire d’autres pratiques, souvent innovantes. De nombreuses suggestions sont faites dans ce sens, autant pour les solutions qui permettent d'éviter la contention, que pour l'organisation à mettre en place, de façon à n'en conserver que les indications nécessaires. 
</t>
  </si>
  <si>
    <t>Rapporte l'expérience de la Consultation Multidisciplinaire de la Chute du CHRU de Lille</t>
  </si>
  <si>
    <t>Autodiagnostic institutionnel - établissements et structures intervenant à domicile</t>
  </si>
  <si>
    <t>38</t>
  </si>
  <si>
    <t xml:space="preserve">Il s’agit d’une évaluation de l’établissement/structure, et non de l’unité ou du secteur de prise en charge des patients ou résidents engagé dans la campagne.
Cette évaluation porte sur la thématique de la gestion du risque de chute.                                                                                                                                                                                                                                     
Cette évaluation permet à T0 de réaliser un état des lieux de l’organisation de l'institution sur cette thématique, et de donner des pistes pour le plan d’actions à construire, notamment sur les 5 
pratiques institutionnelles à fort impact identifiées pour les établissements et structures intervenant à domicile  :
1- Définir une politique de gestion du risque de chute grave
2- …incluant la médicalisation du dépistage et de la prévention
3- Identifier et formaliser  les partenariats (médicaux et paramédicaux) pour réduire le risque à domicile
4- Piloter en pluri-professionnel avec un groupe dédié
5- Former les professionnels et éduquer les patients / résidents et leurs proches
Cet état des lieux sera de nouveau réalisé en fin de campagne (T1) pour permettre aux établissements et structures de mesurer les progrès accomplis.
Spécifiquement, il s'agit d'une évaluation de la gestion du risque de chute et de la prise en charge post-chute, sur les processus :
• Stratégiques : lisibilité de l’engagement et des actions de l’institution, des instances ; 
• Opérationnelles : dépistage, prévention et prise en charge post-chute ;
• De Supports : adaptation de l'environnement et de l'environnement patient, formation, communication et étude de coût. 
Il est en outre demandé au groupe projet un focus particulier sur l'analyse des trois dernières chutes graves déclrées dans la structure.
Le groupe projet pluridisciplinaire se réunit pour remplir cet autodiagnostic en concertation.
Le temps nécessaire à sa réalisation peut être évalué à 1 à 2 minutes par question, soit pour 44 questions, il faudra entre 45 minutes et 1 heure aux répondants pour compléter le questionnaire. 
Les réponses aux questions sont gradées en 4 stades (pas du tout, plutôt non, plutôt oui, tout à fait), vous permettant d’avoir un score par processus. 
La réponse aux questions est subjective, mais c’est l’aspect pluri-professionnel et pluridisciplinaire du groupe qui permet une réponse la plus objective possible.                                                                                                                                                                                                                                                                                                                                                                                                      
</t>
  </si>
  <si>
    <t>Pondération des réponses par dimension</t>
  </si>
  <si>
    <t>Adaptation de l'environnement collectif (locaux, revêtements, éclairage, hygiène)</t>
  </si>
  <si>
    <t>Processus stratégique: politique de gestion du risque de chute</t>
  </si>
  <si>
    <t>Processus clés : dépistage, prévention, prise en charge post-chute</t>
  </si>
  <si>
    <t>Adaptation de l'environnement collectif (locaux, aides techniques)</t>
  </si>
  <si>
    <t>Sensibilisation et information  des partenaires</t>
  </si>
  <si>
    <t>Sensibilisation et information des patients  et leur  entourage</t>
  </si>
  <si>
    <t>Quelque soit le niveau de risque, chez les patients de plus de 75 ans le Programme Universel contre les Chutes est formalisé</t>
  </si>
  <si>
    <t xml:space="preserve">Les informations sur le risque de chute du patient sont dans le dossier au domicile </t>
  </si>
  <si>
    <t>Une fiche d'évaluation de l'environnement du patient est formalisée</t>
  </si>
  <si>
    <t>Les équipes sont informées régulièrement des actions mises en place suite aux signalements de chutes et de leurs résultats</t>
  </si>
  <si>
    <t xml:space="preserve">Des outils de communication/information sur la prévention de la chute sont à la disposition du patient et son entourage </t>
  </si>
  <si>
    <t>Des outils de communication/information sur la prévention de la chute sont à la disposition des partenaires de la structure</t>
  </si>
  <si>
    <t>La prise en charge de la dénutrition dans la structure est formalisée</t>
  </si>
  <si>
    <t>Il existe une charte d'incitation au signalement interne des chutes</t>
  </si>
  <si>
    <t>56</t>
  </si>
  <si>
    <t>Somme des conséquences de la chute  (plusieurs conséquences possibles)</t>
  </si>
  <si>
    <t>Traumatisme crânien</t>
  </si>
  <si>
    <t>Perte de connaissance</t>
  </si>
  <si>
    <t>Plaie nécessitant une suture</t>
  </si>
  <si>
    <t>Hospitalisation</t>
  </si>
  <si>
    <t>Station au sol de plus d’une heure</t>
  </si>
  <si>
    <t xml:space="preserve">Fracture </t>
  </si>
  <si>
    <t>Décès</t>
  </si>
  <si>
    <t>Autre (texte)</t>
  </si>
  <si>
    <r>
      <t xml:space="preserve">Campagne "Pare à Chute" 2016 - 2017
</t>
    </r>
    <r>
      <rPr>
        <i/>
        <sz val="22"/>
        <color indexed="18"/>
        <rFont val="Calibri"/>
        <family val="2"/>
      </rPr>
      <t>Maîtriser le risque de chute</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</si>
</sst>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quot;Vrai&quot;;&quot;Vrai&quot;;&quot;Faux&quot;"/>
    <numFmt numFmtId="167" formatCode="&quot;Actif&quot;;&quot;Actif&quot;;&quot;Inactif&quot;"/>
    <numFmt numFmtId="168" formatCode="[$€-2]\ #,##0.00_);[Red]\([$€-2]\ #,##0.00\)"/>
  </numFmts>
  <fonts count="97">
    <font>
      <sz val="10"/>
      <name val="Calibri"/>
      <family val="0"/>
    </font>
    <font>
      <b/>
      <sz val="14"/>
      <color indexed="9"/>
      <name val="Calibri"/>
      <family val="2"/>
    </font>
    <font>
      <sz val="10"/>
      <color indexed="9"/>
      <name val="Calibri"/>
      <family val="2"/>
    </font>
    <font>
      <b/>
      <sz val="18"/>
      <color indexed="9"/>
      <name val="Calibri"/>
      <family val="2"/>
    </font>
    <font>
      <b/>
      <sz val="10"/>
      <name val="Calibri"/>
      <family val="2"/>
    </font>
    <font>
      <i/>
      <sz val="10"/>
      <name val="Calibri"/>
      <family val="2"/>
    </font>
    <font>
      <u val="single"/>
      <sz val="10"/>
      <color indexed="12"/>
      <name val="Calibri"/>
      <family val="2"/>
    </font>
    <font>
      <b/>
      <sz val="14"/>
      <color indexed="18"/>
      <name val="Calibri"/>
      <family val="2"/>
    </font>
    <font>
      <i/>
      <sz val="18"/>
      <color indexed="9"/>
      <name val="Calibri"/>
      <family val="2"/>
    </font>
    <font>
      <b/>
      <i/>
      <sz val="10"/>
      <name val="Calibri"/>
      <family val="2"/>
    </font>
    <font>
      <b/>
      <i/>
      <sz val="10"/>
      <color indexed="11"/>
      <name val="Calibri"/>
      <family val="2"/>
    </font>
    <font>
      <i/>
      <sz val="29"/>
      <color indexed="18"/>
      <name val="Calibri"/>
      <family val="2"/>
    </font>
    <font>
      <b/>
      <sz val="22"/>
      <color indexed="18"/>
      <name val="Calibri"/>
      <family val="2"/>
    </font>
    <font>
      <i/>
      <sz val="12"/>
      <color indexed="9"/>
      <name val="Calibri"/>
      <family val="2"/>
    </font>
    <font>
      <sz val="11"/>
      <color indexed="8"/>
      <name val="Calibri"/>
      <family val="2"/>
    </font>
    <font>
      <i/>
      <sz val="12"/>
      <name val="Calibri"/>
      <family val="2"/>
    </font>
    <font>
      <b/>
      <sz val="12"/>
      <color indexed="18"/>
      <name val="Calibri"/>
      <family val="2"/>
    </font>
    <font>
      <u val="single"/>
      <sz val="10"/>
      <name val="Calibri"/>
      <family val="2"/>
    </font>
    <font>
      <i/>
      <sz val="8"/>
      <name val="Calibri"/>
      <family val="2"/>
    </font>
    <font>
      <b/>
      <sz val="14"/>
      <name val="Calibri"/>
      <family val="2"/>
    </font>
    <font>
      <b/>
      <sz val="12"/>
      <name val="Calibri"/>
      <family val="2"/>
    </font>
    <font>
      <sz val="10"/>
      <color indexed="8"/>
      <name val="Calibri"/>
      <family val="2"/>
    </font>
    <font>
      <b/>
      <sz val="10"/>
      <color indexed="8"/>
      <name val="Calibri"/>
      <family val="2"/>
    </font>
    <font>
      <i/>
      <sz val="22"/>
      <color indexed="18"/>
      <name val="Calibri"/>
      <family val="2"/>
    </font>
    <font>
      <i/>
      <sz val="12"/>
      <color indexed="18"/>
      <name val="Calibri"/>
      <family val="2"/>
    </font>
    <font>
      <sz val="11"/>
      <name val="Calibri"/>
      <family val="2"/>
    </font>
    <font>
      <b/>
      <sz val="11"/>
      <name val="Calibri"/>
      <family val="2"/>
    </font>
    <font>
      <sz val="12"/>
      <name val="Calibri"/>
      <family val="2"/>
    </font>
    <font>
      <b/>
      <sz val="11"/>
      <color indexed="11"/>
      <name val="Calibri"/>
      <family val="2"/>
    </font>
    <font>
      <sz val="5.75"/>
      <color indexed="8"/>
      <name val="Calibri"/>
      <family val="0"/>
    </font>
    <font>
      <sz val="8"/>
      <color indexed="8"/>
      <name val="Calibri"/>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i/>
      <sz val="12"/>
      <color indexed="8"/>
      <name val="Calibri"/>
      <family val="2"/>
    </font>
    <font>
      <i/>
      <sz val="11"/>
      <color indexed="8"/>
      <name val="Calibri"/>
      <family val="2"/>
    </font>
    <font>
      <sz val="12"/>
      <color indexed="8"/>
      <name val="Calibri"/>
      <family val="2"/>
    </font>
    <font>
      <b/>
      <sz val="12"/>
      <color indexed="8"/>
      <name val="Calibri"/>
      <family val="2"/>
    </font>
    <font>
      <u val="single"/>
      <sz val="12"/>
      <color indexed="39"/>
      <name val="Calibri"/>
      <family val="2"/>
    </font>
    <font>
      <sz val="10"/>
      <color indexed="10"/>
      <name val="Calibri"/>
      <family val="2"/>
    </font>
    <font>
      <b/>
      <sz val="12"/>
      <color indexed="13"/>
      <name val="Calibri"/>
      <family val="2"/>
    </font>
    <font>
      <sz val="10"/>
      <color indexed="13"/>
      <name val="Calibri"/>
      <family val="2"/>
    </font>
    <font>
      <b/>
      <sz val="10"/>
      <color indexed="13"/>
      <name val="Calibri"/>
      <family val="2"/>
    </font>
    <font>
      <b/>
      <sz val="14"/>
      <color indexed="13"/>
      <name val="Calibri"/>
      <family val="2"/>
    </font>
    <font>
      <b/>
      <sz val="10"/>
      <color indexed="9"/>
      <name val="Calibri"/>
      <family val="2"/>
    </font>
    <font>
      <sz val="11"/>
      <color indexed="13"/>
      <name val="Calibri"/>
      <family val="2"/>
    </font>
    <font>
      <b/>
      <sz val="10"/>
      <color indexed="11"/>
      <name val="Calibri"/>
      <family val="2"/>
    </font>
    <font>
      <b/>
      <i/>
      <sz val="11"/>
      <color indexed="8"/>
      <name val="Calibri"/>
      <family val="2"/>
    </font>
    <font>
      <b/>
      <sz val="18"/>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2"/>
      <color theme="1"/>
      <name val="Calibri"/>
      <family val="2"/>
    </font>
    <font>
      <i/>
      <sz val="11"/>
      <color theme="1"/>
      <name val="Calibri"/>
      <family val="2"/>
    </font>
    <font>
      <sz val="10"/>
      <color theme="1"/>
      <name val="Calibri"/>
      <family val="2"/>
    </font>
    <font>
      <sz val="10"/>
      <color theme="0"/>
      <name val="Calibri"/>
      <family val="2"/>
    </font>
    <font>
      <sz val="12"/>
      <color theme="1"/>
      <name val="Calibri"/>
      <family val="2"/>
    </font>
    <font>
      <b/>
      <sz val="12"/>
      <color theme="1"/>
      <name val="Calibri"/>
      <family val="2"/>
    </font>
    <font>
      <u val="single"/>
      <sz val="12"/>
      <color theme="10"/>
      <name val="Calibri"/>
      <family val="2"/>
    </font>
    <font>
      <sz val="10"/>
      <color rgb="FFFF0000"/>
      <name val="Calibri"/>
      <family val="2"/>
    </font>
    <font>
      <b/>
      <sz val="12"/>
      <color theme="6" tint="0.5999900102615356"/>
      <name val="Calibri"/>
      <family val="2"/>
    </font>
    <font>
      <sz val="10"/>
      <color theme="6" tint="0.5999900102615356"/>
      <name val="Calibri"/>
      <family val="2"/>
    </font>
    <font>
      <b/>
      <sz val="10"/>
      <color theme="6" tint="0.5999900102615356"/>
      <name val="Calibri"/>
      <family val="2"/>
    </font>
    <font>
      <b/>
      <sz val="14"/>
      <color theme="6" tint="0.5999900102615356"/>
      <name val="Calibri"/>
      <family val="2"/>
    </font>
    <font>
      <b/>
      <sz val="10"/>
      <color theme="0"/>
      <name val="Calibri"/>
      <family val="2"/>
    </font>
    <font>
      <sz val="11"/>
      <color theme="6" tint="0.5999900102615356"/>
      <name val="Calibri"/>
      <family val="2"/>
    </font>
    <font>
      <b/>
      <sz val="10"/>
      <color theme="6" tint="0.39998000860214233"/>
      <name val="Calibri"/>
      <family val="2"/>
    </font>
    <font>
      <b/>
      <i/>
      <sz val="11"/>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50"/>
        <bgColor indexed="64"/>
      </patternFill>
    </fill>
    <fill>
      <patternFill patternType="solid">
        <fgColor indexed="18"/>
        <bgColor indexed="64"/>
      </patternFill>
    </fill>
    <fill>
      <patternFill patternType="solid">
        <fgColor indexed="13"/>
        <bgColor indexed="64"/>
      </patternFill>
    </fill>
    <fill>
      <patternFill patternType="solid">
        <fgColor indexed="11"/>
        <bgColor indexed="64"/>
      </patternFill>
    </fill>
    <fill>
      <patternFill patternType="solid">
        <fgColor theme="7" tint="0.5999600291252136"/>
        <bgColor indexed="64"/>
      </patternFill>
    </fill>
    <fill>
      <patternFill patternType="solid">
        <fgColor theme="3" tint="0.7999799847602844"/>
        <bgColor indexed="64"/>
      </patternFill>
    </fill>
    <fill>
      <patternFill patternType="solid">
        <fgColor indexed="47"/>
        <bgColor indexed="64"/>
      </patternFill>
    </fill>
    <fill>
      <patternFill patternType="solid">
        <fgColor theme="0"/>
        <bgColor indexed="64"/>
      </patternFill>
    </fill>
    <fill>
      <patternFill patternType="solid">
        <fgColor rgb="FF92D050"/>
        <bgColor indexed="64"/>
      </patternFill>
    </fill>
    <fill>
      <patternFill patternType="solid">
        <fgColor theme="3"/>
        <bgColor indexed="64"/>
      </patternFill>
    </fill>
    <fill>
      <patternFill patternType="solid">
        <fgColor rgb="FFF68E38"/>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22"/>
      </bottom>
    </border>
    <border>
      <left style="thin">
        <color indexed="22"/>
      </left>
      <right style="thin">
        <color indexed="22"/>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style="thin">
        <color indexed="22"/>
      </top>
      <bottom style="thin">
        <color indexed="22"/>
      </bottom>
    </border>
    <border>
      <left style="medium">
        <color indexed="18"/>
      </left>
      <right style="medium">
        <color indexed="18"/>
      </right>
      <top>
        <color indexed="63"/>
      </top>
      <bottom style="thin">
        <color indexed="22"/>
      </bottom>
    </border>
    <border>
      <left style="thin">
        <color indexed="22"/>
      </left>
      <right>
        <color indexed="63"/>
      </right>
      <top style="thin">
        <color indexed="22"/>
      </top>
      <bottom style="thin">
        <color indexed="22"/>
      </bottom>
    </border>
    <border>
      <left style="medium">
        <color indexed="18"/>
      </left>
      <right style="medium">
        <color indexed="18"/>
      </right>
      <top>
        <color indexed="63"/>
      </top>
      <bottom>
        <color indexed="63"/>
      </bottom>
    </border>
    <border>
      <left style="thin"/>
      <right style="thin"/>
      <top style="thin"/>
      <bottom style="thin"/>
    </border>
    <border>
      <left style="medium"/>
      <right/>
      <top/>
      <bottom/>
    </border>
    <border>
      <left/>
      <right style="medium"/>
      <top/>
      <bottom/>
    </border>
    <border>
      <left style="thin"/>
      <right style="medium"/>
      <top style="thin"/>
      <bottom style="thin"/>
    </border>
    <border>
      <left style="medium"/>
      <right/>
      <top/>
      <bottom style="medium"/>
    </border>
    <border>
      <left style="thin"/>
      <right style="thin"/>
      <top style="thin"/>
      <bottom style="medium"/>
    </border>
    <border>
      <left style="thin"/>
      <right style="medium"/>
      <top style="thin"/>
      <bottom style="medium"/>
    </border>
    <border>
      <left style="medium"/>
      <right style="thin"/>
      <top style="thin"/>
      <bottom style="thin"/>
    </border>
    <border>
      <left/>
      <right style="thin"/>
      <top style="thin"/>
      <bottom style="thin"/>
    </border>
    <border>
      <left style="thin"/>
      <right style="thin"/>
      <top style="medium"/>
      <bottom style="thin"/>
    </border>
    <border>
      <left style="thin"/>
      <right style="thin"/>
      <top/>
      <bottom style="thin"/>
    </border>
    <border>
      <left style="thin"/>
      <right style="medium"/>
      <top/>
      <bottom style="thin"/>
    </border>
    <border>
      <left style="medium"/>
      <right/>
      <top style="medium"/>
      <bottom/>
    </border>
    <border>
      <left>
        <color indexed="63"/>
      </left>
      <right>
        <color indexed="63"/>
      </right>
      <top style="medium"/>
      <bottom>
        <color indexed="63"/>
      </bottom>
    </border>
    <border>
      <left style="thin"/>
      <right style="medium"/>
      <top style="thin"/>
      <bottom/>
    </border>
    <border>
      <left style="medium"/>
      <right style="thin"/>
      <top style="thin"/>
      <bottom style="medium"/>
    </border>
    <border>
      <left>
        <color indexed="63"/>
      </left>
      <right>
        <color indexed="63"/>
      </right>
      <top style="thin">
        <color indexed="22"/>
      </top>
      <bottom>
        <color indexed="63"/>
      </bottom>
    </border>
    <border>
      <left>
        <color indexed="63"/>
      </left>
      <right style="thin">
        <color indexed="22"/>
      </right>
      <top>
        <color indexed="63"/>
      </top>
      <bottom style="thin">
        <color indexed="22"/>
      </bottom>
    </border>
    <border>
      <left style="thin">
        <color indexed="22"/>
      </left>
      <right>
        <color indexed="63"/>
      </right>
      <top>
        <color indexed="63"/>
      </top>
      <bottom>
        <color indexed="63"/>
      </bottom>
    </border>
    <border>
      <left>
        <color indexed="63"/>
      </left>
      <right style="medium"/>
      <top style="medium"/>
      <bottom>
        <color indexed="63"/>
      </bottom>
    </border>
    <border>
      <left>
        <color indexed="63"/>
      </left>
      <right style="thin">
        <color indexed="22"/>
      </right>
      <top>
        <color indexed="63"/>
      </top>
      <bottom>
        <color indexed="63"/>
      </bottom>
    </border>
    <border>
      <left>
        <color indexed="63"/>
      </left>
      <right style="thin">
        <color indexed="22"/>
      </right>
      <top style="thin">
        <color indexed="22"/>
      </top>
      <bottom>
        <color indexed="63"/>
      </bottom>
    </border>
    <border>
      <left style="thin">
        <color indexed="22"/>
      </left>
      <right>
        <color indexed="63"/>
      </right>
      <top>
        <color indexed="63"/>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0" borderId="2" applyNumberFormat="0" applyFill="0" applyAlignment="0" applyProtection="0"/>
    <xf numFmtId="0" fontId="0" fillId="27" borderId="3" applyNumberFormat="0" applyFont="0" applyAlignment="0" applyProtection="0"/>
    <xf numFmtId="0" fontId="68" fillId="28" borderId="1" applyNumberFormat="0" applyAlignment="0" applyProtection="0"/>
    <xf numFmtId="0" fontId="69" fillId="29" borderId="0" applyNumberFormat="0" applyBorder="0" applyAlignment="0" applyProtection="0"/>
    <xf numFmtId="0" fontId="6" fillId="0" borderId="0" applyNumberFormat="0" applyFill="0" applyBorder="0" applyAlignment="0" applyProtection="0"/>
    <xf numFmtId="0" fontId="7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30" borderId="0" applyNumberFormat="0" applyBorder="0" applyAlignment="0" applyProtection="0"/>
    <xf numFmtId="9" fontId="0" fillId="0" borderId="0" applyFont="0" applyFill="0" applyBorder="0" applyAlignment="0" applyProtection="0"/>
    <xf numFmtId="0" fontId="72" fillId="31" borderId="0" applyNumberFormat="0" applyBorder="0" applyAlignment="0" applyProtection="0"/>
    <xf numFmtId="0" fontId="73" fillId="26" borderId="4"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2" borderId="9" applyNumberFormat="0" applyAlignment="0" applyProtection="0"/>
  </cellStyleXfs>
  <cellXfs count="230">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vertical="center" wrapText="1"/>
    </xf>
    <xf numFmtId="49" fontId="1" fillId="33" borderId="0" xfId="0" applyNumberFormat="1" applyFont="1" applyFill="1" applyAlignment="1">
      <alignment vertical="center" wrapText="1"/>
    </xf>
    <xf numFmtId="49" fontId="0" fillId="0" borderId="0" xfId="0" applyNumberFormat="1" applyAlignment="1">
      <alignment vertical="center"/>
    </xf>
    <xf numFmtId="49" fontId="3" fillId="34" borderId="10" xfId="0" applyNumberFormat="1" applyFont="1" applyFill="1" applyBorder="1" applyAlignment="1">
      <alignment vertical="center" wrapText="1"/>
    </xf>
    <xf numFmtId="49" fontId="2" fillId="34" borderId="10" xfId="0" applyNumberFormat="1" applyFont="1" applyFill="1" applyBorder="1" applyAlignment="1">
      <alignment vertical="center"/>
    </xf>
    <xf numFmtId="49" fontId="3" fillId="34" borderId="10" xfId="0" applyNumberFormat="1" applyFont="1" applyFill="1" applyBorder="1" applyAlignment="1">
      <alignment vertical="center"/>
    </xf>
    <xf numFmtId="49" fontId="1" fillId="33" borderId="10" xfId="0" applyNumberFormat="1" applyFont="1" applyFill="1" applyBorder="1" applyAlignment="1">
      <alignment vertical="center"/>
    </xf>
    <xf numFmtId="49" fontId="7" fillId="0" borderId="0" xfId="0" applyNumberFormat="1" applyFont="1" applyAlignment="1">
      <alignment vertical="center"/>
    </xf>
    <xf numFmtId="49" fontId="7" fillId="0" borderId="0" xfId="0" applyNumberFormat="1" applyFont="1" applyAlignment="1">
      <alignment vertical="center" wrapText="1"/>
    </xf>
    <xf numFmtId="0" fontId="7" fillId="0" borderId="0" xfId="0" applyFont="1" applyAlignment="1">
      <alignment vertical="center"/>
    </xf>
    <xf numFmtId="49" fontId="7" fillId="0" borderId="0" xfId="0" applyNumberFormat="1" applyFont="1" applyAlignment="1">
      <alignment horizontal="center" vertical="center"/>
    </xf>
    <xf numFmtId="0" fontId="0" fillId="35" borderId="11" xfId="0" applyFill="1" applyBorder="1" applyAlignment="1" applyProtection="1">
      <alignment horizontal="center" vertical="center" wrapText="1"/>
      <protection locked="0"/>
    </xf>
    <xf numFmtId="0" fontId="0" fillId="0" borderId="0" xfId="0" applyAlignment="1">
      <alignment horizontal="center" vertical="center" wrapText="1"/>
    </xf>
    <xf numFmtId="0" fontId="7" fillId="0" borderId="0" xfId="0" applyFont="1" applyAlignment="1">
      <alignment horizontal="center" vertical="center" wrapText="1"/>
    </xf>
    <xf numFmtId="0" fontId="4" fillId="36" borderId="11" xfId="0" applyFont="1" applyFill="1" applyBorder="1" applyAlignment="1" applyProtection="1">
      <alignment horizontal="center" vertical="center" wrapText="1"/>
      <protection/>
    </xf>
    <xf numFmtId="49" fontId="4" fillId="36" borderId="12" xfId="0" applyNumberFormat="1" applyFont="1" applyFill="1" applyBorder="1" applyAlignment="1" applyProtection="1">
      <alignment vertical="center" wrapText="1"/>
      <protection/>
    </xf>
    <xf numFmtId="49" fontId="5" fillId="0" borderId="13" xfId="0" applyNumberFormat="1" applyFont="1" applyBorder="1" applyAlignment="1" applyProtection="1">
      <alignment horizontal="left" vertical="center" wrapText="1"/>
      <protection locked="0"/>
    </xf>
    <xf numFmtId="49" fontId="2" fillId="33" borderId="10" xfId="0" applyNumberFormat="1" applyFont="1" applyFill="1" applyBorder="1" applyAlignment="1">
      <alignment horizontal="left" vertical="center"/>
    </xf>
    <xf numFmtId="0" fontId="1" fillId="34" borderId="10" xfId="0" applyFont="1" applyFill="1" applyBorder="1" applyAlignment="1">
      <alignment horizontal="center" vertical="center" wrapText="1"/>
    </xf>
    <xf numFmtId="0" fontId="1" fillId="34" borderId="14" xfId="0" applyFont="1" applyFill="1" applyBorder="1" applyAlignment="1">
      <alignment horizontal="center" vertical="center" wrapText="1"/>
    </xf>
    <xf numFmtId="9" fontId="10" fillId="36" borderId="13" xfId="52" applyFont="1" applyFill="1" applyBorder="1" applyAlignment="1" applyProtection="1">
      <alignment horizontal="left" vertical="center"/>
      <protection/>
    </xf>
    <xf numFmtId="9" fontId="4" fillId="36" borderId="11" xfId="0" applyNumberFormat="1" applyFont="1" applyFill="1" applyBorder="1" applyAlignment="1" applyProtection="1">
      <alignment horizontal="center" vertical="center" wrapText="1"/>
      <protection/>
    </xf>
    <xf numFmtId="49" fontId="2" fillId="0" borderId="0" xfId="0" applyNumberFormat="1" applyFont="1" applyFill="1" applyBorder="1" applyAlignment="1">
      <alignment horizontal="left" vertical="center"/>
    </xf>
    <xf numFmtId="9" fontId="9" fillId="0" borderId="15" xfId="52" applyFont="1" applyFill="1" applyBorder="1" applyAlignment="1" applyProtection="1">
      <alignment horizontal="left" vertical="center"/>
      <protection/>
    </xf>
    <xf numFmtId="9" fontId="4" fillId="37" borderId="11" xfId="0" applyNumberFormat="1" applyFont="1" applyFill="1" applyBorder="1" applyAlignment="1" applyProtection="1">
      <alignment horizontal="center" vertical="center" wrapText="1"/>
      <protection/>
    </xf>
    <xf numFmtId="49" fontId="0" fillId="0" borderId="12" xfId="0" applyNumberFormat="1" applyFont="1" applyBorder="1" applyAlignment="1">
      <alignment vertical="center" wrapText="1"/>
    </xf>
    <xf numFmtId="49" fontId="0" fillId="0" borderId="0" xfId="0" applyNumberFormat="1" applyFont="1" applyAlignment="1">
      <alignment vertical="center" wrapText="1"/>
    </xf>
    <xf numFmtId="49" fontId="0" fillId="0" borderId="0" xfId="0" applyNumberFormat="1" applyAlignment="1">
      <alignment horizontal="right" vertical="center"/>
    </xf>
    <xf numFmtId="0" fontId="0" fillId="0" borderId="0" xfId="0" applyFont="1" applyAlignment="1">
      <alignment vertical="center" wrapText="1"/>
    </xf>
    <xf numFmtId="49" fontId="0" fillId="0" borderId="0" xfId="0" applyNumberFormat="1" applyFont="1" applyAlignment="1">
      <alignment horizontal="right" vertical="center"/>
    </xf>
    <xf numFmtId="0" fontId="4" fillId="36" borderId="13" xfId="0" applyFont="1" applyFill="1" applyBorder="1" applyAlignment="1" applyProtection="1">
      <alignment horizontal="center" vertical="center" wrapText="1"/>
      <protection/>
    </xf>
    <xf numFmtId="0" fontId="0" fillId="35" borderId="13" xfId="0" applyFill="1" applyBorder="1" applyAlignment="1" applyProtection="1">
      <alignment horizontal="center" vertical="center" wrapText="1"/>
      <protection locked="0"/>
    </xf>
    <xf numFmtId="0" fontId="0" fillId="0" borderId="0" xfId="0" applyNumberFormat="1" applyAlignment="1" applyProtection="1">
      <alignment vertical="center"/>
      <protection/>
    </xf>
    <xf numFmtId="0" fontId="13" fillId="34" borderId="0" xfId="0" applyNumberFormat="1" applyFont="1" applyFill="1" applyBorder="1" applyAlignment="1" applyProtection="1">
      <alignment horizontal="center" vertical="center"/>
      <protection/>
    </xf>
    <xf numFmtId="0" fontId="15" fillId="0" borderId="0" xfId="0" applyNumberFormat="1" applyFont="1" applyAlignment="1" applyProtection="1">
      <alignment vertical="center"/>
      <protection/>
    </xf>
    <xf numFmtId="0" fontId="13" fillId="38" borderId="0" xfId="0" applyNumberFormat="1" applyFont="1" applyFill="1" applyBorder="1" applyAlignment="1" applyProtection="1">
      <alignment horizontal="left" vertical="top"/>
      <protection/>
    </xf>
    <xf numFmtId="0" fontId="81" fillId="38" borderId="0" xfId="0" applyNumberFormat="1" applyFont="1" applyFill="1" applyBorder="1" applyAlignment="1" applyProtection="1">
      <alignment horizontal="left" vertical="top" wrapText="1"/>
      <protection/>
    </xf>
    <xf numFmtId="0" fontId="15" fillId="39" borderId="0" xfId="0" applyNumberFormat="1" applyFont="1" applyFill="1" applyBorder="1" applyAlignment="1" applyProtection="1">
      <alignment horizontal="center" vertical="center"/>
      <protection/>
    </xf>
    <xf numFmtId="0" fontId="1" fillId="7" borderId="0" xfId="0" applyNumberFormat="1" applyFont="1" applyFill="1" applyBorder="1" applyAlignment="1" applyProtection="1">
      <alignment vertical="center"/>
      <protection/>
    </xf>
    <xf numFmtId="0" fontId="2" fillId="40" borderId="0" xfId="0" applyNumberFormat="1" applyFont="1" applyFill="1" applyAlignment="1" applyProtection="1">
      <alignment horizontal="center" vertical="center"/>
      <protection/>
    </xf>
    <xf numFmtId="0" fontId="82" fillId="7" borderId="0" xfId="0" applyNumberFormat="1" applyFont="1" applyFill="1" applyAlignment="1" applyProtection="1">
      <alignment vertical="top" wrapText="1"/>
      <protection/>
    </xf>
    <xf numFmtId="0" fontId="0" fillId="0" borderId="0" xfId="0" applyNumberFormat="1" applyFill="1" applyAlignment="1" applyProtection="1">
      <alignment vertical="center"/>
      <protection/>
    </xf>
    <xf numFmtId="0" fontId="2" fillId="0" borderId="0" xfId="0" applyNumberFormat="1" applyFont="1" applyFill="1" applyAlignment="1" applyProtection="1">
      <alignment horizontal="center" vertical="center"/>
      <protection/>
    </xf>
    <xf numFmtId="0" fontId="0" fillId="0" borderId="0" xfId="0" applyNumberFormat="1" applyAlignment="1" applyProtection="1">
      <alignment horizontal="center" vertical="center"/>
      <protection/>
    </xf>
    <xf numFmtId="0" fontId="13" fillId="0" borderId="0" xfId="0" applyNumberFormat="1" applyFont="1" applyFill="1" applyBorder="1" applyAlignment="1" applyProtection="1">
      <alignment horizontal="center" vertical="center"/>
      <protection/>
    </xf>
    <xf numFmtId="0" fontId="0" fillId="0" borderId="0" xfId="0" applyFill="1" applyAlignment="1">
      <alignment horizontal="center" vertical="center" wrapText="1"/>
    </xf>
    <xf numFmtId="49" fontId="0" fillId="0" borderId="0" xfId="0" applyNumberFormat="1" applyFill="1" applyAlignment="1">
      <alignment vertical="center"/>
    </xf>
    <xf numFmtId="0" fontId="0" fillId="0" borderId="0" xfId="0" applyFill="1" applyAlignment="1">
      <alignment vertical="center"/>
    </xf>
    <xf numFmtId="0" fontId="16" fillId="0" borderId="0" xfId="0" applyFont="1" applyAlignment="1">
      <alignment horizontal="center" vertical="center" wrapText="1"/>
    </xf>
    <xf numFmtId="0" fontId="16" fillId="0" borderId="16" xfId="0" applyFont="1" applyBorder="1" applyAlignment="1">
      <alignment horizontal="center" vertical="center" wrapText="1"/>
    </xf>
    <xf numFmtId="49" fontId="16" fillId="0" borderId="0" xfId="0" applyNumberFormat="1" applyFont="1" applyAlignment="1">
      <alignment horizontal="center" vertical="center"/>
    </xf>
    <xf numFmtId="0" fontId="0" fillId="35" borderId="11" xfId="0" applyFont="1" applyFill="1" applyBorder="1" applyAlignment="1" applyProtection="1">
      <alignment horizontal="center" vertical="center" wrapText="1"/>
      <protection locked="0"/>
    </xf>
    <xf numFmtId="49" fontId="83" fillId="0" borderId="12" xfId="0" applyNumberFormat="1" applyFont="1" applyBorder="1" applyAlignment="1">
      <alignment vertical="center" wrapText="1"/>
    </xf>
    <xf numFmtId="49" fontId="16" fillId="0" borderId="0" xfId="0" applyNumberFormat="1" applyFont="1" applyAlignment="1">
      <alignment vertical="center"/>
    </xf>
    <xf numFmtId="49" fontId="16" fillId="0" borderId="0" xfId="0" applyNumberFormat="1" applyFont="1" applyAlignment="1">
      <alignment vertical="center" wrapText="1"/>
    </xf>
    <xf numFmtId="0" fontId="16" fillId="0" borderId="0" xfId="0" applyFont="1" applyAlignment="1">
      <alignment vertical="center"/>
    </xf>
    <xf numFmtId="49" fontId="5" fillId="4" borderId="12" xfId="0" applyNumberFormat="1" applyFont="1" applyFill="1" applyBorder="1" applyAlignment="1" applyProtection="1">
      <alignment vertical="center" wrapText="1"/>
      <protection/>
    </xf>
    <xf numFmtId="0" fontId="4" fillId="4" borderId="11" xfId="0" applyFont="1" applyFill="1" applyBorder="1" applyAlignment="1" applyProtection="1">
      <alignment horizontal="center" vertical="center" wrapText="1"/>
      <protection/>
    </xf>
    <xf numFmtId="0" fontId="4" fillId="4" borderId="13" xfId="0" applyFont="1" applyFill="1" applyBorder="1" applyAlignment="1" applyProtection="1">
      <alignment horizontal="center" vertical="center" wrapText="1"/>
      <protection/>
    </xf>
    <xf numFmtId="9" fontId="10" fillId="4" borderId="13" xfId="52" applyFont="1" applyFill="1" applyBorder="1" applyAlignment="1" applyProtection="1">
      <alignment horizontal="left" vertical="center"/>
      <protection/>
    </xf>
    <xf numFmtId="49" fontId="5" fillId="10" borderId="12" xfId="0" applyNumberFormat="1" applyFont="1" applyFill="1" applyBorder="1" applyAlignment="1" applyProtection="1">
      <alignment vertical="center" wrapText="1"/>
      <protection/>
    </xf>
    <xf numFmtId="0" fontId="4" fillId="10" borderId="11" xfId="0" applyFont="1" applyFill="1" applyBorder="1" applyAlignment="1" applyProtection="1">
      <alignment horizontal="center" vertical="center" wrapText="1"/>
      <protection/>
    </xf>
    <xf numFmtId="0" fontId="4" fillId="10" borderId="13" xfId="0" applyFont="1" applyFill="1" applyBorder="1" applyAlignment="1" applyProtection="1">
      <alignment horizontal="center" vertical="center" wrapText="1"/>
      <protection/>
    </xf>
    <xf numFmtId="9" fontId="10" fillId="10" borderId="13" xfId="52" applyFont="1" applyFill="1" applyBorder="1" applyAlignment="1" applyProtection="1">
      <alignment horizontal="left" vertical="center"/>
      <protection/>
    </xf>
    <xf numFmtId="0" fontId="0" fillId="0" borderId="0" xfId="0" applyFont="1" applyAlignment="1">
      <alignment wrapText="1"/>
    </xf>
    <xf numFmtId="0" fontId="0" fillId="0" borderId="0" xfId="0" applyAlignment="1">
      <alignment horizontal="left" vertical="center"/>
    </xf>
    <xf numFmtId="49" fontId="0" fillId="0" borderId="0" xfId="0" applyNumberFormat="1" applyFont="1" applyBorder="1" applyAlignment="1">
      <alignment vertical="center" wrapText="1"/>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49" fontId="1" fillId="33" borderId="10" xfId="0" applyNumberFormat="1" applyFont="1" applyFill="1" applyBorder="1" applyAlignment="1">
      <alignment horizontal="center" vertical="center"/>
    </xf>
    <xf numFmtId="49" fontId="0" fillId="0" borderId="0" xfId="0" applyNumberFormat="1" applyFont="1" applyAlignment="1">
      <alignment horizontal="center" vertical="center"/>
    </xf>
    <xf numFmtId="49" fontId="19" fillId="33" borderId="10" xfId="0" applyNumberFormat="1" applyFont="1" applyFill="1" applyBorder="1" applyAlignment="1">
      <alignment vertical="center"/>
    </xf>
    <xf numFmtId="49" fontId="4" fillId="33" borderId="10" xfId="0" applyNumberFormat="1" applyFont="1" applyFill="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49" fontId="84" fillId="0" borderId="0" xfId="0" applyNumberFormat="1" applyFont="1" applyAlignment="1">
      <alignment vertical="center"/>
    </xf>
    <xf numFmtId="0" fontId="85" fillId="40" borderId="0" xfId="0" applyFont="1" applyFill="1" applyAlignment="1">
      <alignment vertical="center" wrapText="1"/>
    </xf>
    <xf numFmtId="0" fontId="86" fillId="40" borderId="0" xfId="0" applyFont="1" applyFill="1" applyAlignment="1">
      <alignment horizontal="center" vertical="center" wrapText="1"/>
    </xf>
    <xf numFmtId="0" fontId="85" fillId="40" borderId="0" xfId="0" applyFont="1" applyFill="1" applyAlignment="1">
      <alignment horizontal="left" vertical="center" wrapText="1"/>
    </xf>
    <xf numFmtId="0" fontId="85" fillId="40" borderId="0" xfId="0" applyFont="1" applyFill="1" applyAlignment="1">
      <alignment horizontal="center" vertical="center" wrapText="1"/>
    </xf>
    <xf numFmtId="0" fontId="83" fillId="40" borderId="0" xfId="0" applyFont="1" applyFill="1" applyAlignment="1">
      <alignment vertical="center" wrapText="1"/>
    </xf>
    <xf numFmtId="0" fontId="86" fillId="41" borderId="17" xfId="0" applyFont="1" applyFill="1" applyBorder="1" applyAlignment="1">
      <alignment horizontal="center" vertical="center" wrapText="1"/>
    </xf>
    <xf numFmtId="0" fontId="85" fillId="40" borderId="17" xfId="0" applyFont="1" applyFill="1" applyBorder="1" applyAlignment="1">
      <alignment vertical="center" wrapText="1"/>
    </xf>
    <xf numFmtId="0" fontId="85" fillId="20" borderId="17" xfId="0" applyFont="1" applyFill="1" applyBorder="1" applyAlignment="1">
      <alignment vertical="center" wrapText="1"/>
    </xf>
    <xf numFmtId="0" fontId="0" fillId="23" borderId="17" xfId="0" applyFont="1" applyFill="1" applyBorder="1" applyAlignment="1">
      <alignment vertical="center" wrapText="1"/>
    </xf>
    <xf numFmtId="0" fontId="0" fillId="40" borderId="17" xfId="0" applyFont="1" applyFill="1" applyBorder="1" applyAlignment="1">
      <alignment vertical="center" wrapText="1"/>
    </xf>
    <xf numFmtId="0" fontId="86" fillId="40" borderId="18" xfId="0" applyFont="1" applyFill="1" applyBorder="1" applyAlignment="1">
      <alignment horizontal="center" vertical="center" wrapText="1"/>
    </xf>
    <xf numFmtId="0" fontId="85" fillId="40" borderId="0" xfId="0" applyFont="1" applyFill="1" applyBorder="1" applyAlignment="1">
      <alignment vertical="center" wrapText="1"/>
    </xf>
    <xf numFmtId="0" fontId="0" fillId="40" borderId="0" xfId="0" applyFont="1" applyFill="1" applyAlignment="1">
      <alignment vertical="center" wrapText="1"/>
    </xf>
    <xf numFmtId="0" fontId="79" fillId="40" borderId="18" xfId="0" applyFont="1" applyFill="1" applyBorder="1" applyAlignment="1">
      <alignment horizontal="center" vertical="center" wrapText="1"/>
    </xf>
    <xf numFmtId="0" fontId="80" fillId="42" borderId="0" xfId="0" applyFont="1" applyFill="1" applyBorder="1" applyAlignment="1">
      <alignment horizontal="left" vertical="center" wrapText="1"/>
    </xf>
    <xf numFmtId="0" fontId="80" fillId="42" borderId="0" xfId="0" applyFont="1" applyFill="1" applyBorder="1" applyAlignment="1">
      <alignment horizontal="center" vertical="center" wrapText="1"/>
    </xf>
    <xf numFmtId="0" fontId="80" fillId="42" borderId="19" xfId="0" applyFont="1" applyFill="1" applyBorder="1" applyAlignment="1">
      <alignment horizontal="center" vertical="center" wrapText="1"/>
    </xf>
    <xf numFmtId="0" fontId="85" fillId="40" borderId="0" xfId="0" applyFont="1" applyFill="1" applyBorder="1" applyAlignment="1">
      <alignment horizontal="left" vertical="center" wrapText="1"/>
    </xf>
    <xf numFmtId="0" fontId="85" fillId="40" borderId="0" xfId="0" applyFont="1" applyFill="1" applyBorder="1" applyAlignment="1">
      <alignment horizontal="center" vertical="center" wrapText="1"/>
    </xf>
    <xf numFmtId="0" fontId="86" fillId="41" borderId="18" xfId="0" applyFont="1" applyFill="1" applyBorder="1" applyAlignment="1">
      <alignment horizontal="center" vertical="center" wrapText="1"/>
    </xf>
    <xf numFmtId="0" fontId="85" fillId="40" borderId="17" xfId="0" applyFont="1" applyFill="1" applyBorder="1" applyAlignment="1">
      <alignment horizontal="left" vertical="center" wrapText="1"/>
    </xf>
    <xf numFmtId="0" fontId="85" fillId="40" borderId="17" xfId="0" applyFont="1" applyFill="1" applyBorder="1" applyAlignment="1">
      <alignment horizontal="center" vertical="center" wrapText="1"/>
    </xf>
    <xf numFmtId="0" fontId="87" fillId="40" borderId="17" xfId="45" applyFont="1" applyFill="1" applyBorder="1" applyAlignment="1" applyProtection="1">
      <alignment vertical="center" wrapText="1"/>
      <protection/>
    </xf>
    <xf numFmtId="0" fontId="83" fillId="40" borderId="20" xfId="0" applyFont="1" applyFill="1" applyBorder="1" applyAlignment="1">
      <alignment vertical="center" wrapText="1"/>
    </xf>
    <xf numFmtId="0" fontId="87" fillId="40" borderId="17" xfId="45" applyFont="1" applyFill="1" applyBorder="1" applyAlignment="1" applyProtection="1">
      <alignment horizontal="left" vertical="center" wrapText="1"/>
      <protection/>
    </xf>
    <xf numFmtId="0" fontId="83" fillId="40" borderId="20" xfId="0" applyFont="1" applyFill="1" applyBorder="1" applyAlignment="1">
      <alignment horizontal="left" vertical="center" wrapText="1"/>
    </xf>
    <xf numFmtId="0" fontId="86" fillId="41" borderId="21" xfId="0" applyFont="1" applyFill="1" applyBorder="1" applyAlignment="1">
      <alignment horizontal="center" vertical="center" wrapText="1"/>
    </xf>
    <xf numFmtId="0" fontId="85" fillId="40" borderId="22" xfId="0" applyFont="1" applyFill="1" applyBorder="1" applyAlignment="1">
      <alignment vertical="center" wrapText="1"/>
    </xf>
    <xf numFmtId="0" fontId="85" fillId="40" borderId="22" xfId="0" applyFont="1" applyFill="1" applyBorder="1" applyAlignment="1">
      <alignment horizontal="left" vertical="center" wrapText="1"/>
    </xf>
    <xf numFmtId="0" fontId="85" fillId="40" borderId="22" xfId="0" applyNumberFormat="1" applyFont="1" applyFill="1" applyBorder="1" applyAlignment="1">
      <alignment horizontal="center" vertical="center" wrapText="1"/>
    </xf>
    <xf numFmtId="0" fontId="87" fillId="40" borderId="22" xfId="45" applyFont="1" applyFill="1" applyBorder="1" applyAlignment="1" applyProtection="1">
      <alignment vertical="center" wrapText="1"/>
      <protection/>
    </xf>
    <xf numFmtId="0" fontId="83" fillId="40" borderId="23" xfId="0" applyFont="1" applyFill="1" applyBorder="1" applyAlignment="1">
      <alignment vertical="center" wrapText="1"/>
    </xf>
    <xf numFmtId="0" fontId="86" fillId="20" borderId="24" xfId="0" applyFont="1" applyFill="1" applyBorder="1" applyAlignment="1">
      <alignment horizontal="center" vertical="center" wrapText="1"/>
    </xf>
    <xf numFmtId="0" fontId="85" fillId="40" borderId="25" xfId="0" applyFont="1" applyFill="1" applyBorder="1" applyAlignment="1">
      <alignment vertical="center" wrapText="1"/>
    </xf>
    <xf numFmtId="0" fontId="85" fillId="40" borderId="26" xfId="0" applyFont="1" applyFill="1" applyBorder="1" applyAlignment="1">
      <alignment horizontal="center" vertical="center" wrapText="1"/>
    </xf>
    <xf numFmtId="0" fontId="6" fillId="40" borderId="17" xfId="45" applyFill="1" applyBorder="1" applyAlignment="1" applyProtection="1">
      <alignment vertical="center" wrapText="1"/>
      <protection/>
    </xf>
    <xf numFmtId="0" fontId="86" fillId="20" borderId="18" xfId="0" applyFont="1" applyFill="1" applyBorder="1" applyAlignment="1">
      <alignment horizontal="center" vertical="center" wrapText="1"/>
    </xf>
    <xf numFmtId="0" fontId="83" fillId="40" borderId="27" xfId="0" applyFont="1" applyFill="1" applyBorder="1" applyAlignment="1">
      <alignment horizontal="left" vertical="center" wrapText="1"/>
    </xf>
    <xf numFmtId="0" fontId="83" fillId="40" borderId="27" xfId="0" applyFont="1" applyFill="1" applyBorder="1" applyAlignment="1">
      <alignment vertical="center" wrapText="1"/>
    </xf>
    <xf numFmtId="0" fontId="83" fillId="40" borderId="27" xfId="0" applyNumberFormat="1" applyFont="1" applyFill="1" applyBorder="1" applyAlignment="1">
      <alignment horizontal="center" vertical="center" wrapText="1"/>
    </xf>
    <xf numFmtId="0" fontId="6" fillId="40" borderId="0" xfId="45" applyFill="1" applyBorder="1" applyAlignment="1" applyProtection="1">
      <alignment vertical="center"/>
      <protection/>
    </xf>
    <xf numFmtId="0" fontId="83" fillId="40" borderId="28" xfId="0" applyFont="1" applyFill="1" applyBorder="1" applyAlignment="1">
      <alignment vertical="center" wrapText="1"/>
    </xf>
    <xf numFmtId="0" fontId="86" fillId="23" borderId="18" xfId="0" applyFont="1" applyFill="1" applyBorder="1" applyAlignment="1">
      <alignment horizontal="center" vertical="center" wrapText="1"/>
    </xf>
    <xf numFmtId="0" fontId="83" fillId="40" borderId="0" xfId="0" applyFont="1" applyFill="1" applyBorder="1" applyAlignment="1">
      <alignment vertical="center" wrapText="1"/>
    </xf>
    <xf numFmtId="0" fontId="20" fillId="0" borderId="0" xfId="0" applyFont="1" applyFill="1" applyBorder="1" applyAlignment="1">
      <alignment vertical="center"/>
    </xf>
    <xf numFmtId="0" fontId="4" fillId="0" borderId="0" xfId="0" applyFont="1" applyFill="1" applyBorder="1" applyAlignment="1" applyProtection="1">
      <alignment vertical="center" wrapText="1"/>
      <protection/>
    </xf>
    <xf numFmtId="0" fontId="12" fillId="0" borderId="0" xfId="0" applyFont="1" applyAlignment="1">
      <alignment vertical="center" wrapText="1"/>
    </xf>
    <xf numFmtId="0" fontId="85" fillId="40" borderId="24" xfId="0" applyFont="1" applyFill="1" applyBorder="1" applyAlignment="1">
      <alignment horizontal="left" vertical="center" wrapText="1"/>
    </xf>
    <xf numFmtId="0" fontId="2" fillId="0" borderId="0" xfId="0" applyFont="1" applyAlignment="1">
      <alignment vertical="center"/>
    </xf>
    <xf numFmtId="0" fontId="84" fillId="0" borderId="0" xfId="0" applyFont="1" applyAlignment="1">
      <alignment vertical="center"/>
    </xf>
    <xf numFmtId="9" fontId="4" fillId="36" borderId="12" xfId="52" applyFont="1" applyFill="1" applyBorder="1" applyAlignment="1" applyProtection="1">
      <alignment horizontal="center" vertical="center" wrapText="1"/>
      <protection/>
    </xf>
    <xf numFmtId="9" fontId="5" fillId="10" borderId="11" xfId="0" applyNumberFormat="1" applyFont="1" applyFill="1" applyBorder="1" applyAlignment="1" applyProtection="1">
      <alignment horizontal="center" vertical="center" wrapText="1"/>
      <protection/>
    </xf>
    <xf numFmtId="9" fontId="4" fillId="36" borderId="12" xfId="0" applyNumberFormat="1" applyFont="1" applyFill="1" applyBorder="1" applyAlignment="1" applyProtection="1">
      <alignment horizontal="center" vertical="center" wrapText="1"/>
      <protection/>
    </xf>
    <xf numFmtId="0" fontId="88" fillId="0" borderId="0" xfId="0" applyFont="1" applyAlignment="1">
      <alignment vertical="center"/>
    </xf>
    <xf numFmtId="9" fontId="18" fillId="10" borderId="11" xfId="0" applyNumberFormat="1" applyFont="1" applyFill="1" applyBorder="1" applyAlignment="1" applyProtection="1">
      <alignment horizontal="center" vertical="center" wrapText="1"/>
      <protection/>
    </xf>
    <xf numFmtId="0" fontId="89" fillId="0" borderId="0" xfId="0" applyFont="1" applyFill="1" applyBorder="1" applyAlignment="1">
      <alignment horizontal="center" vertical="center" wrapText="1"/>
    </xf>
    <xf numFmtId="0" fontId="90" fillId="0" borderId="0" xfId="0" applyFont="1" applyFill="1" applyAlignment="1">
      <alignment horizontal="center" vertical="center" wrapText="1"/>
    </xf>
    <xf numFmtId="0" fontId="90" fillId="0" borderId="0" xfId="0" applyFont="1" applyFill="1" applyAlignment="1">
      <alignment vertical="center"/>
    </xf>
    <xf numFmtId="9" fontId="90" fillId="0" borderId="0" xfId="52" applyFont="1" applyFill="1" applyBorder="1" applyAlignment="1" applyProtection="1">
      <alignment horizontal="right" vertical="center" wrapText="1"/>
      <protection/>
    </xf>
    <xf numFmtId="0" fontId="90" fillId="0" borderId="0" xfId="0" applyFont="1" applyFill="1" applyBorder="1" applyAlignment="1">
      <alignment vertical="center"/>
    </xf>
    <xf numFmtId="0" fontId="91" fillId="0" borderId="0" xfId="0" applyFont="1" applyFill="1" applyBorder="1" applyAlignment="1" applyProtection="1">
      <alignment horizontal="center" vertical="center" wrapText="1"/>
      <protection/>
    </xf>
    <xf numFmtId="0" fontId="90" fillId="0" borderId="0" xfId="0" applyFont="1" applyFill="1" applyBorder="1" applyAlignment="1" applyProtection="1">
      <alignment horizontal="center" vertical="center" wrapText="1"/>
      <protection locked="0"/>
    </xf>
    <xf numFmtId="0" fontId="90" fillId="0" borderId="0" xfId="0" applyFont="1" applyFill="1" applyBorder="1" applyAlignment="1">
      <alignment horizontal="center" vertical="center" wrapText="1"/>
    </xf>
    <xf numFmtId="0" fontId="92" fillId="34" borderId="10" xfId="0" applyFont="1" applyFill="1" applyBorder="1" applyAlignment="1">
      <alignment horizontal="center" vertical="center" wrapText="1"/>
    </xf>
    <xf numFmtId="49" fontId="90" fillId="33" borderId="10" xfId="0" applyNumberFormat="1" applyFont="1" applyFill="1" applyBorder="1" applyAlignment="1">
      <alignment horizontal="left" vertical="center"/>
    </xf>
    <xf numFmtId="0" fontId="90" fillId="35" borderId="11" xfId="0" applyFont="1" applyFill="1" applyBorder="1" applyAlignment="1" applyProtection="1">
      <alignment horizontal="center" vertical="center" wrapText="1"/>
      <protection locked="0"/>
    </xf>
    <xf numFmtId="49" fontId="90" fillId="35" borderId="11" xfId="0" applyNumberFormat="1" applyFont="1" applyFill="1" applyBorder="1" applyAlignment="1" applyProtection="1">
      <alignment horizontal="center" vertical="center" wrapText="1"/>
      <protection locked="0"/>
    </xf>
    <xf numFmtId="0" fontId="0" fillId="0" borderId="0" xfId="0" applyFont="1" applyAlignment="1">
      <alignment vertical="top" wrapText="1"/>
    </xf>
    <xf numFmtId="49" fontId="84" fillId="0" borderId="0" xfId="0" applyNumberFormat="1" applyFont="1" applyFill="1" applyBorder="1" applyAlignment="1">
      <alignment horizontal="center" vertical="center"/>
    </xf>
    <xf numFmtId="49" fontId="84" fillId="0" borderId="0" xfId="0" applyNumberFormat="1" applyFont="1" applyFill="1" applyBorder="1" applyAlignment="1">
      <alignment vertical="center" wrapText="1"/>
    </xf>
    <xf numFmtId="0" fontId="93" fillId="0" borderId="0" xfId="0" applyFont="1" applyFill="1" applyBorder="1" applyAlignment="1" applyProtection="1">
      <alignment horizontal="center" vertical="center" wrapText="1"/>
      <protection/>
    </xf>
    <xf numFmtId="0" fontId="84" fillId="0" borderId="0" xfId="0" applyFont="1" applyFill="1" applyBorder="1" applyAlignment="1">
      <alignment vertical="center"/>
    </xf>
    <xf numFmtId="0" fontId="84" fillId="0" borderId="0" xfId="0" applyFont="1" applyFill="1" applyBorder="1" applyAlignment="1" applyProtection="1">
      <alignment horizontal="center" vertical="center" wrapText="1"/>
      <protection locked="0"/>
    </xf>
    <xf numFmtId="49" fontId="1" fillId="33" borderId="0" xfId="0" applyNumberFormat="1" applyFont="1" applyFill="1" applyBorder="1" applyAlignment="1">
      <alignment vertical="center"/>
    </xf>
    <xf numFmtId="0" fontId="86" fillId="40" borderId="29" xfId="0" applyFont="1" applyFill="1" applyBorder="1" applyAlignment="1">
      <alignment horizontal="center" vertical="center" wrapText="1"/>
    </xf>
    <xf numFmtId="0" fontId="85" fillId="40" borderId="30" xfId="0" applyFont="1" applyFill="1" applyBorder="1" applyAlignment="1">
      <alignment vertical="center" wrapText="1"/>
    </xf>
    <xf numFmtId="0" fontId="85" fillId="40" borderId="19" xfId="0" applyFont="1" applyFill="1" applyBorder="1" applyAlignment="1">
      <alignment vertical="center" wrapText="1"/>
    </xf>
    <xf numFmtId="0" fontId="83" fillId="40" borderId="31" xfId="0" applyFont="1" applyFill="1" applyBorder="1" applyAlignment="1">
      <alignment vertical="center" wrapText="1"/>
    </xf>
    <xf numFmtId="0" fontId="86" fillId="41" borderId="32" xfId="0" applyFont="1" applyFill="1" applyBorder="1" applyAlignment="1">
      <alignment horizontal="center" vertical="center" wrapText="1"/>
    </xf>
    <xf numFmtId="49" fontId="25" fillId="0" borderId="12" xfId="0" applyNumberFormat="1" applyFont="1" applyFill="1" applyBorder="1" applyAlignment="1">
      <alignment vertical="center" wrapText="1"/>
    </xf>
    <xf numFmtId="0" fontId="25" fillId="0" borderId="0" xfId="0" applyFont="1" applyAlignment="1">
      <alignment vertical="center"/>
    </xf>
    <xf numFmtId="0" fontId="20" fillId="36" borderId="11" xfId="0" applyFont="1" applyFill="1" applyBorder="1" applyAlignment="1" applyProtection="1">
      <alignment horizontal="center" vertical="center" wrapText="1"/>
      <protection/>
    </xf>
    <xf numFmtId="0" fontId="27" fillId="0" borderId="0" xfId="0" applyFont="1" applyAlignment="1">
      <alignment vertical="center"/>
    </xf>
    <xf numFmtId="0" fontId="0" fillId="0" borderId="0" xfId="0" applyFont="1" applyAlignment="1">
      <alignment vertical="center"/>
    </xf>
    <xf numFmtId="9" fontId="4" fillId="36" borderId="13" xfId="52" applyFont="1" applyFill="1" applyBorder="1" applyAlignment="1" applyProtection="1">
      <alignment horizontal="center" vertical="center"/>
      <protection/>
    </xf>
    <xf numFmtId="49" fontId="0" fillId="0" borderId="13" xfId="0" applyNumberFormat="1" applyFont="1" applyBorder="1" applyAlignment="1" applyProtection="1">
      <alignment horizontal="left" vertical="center" wrapText="1"/>
      <protection locked="0"/>
    </xf>
    <xf numFmtId="9" fontId="91" fillId="36" borderId="13" xfId="52" applyFont="1" applyFill="1" applyBorder="1" applyAlignment="1" applyProtection="1">
      <alignment horizontal="center" vertical="center"/>
      <protection/>
    </xf>
    <xf numFmtId="9" fontId="90" fillId="10" borderId="11" xfId="52" applyFont="1" applyFill="1" applyBorder="1" applyAlignment="1" applyProtection="1">
      <alignment horizontal="right" vertical="center" wrapText="1"/>
      <protection/>
    </xf>
    <xf numFmtId="9" fontId="89" fillId="36" borderId="13" xfId="52" applyFont="1" applyFill="1" applyBorder="1" applyAlignment="1" applyProtection="1">
      <alignment horizontal="center" vertical="center"/>
      <protection/>
    </xf>
    <xf numFmtId="9" fontId="20" fillId="36" borderId="13" xfId="52" applyFont="1" applyFill="1" applyBorder="1" applyAlignment="1" applyProtection="1">
      <alignment horizontal="center" vertical="center"/>
      <protection/>
    </xf>
    <xf numFmtId="0" fontId="0" fillId="0" borderId="0" xfId="0" applyFont="1" applyFill="1" applyAlignment="1">
      <alignment vertical="center"/>
    </xf>
    <xf numFmtId="49" fontId="90" fillId="0" borderId="33" xfId="0" applyNumberFormat="1" applyFont="1" applyFill="1" applyBorder="1" applyAlignment="1" applyProtection="1">
      <alignment horizontal="left" vertical="center" wrapText="1"/>
      <protection locked="0"/>
    </xf>
    <xf numFmtId="49" fontId="0" fillId="0" borderId="0" xfId="0" applyNumberFormat="1" applyFont="1" applyAlignment="1">
      <alignment vertical="center"/>
    </xf>
    <xf numFmtId="49" fontId="90" fillId="0" borderId="0" xfId="0" applyNumberFormat="1" applyFont="1" applyFill="1" applyBorder="1" applyAlignment="1" applyProtection="1">
      <alignment horizontal="left" vertical="center" wrapText="1"/>
      <protection locked="0"/>
    </xf>
    <xf numFmtId="9" fontId="91" fillId="36" borderId="10" xfId="52" applyFont="1" applyFill="1" applyBorder="1" applyAlignment="1" applyProtection="1">
      <alignment horizontal="center" vertical="center"/>
      <protection/>
    </xf>
    <xf numFmtId="49" fontId="84" fillId="0" borderId="0" xfId="0" applyNumberFormat="1" applyFont="1" applyFill="1" applyBorder="1" applyAlignment="1" quotePrefix="1">
      <alignment vertical="center" wrapText="1"/>
    </xf>
    <xf numFmtId="49" fontId="25" fillId="10" borderId="12" xfId="0" applyNumberFormat="1" applyFont="1" applyFill="1" applyBorder="1" applyAlignment="1" applyProtection="1">
      <alignment vertical="center" wrapText="1"/>
      <protection/>
    </xf>
    <xf numFmtId="9" fontId="94" fillId="10" borderId="12" xfId="52" applyFont="1" applyFill="1" applyBorder="1" applyAlignment="1" applyProtection="1">
      <alignment vertical="center" wrapText="1"/>
      <protection/>
    </xf>
    <xf numFmtId="0" fontId="26" fillId="10" borderId="11" xfId="0" applyFont="1" applyFill="1" applyBorder="1" applyAlignment="1" applyProtection="1">
      <alignment horizontal="center" vertical="center" wrapText="1"/>
      <protection/>
    </xf>
    <xf numFmtId="0" fontId="26" fillId="10" borderId="13" xfId="0" applyFont="1" applyFill="1" applyBorder="1" applyAlignment="1" applyProtection="1">
      <alignment horizontal="center" vertical="center" wrapText="1"/>
      <protection/>
    </xf>
    <xf numFmtId="9" fontId="94" fillId="10" borderId="13" xfId="52" applyFont="1" applyFill="1" applyBorder="1" applyAlignment="1" applyProtection="1">
      <alignment horizontal="right" vertical="center"/>
      <protection/>
    </xf>
    <xf numFmtId="9" fontId="28" fillId="10" borderId="13" xfId="52" applyFont="1" applyFill="1" applyBorder="1" applyAlignment="1" applyProtection="1">
      <alignment horizontal="left" vertical="center"/>
      <protection/>
    </xf>
    <xf numFmtId="9" fontId="94" fillId="10" borderId="11" xfId="52" applyFont="1" applyFill="1" applyBorder="1" applyAlignment="1" applyProtection="1">
      <alignment horizontal="right" vertical="center" wrapText="1"/>
      <protection/>
    </xf>
    <xf numFmtId="0" fontId="25" fillId="0" borderId="0" xfId="0" applyFont="1" applyFill="1" applyAlignment="1">
      <alignment vertical="center"/>
    </xf>
    <xf numFmtId="49" fontId="25" fillId="0" borderId="12" xfId="0" applyNumberFormat="1" applyFont="1" applyBorder="1" applyAlignment="1">
      <alignment vertical="center" wrapText="1"/>
    </xf>
    <xf numFmtId="49" fontId="25" fillId="0" borderId="34" xfId="0" applyNumberFormat="1" applyFont="1" applyBorder="1" applyAlignment="1" quotePrefix="1">
      <alignment vertical="center" wrapText="1"/>
    </xf>
    <xf numFmtId="9" fontId="95" fillId="36" borderId="13" xfId="52" applyFont="1" applyFill="1" applyBorder="1" applyAlignment="1" applyProtection="1">
      <alignment horizontal="right" vertical="center"/>
      <protection/>
    </xf>
    <xf numFmtId="49" fontId="26" fillId="36" borderId="12" xfId="0" applyNumberFormat="1" applyFont="1" applyFill="1" applyBorder="1" applyAlignment="1" applyProtection="1">
      <alignment vertical="center" wrapText="1"/>
      <protection/>
    </xf>
    <xf numFmtId="49" fontId="26" fillId="36" borderId="13" xfId="0" applyNumberFormat="1" applyFont="1" applyFill="1" applyBorder="1" applyAlignment="1" applyProtection="1">
      <alignment vertical="center" wrapText="1"/>
      <protection/>
    </xf>
    <xf numFmtId="0" fontId="26" fillId="36" borderId="13" xfId="0" applyNumberFormat="1" applyFont="1" applyFill="1" applyBorder="1" applyAlignment="1" applyProtection="1">
      <alignment vertical="center" wrapText="1"/>
      <protection/>
    </xf>
    <xf numFmtId="0" fontId="26" fillId="37" borderId="12" xfId="0" applyNumberFormat="1" applyFont="1" applyFill="1" applyBorder="1" applyAlignment="1" applyProtection="1">
      <alignment vertical="center" wrapText="1"/>
      <protection/>
    </xf>
    <xf numFmtId="0" fontId="25" fillId="10" borderId="12" xfId="0" applyNumberFormat="1" applyFont="1" applyFill="1" applyBorder="1" applyAlignment="1" applyProtection="1">
      <alignment vertical="center" wrapText="1"/>
      <protection/>
    </xf>
    <xf numFmtId="0" fontId="26" fillId="36" borderId="12" xfId="0" applyNumberFormat="1" applyFont="1" applyFill="1" applyBorder="1" applyAlignment="1" applyProtection="1">
      <alignment vertical="center" wrapText="1"/>
      <protection/>
    </xf>
    <xf numFmtId="0" fontId="25" fillId="0" borderId="0" xfId="0" applyFont="1" applyAlignment="1">
      <alignment horizontal="left" vertical="top" wrapText="1"/>
    </xf>
    <xf numFmtId="49" fontId="17" fillId="35" borderId="35" xfId="45" applyNumberFormat="1" applyFont="1" applyFill="1" applyBorder="1" applyAlignment="1" applyProtection="1">
      <alignment horizontal="left" vertical="center" wrapText="1"/>
      <protection/>
    </xf>
    <xf numFmtId="49" fontId="17" fillId="35" borderId="0" xfId="45" applyNumberFormat="1" applyFont="1" applyFill="1" applyBorder="1" applyAlignment="1" applyProtection="1">
      <alignment horizontal="left" vertical="center" wrapText="1"/>
      <protection/>
    </xf>
    <xf numFmtId="0" fontId="12" fillId="0" borderId="0" xfId="0" applyFont="1" applyAlignment="1">
      <alignment horizontal="center" vertical="center" wrapText="1"/>
    </xf>
    <xf numFmtId="49" fontId="1" fillId="33" borderId="0" xfId="0" applyNumberFormat="1" applyFont="1" applyFill="1" applyAlignment="1">
      <alignment horizontal="left" vertical="center" wrapText="1"/>
    </xf>
    <xf numFmtId="0" fontId="81" fillId="40" borderId="30" xfId="0" applyFont="1" applyFill="1" applyBorder="1" applyAlignment="1">
      <alignment horizontal="center" vertical="center" wrapText="1"/>
    </xf>
    <xf numFmtId="0" fontId="81" fillId="40" borderId="36" xfId="0" applyFont="1" applyFill="1" applyBorder="1" applyAlignment="1">
      <alignment horizontal="center" vertical="center" wrapText="1"/>
    </xf>
    <xf numFmtId="0" fontId="8" fillId="34" borderId="0" xfId="0" applyFont="1" applyFill="1" applyBorder="1" applyAlignment="1">
      <alignment horizontal="left" vertical="center"/>
    </xf>
    <xf numFmtId="49" fontId="1" fillId="33" borderId="0" xfId="0" applyNumberFormat="1" applyFont="1" applyFill="1" applyAlignment="1">
      <alignment vertical="center" wrapText="1"/>
    </xf>
    <xf numFmtId="49" fontId="4" fillId="35" borderId="0" xfId="0" applyNumberFormat="1" applyFont="1" applyFill="1" applyBorder="1" applyAlignment="1" applyProtection="1">
      <alignment horizontal="left" vertical="center" wrapText="1"/>
      <protection/>
    </xf>
    <xf numFmtId="49" fontId="4" fillId="35" borderId="37" xfId="0" applyNumberFormat="1" applyFont="1" applyFill="1" applyBorder="1" applyAlignment="1" applyProtection="1">
      <alignment horizontal="left" vertical="center" wrapText="1"/>
      <protection/>
    </xf>
    <xf numFmtId="49" fontId="0" fillId="35" borderId="0" xfId="0" applyNumberFormat="1" applyFont="1" applyFill="1" applyBorder="1" applyAlignment="1" applyProtection="1">
      <alignment horizontal="left" vertical="top" wrapText="1"/>
      <protection/>
    </xf>
    <xf numFmtId="49" fontId="0" fillId="35" borderId="37" xfId="0" applyNumberFormat="1" applyFont="1" applyFill="1" applyBorder="1" applyAlignment="1" applyProtection="1">
      <alignment horizontal="left" vertical="top" wrapText="1"/>
      <protection/>
    </xf>
    <xf numFmtId="49" fontId="0" fillId="35" borderId="0" xfId="0" applyNumberFormat="1" applyFont="1" applyFill="1" applyBorder="1" applyAlignment="1" applyProtection="1">
      <alignment horizontal="left" vertical="center" wrapText="1"/>
      <protection/>
    </xf>
    <xf numFmtId="49" fontId="0" fillId="35" borderId="37" xfId="0" applyNumberFormat="1" applyFont="1" applyFill="1" applyBorder="1" applyAlignment="1" applyProtection="1">
      <alignment horizontal="left" vertical="center" wrapText="1"/>
      <protection/>
    </xf>
    <xf numFmtId="0" fontId="26" fillId="10" borderId="15" xfId="0" applyFont="1" applyFill="1" applyBorder="1" applyAlignment="1" applyProtection="1">
      <alignment horizontal="center" vertical="center" wrapText="1"/>
      <protection/>
    </xf>
    <xf numFmtId="0" fontId="26" fillId="10" borderId="13" xfId="0" applyFont="1" applyFill="1" applyBorder="1" applyAlignment="1" applyProtection="1">
      <alignment horizontal="center" vertical="center" wrapText="1"/>
      <protection/>
    </xf>
    <xf numFmtId="49" fontId="25" fillId="0" borderId="38" xfId="0" applyNumberFormat="1" applyFont="1" applyBorder="1" applyAlignment="1">
      <alignment horizontal="left" vertical="center" wrapText="1"/>
    </xf>
    <xf numFmtId="49" fontId="25" fillId="0" borderId="34" xfId="0" applyNumberFormat="1" applyFont="1" applyBorder="1" applyAlignment="1">
      <alignment horizontal="left" vertical="center" wrapText="1"/>
    </xf>
    <xf numFmtId="49" fontId="25" fillId="10" borderId="0" xfId="0" applyNumberFormat="1" applyFont="1" applyFill="1" applyBorder="1" applyAlignment="1" applyProtection="1">
      <alignment horizontal="left" vertical="center" wrapText="1"/>
      <protection/>
    </xf>
    <xf numFmtId="49" fontId="25" fillId="10" borderId="37" xfId="0" applyNumberFormat="1" applyFont="1" applyFill="1" applyBorder="1" applyAlignment="1" applyProtection="1">
      <alignment horizontal="left" vertical="center" wrapText="1"/>
      <protection/>
    </xf>
    <xf numFmtId="49" fontId="0" fillId="0" borderId="0" xfId="0" applyNumberFormat="1" applyFont="1" applyAlignment="1">
      <alignment horizontal="center" vertical="center"/>
    </xf>
    <xf numFmtId="49" fontId="4" fillId="36" borderId="33" xfId="0" applyNumberFormat="1" applyFont="1" applyFill="1" applyBorder="1" applyAlignment="1" applyProtection="1">
      <alignment horizontal="left" vertical="center" wrapText="1"/>
      <protection/>
    </xf>
    <xf numFmtId="49" fontId="4" fillId="36" borderId="38" xfId="0" applyNumberFormat="1" applyFont="1" applyFill="1" applyBorder="1" applyAlignment="1" applyProtection="1">
      <alignment horizontal="left" vertical="center" wrapText="1"/>
      <protection/>
    </xf>
    <xf numFmtId="0" fontId="20" fillId="33" borderId="0" xfId="0" applyFont="1" applyFill="1" applyBorder="1" applyAlignment="1">
      <alignment horizontal="center" vertical="center"/>
    </xf>
    <xf numFmtId="0" fontId="4" fillId="36" borderId="39" xfId="0" applyFont="1" applyFill="1" applyBorder="1" applyAlignment="1" applyProtection="1">
      <alignment horizontal="center" vertical="center" wrapText="1"/>
      <protection/>
    </xf>
    <xf numFmtId="0" fontId="4" fillId="36" borderId="10" xfId="0" applyFont="1" applyFill="1" applyBorder="1" applyAlignment="1" applyProtection="1">
      <alignment horizontal="center" vertical="center" wrapText="1"/>
      <protection/>
    </xf>
    <xf numFmtId="49" fontId="20" fillId="36" borderId="33" xfId="0" applyNumberFormat="1" applyFont="1" applyFill="1" applyBorder="1" applyAlignment="1" applyProtection="1">
      <alignment horizontal="left" vertical="center" wrapText="1"/>
      <protection/>
    </xf>
    <xf numFmtId="49" fontId="20" fillId="36" borderId="38" xfId="0" applyNumberFormat="1" applyFont="1" applyFill="1" applyBorder="1" applyAlignment="1" applyProtection="1">
      <alignment horizontal="left" vertical="center" wrapText="1"/>
      <protection/>
    </xf>
    <xf numFmtId="49" fontId="3" fillId="34" borderId="10" xfId="0" applyNumberFormat="1" applyFont="1" applyFill="1" applyBorder="1" applyAlignment="1">
      <alignment horizontal="left" vertical="center" wrapText="1"/>
    </xf>
    <xf numFmtId="0" fontId="20" fillId="33" borderId="10" xfId="0" applyFont="1" applyFill="1" applyBorder="1" applyAlignment="1">
      <alignment horizontal="center" vertical="center"/>
    </xf>
    <xf numFmtId="49" fontId="24" fillId="0" borderId="0" xfId="0" applyNumberFormat="1" applyFont="1" applyAlignment="1">
      <alignment horizontal="center" vertical="center" wrapText="1"/>
    </xf>
    <xf numFmtId="49" fontId="24" fillId="0" borderId="0" xfId="0" applyNumberFormat="1" applyFont="1" applyAlignment="1">
      <alignment horizontal="center" vertical="center"/>
    </xf>
    <xf numFmtId="49" fontId="19" fillId="33" borderId="10" xfId="0" applyNumberFormat="1" applyFont="1" applyFill="1" applyBorder="1" applyAlignment="1">
      <alignment horizontal="left" vertical="center"/>
    </xf>
    <xf numFmtId="49" fontId="11" fillId="0" borderId="0" xfId="0" applyNumberFormat="1" applyFont="1" applyAlignment="1">
      <alignment horizontal="right" vertical="center"/>
    </xf>
    <xf numFmtId="49" fontId="1" fillId="34" borderId="10" xfId="0" applyNumberFormat="1" applyFont="1" applyFill="1" applyBorder="1" applyAlignment="1">
      <alignment horizontal="center" vertical="center" wrapText="1"/>
    </xf>
    <xf numFmtId="0" fontId="96" fillId="19" borderId="0" xfId="0" applyNumberFormat="1" applyFont="1" applyFill="1" applyBorder="1" applyAlignment="1" applyProtection="1">
      <alignment horizontal="left" vertical="top"/>
      <protection/>
    </xf>
    <xf numFmtId="0" fontId="96" fillId="43" borderId="0" xfId="0" applyNumberFormat="1" applyFont="1" applyFill="1" applyBorder="1" applyAlignment="1" applyProtection="1">
      <alignment horizontal="left" vertical="top"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B3D981"/>
      <rgbColor rgb="0095C7FD"/>
      <rgbColor rgb="00EAF4DC"/>
      <rgbColor rgb="00FF00FF"/>
      <rgbColor rgb="0000FFFF"/>
      <rgbColor rgb="00800000"/>
      <rgbColor rgb="00008000"/>
      <rgbColor rgb="00034EA2"/>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8DC63F"/>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1725"/>
          <c:w val="0.97525"/>
          <c:h val="0.9705"/>
        </c:manualLayout>
      </c:layout>
      <c:scatterChart>
        <c:scatterStyle val="lineMarker"/>
        <c:varyColors val="0"/>
        <c:ser>
          <c:idx val="0"/>
          <c:order val="0"/>
          <c:tx>
            <c:strRef>
              <c:f>'B - La synthèse'!$D$3</c:f>
              <c:strCache>
                <c:ptCount val="1"/>
                <c:pt idx="0">
                  <c:v>Score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5"/>
            <c:spPr>
              <a:solidFill>
                <a:srgbClr val="034EA2"/>
              </a:solidFill>
              <a:ln>
                <a:solidFill>
                  <a:srgbClr val="034EA2"/>
                </a:solidFill>
              </a:ln>
            </c:spPr>
          </c:marker>
          <c:dPt>
            <c:idx val="0"/>
            <c:spPr>
              <a:solidFill>
                <a:srgbClr val="9BBB59"/>
              </a:solidFill>
              <a:ln w="25400">
                <a:solidFill>
                  <a:srgbClr val="8DC63F"/>
                </a:solidFill>
              </a:ln>
            </c:spPr>
            <c:marker>
              <c:size val="15"/>
              <c:spPr>
                <a:solidFill>
                  <a:srgbClr val="969696"/>
                </a:solidFill>
                <a:ln>
                  <a:solidFill>
                    <a:srgbClr val="8DC63F"/>
                  </a:solidFill>
                </a:ln>
              </c:spPr>
            </c:marker>
          </c:dPt>
          <c:dPt>
            <c:idx val="1"/>
            <c:spPr>
              <a:solidFill>
                <a:srgbClr val="9BBB59"/>
              </a:solidFill>
              <a:ln w="3175">
                <a:noFill/>
              </a:ln>
            </c:spPr>
            <c:marker>
              <c:size val="15"/>
              <c:spPr>
                <a:solidFill>
                  <a:srgbClr val="969696"/>
                </a:solidFill>
                <a:ln>
                  <a:noFill/>
                </a:ln>
              </c:spPr>
            </c:marker>
          </c:dPt>
          <c:dPt>
            <c:idx val="2"/>
            <c:spPr>
              <a:solidFill>
                <a:srgbClr val="C3D69B"/>
              </a:solidFill>
              <a:ln w="3175">
                <a:noFill/>
              </a:ln>
            </c:spPr>
            <c:marker>
              <c:size val="15"/>
              <c:spPr>
                <a:solidFill>
                  <a:srgbClr val="C0C0C0"/>
                </a:solidFill>
                <a:ln>
                  <a:noFill/>
                </a:ln>
              </c:spPr>
            </c:marker>
          </c:dPt>
          <c:dPt>
            <c:idx val="3"/>
            <c:spPr>
              <a:solidFill>
                <a:srgbClr val="C3D69B"/>
              </a:solidFill>
              <a:ln w="3175">
                <a:noFill/>
              </a:ln>
            </c:spPr>
            <c:marker>
              <c:size val="15"/>
              <c:spPr>
                <a:solidFill>
                  <a:srgbClr val="C0C0C0"/>
                </a:solidFill>
                <a:ln>
                  <a:noFill/>
                </a:ln>
              </c:spPr>
            </c:marker>
          </c:dPt>
          <c:dPt>
            <c:idx val="4"/>
            <c:spPr>
              <a:solidFill>
                <a:srgbClr val="C3D69B"/>
              </a:solidFill>
              <a:ln w="3175">
                <a:noFill/>
              </a:ln>
            </c:spPr>
            <c:marker>
              <c:size val="15"/>
              <c:spPr>
                <a:solidFill>
                  <a:srgbClr val="C0C0C0"/>
                </a:solidFill>
                <a:ln>
                  <a:noFill/>
                </a:ln>
              </c:spPr>
            </c:marker>
          </c:dPt>
          <c:dPt>
            <c:idx val="5"/>
            <c:spPr>
              <a:solidFill>
                <a:srgbClr val="9BBB59"/>
              </a:solidFill>
              <a:ln w="3175">
                <a:noFill/>
              </a:ln>
            </c:spPr>
            <c:marker>
              <c:size val="15"/>
              <c:spPr>
                <a:solidFill>
                  <a:srgbClr val="969696"/>
                </a:solidFill>
                <a:ln>
                  <a:noFill/>
                </a:ln>
              </c:spPr>
            </c:marker>
          </c:dPt>
          <c:dPt>
            <c:idx val="6"/>
            <c:spPr>
              <a:solidFill>
                <a:srgbClr val="C3D69B"/>
              </a:solidFill>
              <a:ln w="3175">
                <a:noFill/>
              </a:ln>
            </c:spPr>
            <c:marker>
              <c:size val="15"/>
              <c:spPr>
                <a:solidFill>
                  <a:srgbClr val="C0C0C0"/>
                </a:solidFill>
                <a:ln>
                  <a:noFill/>
                </a:ln>
              </c:spPr>
            </c:marker>
          </c:dPt>
          <c:dPt>
            <c:idx val="7"/>
            <c:spPr>
              <a:solidFill>
                <a:srgbClr val="C3D69B"/>
              </a:solidFill>
              <a:ln w="3175">
                <a:noFill/>
              </a:ln>
            </c:spPr>
            <c:marker>
              <c:size val="15"/>
              <c:spPr>
                <a:solidFill>
                  <a:srgbClr val="C0C0C0"/>
                </a:solidFill>
                <a:ln>
                  <a:noFill/>
                </a:ln>
              </c:spPr>
            </c:marker>
          </c:dPt>
          <c:dPt>
            <c:idx val="8"/>
            <c:spPr>
              <a:solidFill>
                <a:srgbClr val="C3D69B"/>
              </a:solidFill>
              <a:ln w="3175">
                <a:noFill/>
              </a:ln>
            </c:spPr>
            <c:marker>
              <c:size val="15"/>
              <c:spPr>
                <a:solidFill>
                  <a:srgbClr val="C0C0C0"/>
                </a:solidFill>
                <a:ln>
                  <a:noFill/>
                </a:ln>
              </c:spPr>
            </c:marker>
          </c:dPt>
          <c:dPt>
            <c:idx val="9"/>
            <c:spPr>
              <a:solidFill>
                <a:srgbClr val="C3D69B"/>
              </a:solidFill>
              <a:ln w="3175">
                <a:noFill/>
              </a:ln>
            </c:spPr>
            <c:marker>
              <c:size val="15"/>
              <c:spPr>
                <a:solidFill>
                  <a:srgbClr val="C0C0C0"/>
                </a:solidFill>
                <a:ln>
                  <a:noFill/>
                </a:ln>
              </c:spPr>
            </c:marker>
          </c:dPt>
          <c:dPt>
            <c:idx val="10"/>
            <c:spPr>
              <a:solidFill>
                <a:srgbClr val="C3D69B"/>
              </a:solidFill>
              <a:ln w="3175">
                <a:noFill/>
              </a:ln>
            </c:spPr>
            <c:marker>
              <c:size val="15"/>
              <c:spPr>
                <a:solidFill>
                  <a:srgbClr val="C0C0C0"/>
                </a:solidFill>
                <a:ln>
                  <a:noFill/>
                </a:ln>
              </c:spPr>
            </c:marker>
          </c:dPt>
          <c:dPt>
            <c:idx val="11"/>
            <c:spPr>
              <a:solidFill>
                <a:srgbClr val="B3A2C7"/>
              </a:solidFill>
              <a:ln w="3175">
                <a:noFill/>
              </a:ln>
            </c:spPr>
            <c:marker>
              <c:size val="15"/>
              <c:spPr>
                <a:solidFill>
                  <a:srgbClr val="C0C0C0"/>
                </a:solidFill>
                <a:ln>
                  <a:noFill/>
                </a:ln>
              </c:spPr>
            </c:marker>
          </c:dPt>
          <c:dPt>
            <c:idx val="12"/>
            <c:spPr>
              <a:solidFill>
                <a:srgbClr val="B3A2C7"/>
              </a:solidFill>
              <a:ln w="3175">
                <a:noFill/>
              </a:ln>
            </c:spPr>
            <c:marker>
              <c:size val="15"/>
              <c:spPr>
                <a:solidFill>
                  <a:srgbClr val="C0C0C0"/>
                </a:solidFill>
                <a:ln>
                  <a:noFill/>
                </a:ln>
              </c:spPr>
            </c:marker>
          </c:dPt>
          <c:xVal>
            <c:numRef>
              <c:f>'B - La synthèse'!$D$7:$D$18</c:f>
              <c:numCache/>
            </c:numRef>
          </c:xVal>
          <c:yVal>
            <c:numRef>
              <c:f>'B - La synthèse'!$A$7:$A$18</c:f>
              <c:numCache/>
            </c:numRef>
          </c:yVal>
          <c:smooth val="0"/>
        </c:ser>
        <c:axId val="53734551"/>
        <c:axId val="13848912"/>
      </c:scatterChart>
      <c:valAx>
        <c:axId val="53734551"/>
        <c:scaling>
          <c:orientation val="minMax"/>
          <c:max val="1"/>
          <c:min val="0"/>
        </c:scaling>
        <c:axPos val="t"/>
        <c:majorGridlines>
          <c:spPr>
            <a:ln w="3175">
              <a:solidFill>
                <a:srgbClr val="969696"/>
              </a:solidFill>
            </a:ln>
          </c:spPr>
        </c:majorGridlines>
        <c:minorGridlines>
          <c:spPr>
            <a:ln w="3175">
              <a:solidFill>
                <a:srgbClr val="C0C0C0"/>
              </a:solidFill>
              <a:prstDash val="sysDot"/>
            </a:ln>
          </c:spPr>
        </c:min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Calibri"/>
                <a:ea typeface="Calibri"/>
                <a:cs typeface="Calibri"/>
              </a:defRPr>
            </a:pPr>
          </a:p>
        </c:txPr>
        <c:crossAx val="13848912"/>
        <c:crosses val="autoZero"/>
        <c:crossBetween val="midCat"/>
        <c:dispUnits/>
        <c:majorUnit val="0.25"/>
        <c:minorUnit val="0.05"/>
      </c:valAx>
      <c:valAx>
        <c:axId val="13848912"/>
        <c:scaling>
          <c:orientation val="maxMin"/>
          <c:min val="1"/>
        </c:scaling>
        <c:axPos val="l"/>
        <c:delete val="1"/>
        <c:majorTickMark val="out"/>
        <c:minorTickMark val="none"/>
        <c:tickLblPos val="nextTo"/>
        <c:crossAx val="53734551"/>
        <c:crossesAt val="0"/>
        <c:crossBetween val="midCat"/>
        <c:dispUnits/>
      </c:valAx>
      <c:spPr>
        <a:noFill/>
        <a:ln w="3175">
          <a:solidFill>
            <a:srgbClr val="000000"/>
          </a:solidFill>
        </a:ln>
      </c:spPr>
    </c:plotArea>
    <c:plotVisOnly val="1"/>
    <c:dispBlanksAs val="gap"/>
    <c:showDLblsOverMax val="0"/>
  </c:chart>
  <c:spPr>
    <a:noFill/>
    <a:ln w="3175">
      <a:noFill/>
    </a:ln>
  </c:spPr>
  <c:txPr>
    <a:bodyPr vert="horz" rot="0"/>
    <a:lstStyle/>
    <a:p>
      <a:pPr>
        <a:defRPr lang="en-US" cap="none" sz="575"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Conséquences des chutes graves</a:t>
            </a:r>
          </a:p>
        </c:rich>
      </c:tx>
      <c:layout>
        <c:manualLayout>
          <c:xMode val="factor"/>
          <c:yMode val="factor"/>
          <c:x val="0"/>
          <c:y val="-0.00775"/>
        </c:manualLayout>
      </c:layout>
      <c:spPr>
        <a:noFill/>
        <a:ln w="3175">
          <a:noFill/>
        </a:ln>
      </c:spPr>
    </c:title>
    <c:plotArea>
      <c:layout>
        <c:manualLayout>
          <c:xMode val="edge"/>
          <c:yMode val="edge"/>
          <c:x val="0.008"/>
          <c:y val="0.07075"/>
          <c:w val="0.9755"/>
          <c:h val="0.9255"/>
        </c:manualLayout>
      </c:layout>
      <c:barChart>
        <c:barDir val="col"/>
        <c:grouping val="clustered"/>
        <c:varyColors val="0"/>
        <c:ser>
          <c:idx val="0"/>
          <c:order val="0"/>
          <c:tx>
            <c:strRef>
              <c:f>'A - Le questionnaire'!$D$97</c:f>
              <c:strCache>
                <c:ptCount val="1"/>
                <c:pt idx="0">
                  <c:v>Oui</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 - Le questionnaire'!$C$98:$C$105</c:f>
              <c:strCache>
                <c:ptCount val="8"/>
                <c:pt idx="0">
                  <c:v>Traumatisme crânien</c:v>
                </c:pt>
                <c:pt idx="1">
                  <c:v>Perte de connaissance</c:v>
                </c:pt>
                <c:pt idx="2">
                  <c:v>Plaie nécessitant une suture</c:v>
                </c:pt>
                <c:pt idx="3">
                  <c:v>Hospitalisation</c:v>
                </c:pt>
                <c:pt idx="4">
                  <c:v>Station au sol de plus d’une heure</c:v>
                </c:pt>
                <c:pt idx="5">
                  <c:v>Fracture </c:v>
                </c:pt>
                <c:pt idx="6">
                  <c:v>Décès</c:v>
                </c:pt>
                <c:pt idx="7">
                  <c:v>Autre (texte)</c:v>
                </c:pt>
              </c:strCache>
            </c:strRef>
          </c:cat>
          <c:val>
            <c:numRef>
              <c:f>'A - Le questionnaire'!$D$98:$D$105</c:f>
              <c:numCache>
                <c:ptCount val="8"/>
                <c:pt idx="0">
                  <c:v>0</c:v>
                </c:pt>
                <c:pt idx="1">
                  <c:v>0</c:v>
                </c:pt>
                <c:pt idx="2">
                  <c:v>0</c:v>
                </c:pt>
                <c:pt idx="3">
                  <c:v>0</c:v>
                </c:pt>
                <c:pt idx="4">
                  <c:v>0</c:v>
                </c:pt>
                <c:pt idx="5">
                  <c:v>0</c:v>
                </c:pt>
                <c:pt idx="6">
                  <c:v>0</c:v>
                </c:pt>
                <c:pt idx="7">
                  <c:v>0</c:v>
                </c:pt>
              </c:numCache>
            </c:numRef>
          </c:val>
        </c:ser>
        <c:axId val="57531345"/>
        <c:axId val="48020058"/>
      </c:barChart>
      <c:catAx>
        <c:axId val="57531345"/>
        <c:scaling>
          <c:orientation val="minMax"/>
        </c:scaling>
        <c:axPos val="b"/>
        <c:delete val="0"/>
        <c:numFmt formatCode="General" sourceLinked="1"/>
        <c:majorTickMark val="out"/>
        <c:minorTickMark val="none"/>
        <c:tickLblPos val="nextTo"/>
        <c:spPr>
          <a:ln w="3175">
            <a:solidFill>
              <a:srgbClr val="808080"/>
            </a:solidFill>
          </a:ln>
        </c:spPr>
        <c:crossAx val="48020058"/>
        <c:crosses val="autoZero"/>
        <c:auto val="1"/>
        <c:lblOffset val="100"/>
        <c:tickLblSkip val="1"/>
        <c:noMultiLvlLbl val="0"/>
      </c:catAx>
      <c:valAx>
        <c:axId val="4802005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53134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tabColor indexed="25"/>
  </sheetPr>
  <sheetViews>
    <sheetView workbookViewId="0" zoomScale="107"/>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114300</xdr:rowOff>
    </xdr:from>
    <xdr:to>
      <xdr:col>0</xdr:col>
      <xdr:colOff>352425</xdr:colOff>
      <xdr:row>3</xdr:row>
      <xdr:rowOff>38100</xdr:rowOff>
    </xdr:to>
    <xdr:pic>
      <xdr:nvPicPr>
        <xdr:cNvPr id="1" name="Picture 3" descr="ARSIF - Puce"/>
        <xdr:cNvPicPr preferRelativeResize="1">
          <a:picLocks noChangeAspect="1"/>
        </xdr:cNvPicPr>
      </xdr:nvPicPr>
      <xdr:blipFill>
        <a:blip r:embed="rId1"/>
        <a:stretch>
          <a:fillRect/>
        </a:stretch>
      </xdr:blipFill>
      <xdr:spPr>
        <a:xfrm>
          <a:off x="0" y="1162050"/>
          <a:ext cx="352425" cy="457200"/>
        </a:xfrm>
        <a:prstGeom prst="rect">
          <a:avLst/>
        </a:prstGeom>
        <a:noFill/>
        <a:ln w="9525" cmpd="sng">
          <a:noFill/>
        </a:ln>
      </xdr:spPr>
    </xdr:pic>
    <xdr:clientData/>
  </xdr:twoCellAnchor>
  <xdr:twoCellAnchor editAs="oneCell">
    <xdr:from>
      <xdr:col>1</xdr:col>
      <xdr:colOff>9525</xdr:colOff>
      <xdr:row>0</xdr:row>
      <xdr:rowOff>190500</xdr:rowOff>
    </xdr:from>
    <xdr:to>
      <xdr:col>2</xdr:col>
      <xdr:colOff>885825</xdr:colOff>
      <xdr:row>0</xdr:row>
      <xdr:rowOff>962025</xdr:rowOff>
    </xdr:to>
    <xdr:pic>
      <xdr:nvPicPr>
        <xdr:cNvPr id="2" name="Picture 11" descr="ARSIF - Logo JPG"/>
        <xdr:cNvPicPr preferRelativeResize="1">
          <a:picLocks noChangeAspect="1"/>
        </xdr:cNvPicPr>
      </xdr:nvPicPr>
      <xdr:blipFill>
        <a:blip r:embed="rId2"/>
        <a:stretch>
          <a:fillRect/>
        </a:stretch>
      </xdr:blipFill>
      <xdr:spPr>
        <a:xfrm>
          <a:off x="390525" y="190500"/>
          <a:ext cx="1343025" cy="771525"/>
        </a:xfrm>
        <a:prstGeom prst="rect">
          <a:avLst/>
        </a:prstGeom>
        <a:noFill/>
        <a:ln w="9525" cmpd="sng">
          <a:noFill/>
        </a:ln>
      </xdr:spPr>
    </xdr:pic>
    <xdr:clientData/>
  </xdr:twoCellAnchor>
  <xdr:twoCellAnchor editAs="oneCell">
    <xdr:from>
      <xdr:col>0</xdr:col>
      <xdr:colOff>0</xdr:colOff>
      <xdr:row>1</xdr:row>
      <xdr:rowOff>114300</xdr:rowOff>
    </xdr:from>
    <xdr:to>
      <xdr:col>0</xdr:col>
      <xdr:colOff>352425</xdr:colOff>
      <xdr:row>3</xdr:row>
      <xdr:rowOff>38100</xdr:rowOff>
    </xdr:to>
    <xdr:pic>
      <xdr:nvPicPr>
        <xdr:cNvPr id="3" name="Picture 3" descr="ARSIF - Puce"/>
        <xdr:cNvPicPr preferRelativeResize="1">
          <a:picLocks noChangeAspect="1"/>
        </xdr:cNvPicPr>
      </xdr:nvPicPr>
      <xdr:blipFill>
        <a:blip r:embed="rId1"/>
        <a:stretch>
          <a:fillRect/>
        </a:stretch>
      </xdr:blipFill>
      <xdr:spPr>
        <a:xfrm>
          <a:off x="0" y="1162050"/>
          <a:ext cx="352425" cy="457200"/>
        </a:xfrm>
        <a:prstGeom prst="rect">
          <a:avLst/>
        </a:prstGeom>
        <a:noFill/>
        <a:ln w="9525" cmpd="sng">
          <a:noFill/>
        </a:ln>
      </xdr:spPr>
    </xdr:pic>
    <xdr:clientData/>
  </xdr:twoCellAnchor>
  <xdr:twoCellAnchor editAs="oneCell">
    <xdr:from>
      <xdr:col>1</xdr:col>
      <xdr:colOff>38100</xdr:colOff>
      <xdr:row>0</xdr:row>
      <xdr:rowOff>85725</xdr:rowOff>
    </xdr:from>
    <xdr:to>
      <xdr:col>2</xdr:col>
      <xdr:colOff>1495425</xdr:colOff>
      <xdr:row>1</xdr:row>
      <xdr:rowOff>152400</xdr:rowOff>
    </xdr:to>
    <xdr:pic>
      <xdr:nvPicPr>
        <xdr:cNvPr id="4" name="Picture 11" descr="ARSIF - Logo JPG"/>
        <xdr:cNvPicPr preferRelativeResize="1">
          <a:picLocks noChangeAspect="1"/>
        </xdr:cNvPicPr>
      </xdr:nvPicPr>
      <xdr:blipFill>
        <a:blip r:embed="rId2"/>
        <a:stretch>
          <a:fillRect/>
        </a:stretch>
      </xdr:blipFill>
      <xdr:spPr>
        <a:xfrm>
          <a:off x="419100" y="85725"/>
          <a:ext cx="1924050" cy="1114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47625</xdr:rowOff>
    </xdr:from>
    <xdr:to>
      <xdr:col>0</xdr:col>
      <xdr:colOff>371475</xdr:colOff>
      <xdr:row>1</xdr:row>
      <xdr:rowOff>504825</xdr:rowOff>
    </xdr:to>
    <xdr:pic>
      <xdr:nvPicPr>
        <xdr:cNvPr id="1" name="Picture 3" descr="ARSIF - Puce"/>
        <xdr:cNvPicPr preferRelativeResize="1">
          <a:picLocks noChangeAspect="1"/>
        </xdr:cNvPicPr>
      </xdr:nvPicPr>
      <xdr:blipFill>
        <a:blip r:embed="rId1"/>
        <a:stretch>
          <a:fillRect/>
        </a:stretch>
      </xdr:blipFill>
      <xdr:spPr>
        <a:xfrm>
          <a:off x="19050" y="381000"/>
          <a:ext cx="352425" cy="457200"/>
        </a:xfrm>
        <a:prstGeom prst="rect">
          <a:avLst/>
        </a:prstGeom>
        <a:noFill/>
        <a:ln w="9525" cmpd="sng">
          <a:noFill/>
        </a:ln>
      </xdr:spPr>
    </xdr:pic>
    <xdr:clientData/>
  </xdr:twoCellAnchor>
  <xdr:twoCellAnchor editAs="oneCell">
    <xdr:from>
      <xdr:col>3</xdr:col>
      <xdr:colOff>66675</xdr:colOff>
      <xdr:row>1</xdr:row>
      <xdr:rowOff>28575</xdr:rowOff>
    </xdr:from>
    <xdr:to>
      <xdr:col>3</xdr:col>
      <xdr:colOff>1104900</xdr:colOff>
      <xdr:row>1</xdr:row>
      <xdr:rowOff>609600</xdr:rowOff>
    </xdr:to>
    <xdr:pic>
      <xdr:nvPicPr>
        <xdr:cNvPr id="2" name="Picture 24" descr="ARSIF - Logo JPG"/>
        <xdr:cNvPicPr preferRelativeResize="1">
          <a:picLocks noChangeAspect="1"/>
        </xdr:cNvPicPr>
      </xdr:nvPicPr>
      <xdr:blipFill>
        <a:blip r:embed="rId2"/>
        <a:stretch>
          <a:fillRect/>
        </a:stretch>
      </xdr:blipFill>
      <xdr:spPr>
        <a:xfrm>
          <a:off x="7296150" y="361950"/>
          <a:ext cx="10382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114300</xdr:rowOff>
    </xdr:from>
    <xdr:to>
      <xdr:col>0</xdr:col>
      <xdr:colOff>352425</xdr:colOff>
      <xdr:row>3</xdr:row>
      <xdr:rowOff>95250</xdr:rowOff>
    </xdr:to>
    <xdr:pic>
      <xdr:nvPicPr>
        <xdr:cNvPr id="1" name="Picture 1" descr="ARSIF - Puce"/>
        <xdr:cNvPicPr preferRelativeResize="1">
          <a:picLocks noChangeAspect="1"/>
        </xdr:cNvPicPr>
      </xdr:nvPicPr>
      <xdr:blipFill>
        <a:blip r:embed="rId1"/>
        <a:stretch>
          <a:fillRect/>
        </a:stretch>
      </xdr:blipFill>
      <xdr:spPr>
        <a:xfrm>
          <a:off x="0" y="647700"/>
          <a:ext cx="352425" cy="457200"/>
        </a:xfrm>
        <a:prstGeom prst="rect">
          <a:avLst/>
        </a:prstGeom>
        <a:noFill/>
        <a:ln w="9525" cmpd="sng">
          <a:noFill/>
        </a:ln>
      </xdr:spPr>
    </xdr:pic>
    <xdr:clientData/>
  </xdr:twoCellAnchor>
  <xdr:twoCellAnchor editAs="oneCell">
    <xdr:from>
      <xdr:col>1</xdr:col>
      <xdr:colOff>9525</xdr:colOff>
      <xdr:row>0</xdr:row>
      <xdr:rowOff>190500</xdr:rowOff>
    </xdr:from>
    <xdr:to>
      <xdr:col>2</xdr:col>
      <xdr:colOff>628650</xdr:colOff>
      <xdr:row>1</xdr:row>
      <xdr:rowOff>228600</xdr:rowOff>
    </xdr:to>
    <xdr:pic>
      <xdr:nvPicPr>
        <xdr:cNvPr id="2" name="Picture 2" descr="ARSIF - Logo JPG"/>
        <xdr:cNvPicPr preferRelativeResize="1">
          <a:picLocks noChangeAspect="1"/>
        </xdr:cNvPicPr>
      </xdr:nvPicPr>
      <xdr:blipFill>
        <a:blip r:embed="rId2"/>
        <a:stretch>
          <a:fillRect/>
        </a:stretch>
      </xdr:blipFill>
      <xdr:spPr>
        <a:xfrm>
          <a:off x="390525" y="190500"/>
          <a:ext cx="1000125" cy="571500"/>
        </a:xfrm>
        <a:prstGeom prst="rect">
          <a:avLst/>
        </a:prstGeom>
        <a:noFill/>
        <a:ln w="9525" cmpd="sng">
          <a:noFill/>
        </a:ln>
      </xdr:spPr>
    </xdr:pic>
    <xdr:clientData/>
  </xdr:twoCellAnchor>
  <xdr:twoCellAnchor>
    <xdr:from>
      <xdr:col>4</xdr:col>
      <xdr:colOff>142875</xdr:colOff>
      <xdr:row>4</xdr:row>
      <xdr:rowOff>114300</xdr:rowOff>
    </xdr:from>
    <xdr:to>
      <xdr:col>13</xdr:col>
      <xdr:colOff>161925</xdr:colOff>
      <xdr:row>18</xdr:row>
      <xdr:rowOff>390525</xdr:rowOff>
    </xdr:to>
    <xdr:graphicFrame>
      <xdr:nvGraphicFramePr>
        <xdr:cNvPr id="3" name="Chart 6"/>
        <xdr:cNvGraphicFramePr/>
      </xdr:nvGraphicFramePr>
      <xdr:xfrm>
        <a:off x="7277100" y="1285875"/>
        <a:ext cx="7562850" cy="35337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114300</xdr:rowOff>
    </xdr:from>
    <xdr:to>
      <xdr:col>0</xdr:col>
      <xdr:colOff>352425</xdr:colOff>
      <xdr:row>2</xdr:row>
      <xdr:rowOff>66675</xdr:rowOff>
    </xdr:to>
    <xdr:pic>
      <xdr:nvPicPr>
        <xdr:cNvPr id="1" name="Picture 3" descr="ARSIF - Puce"/>
        <xdr:cNvPicPr preferRelativeResize="1">
          <a:picLocks noChangeAspect="1"/>
        </xdr:cNvPicPr>
      </xdr:nvPicPr>
      <xdr:blipFill>
        <a:blip r:embed="rId1"/>
        <a:stretch>
          <a:fillRect/>
        </a:stretch>
      </xdr:blipFill>
      <xdr:spPr>
        <a:xfrm>
          <a:off x="0" y="971550"/>
          <a:ext cx="352425" cy="457200"/>
        </a:xfrm>
        <a:prstGeom prst="rect">
          <a:avLst/>
        </a:prstGeom>
        <a:noFill/>
        <a:ln w="9525" cmpd="sng">
          <a:noFill/>
        </a:ln>
      </xdr:spPr>
    </xdr:pic>
    <xdr:clientData/>
  </xdr:twoCellAnchor>
  <xdr:twoCellAnchor editAs="oneCell">
    <xdr:from>
      <xdr:col>1</xdr:col>
      <xdr:colOff>9525</xdr:colOff>
      <xdr:row>0</xdr:row>
      <xdr:rowOff>190500</xdr:rowOff>
    </xdr:from>
    <xdr:to>
      <xdr:col>2</xdr:col>
      <xdr:colOff>971550</xdr:colOff>
      <xdr:row>1</xdr:row>
      <xdr:rowOff>104775</xdr:rowOff>
    </xdr:to>
    <xdr:pic>
      <xdr:nvPicPr>
        <xdr:cNvPr id="2" name="Picture 24" descr="ARSIF - Logo JPG"/>
        <xdr:cNvPicPr preferRelativeResize="1">
          <a:picLocks noChangeAspect="1"/>
        </xdr:cNvPicPr>
      </xdr:nvPicPr>
      <xdr:blipFill>
        <a:blip r:embed="rId2"/>
        <a:stretch>
          <a:fillRect/>
        </a:stretch>
      </xdr:blipFill>
      <xdr:spPr>
        <a:xfrm>
          <a:off x="390525" y="190500"/>
          <a:ext cx="1343025" cy="771525"/>
        </a:xfrm>
        <a:prstGeom prst="rect">
          <a:avLst/>
        </a:prstGeom>
        <a:noFill/>
        <a:ln w="9525" cmpd="sng">
          <a:noFill/>
        </a:ln>
      </xdr:spPr>
    </xdr:pic>
    <xdr:clientData/>
  </xdr:twoCellAnchor>
  <xdr:twoCellAnchor editAs="oneCell">
    <xdr:from>
      <xdr:col>0</xdr:col>
      <xdr:colOff>0</xdr:colOff>
      <xdr:row>1</xdr:row>
      <xdr:rowOff>114300</xdr:rowOff>
    </xdr:from>
    <xdr:to>
      <xdr:col>0</xdr:col>
      <xdr:colOff>352425</xdr:colOff>
      <xdr:row>2</xdr:row>
      <xdr:rowOff>66675</xdr:rowOff>
    </xdr:to>
    <xdr:pic>
      <xdr:nvPicPr>
        <xdr:cNvPr id="3" name="Picture 3" descr="ARSIF - Puce"/>
        <xdr:cNvPicPr preferRelativeResize="1">
          <a:picLocks noChangeAspect="1"/>
        </xdr:cNvPicPr>
      </xdr:nvPicPr>
      <xdr:blipFill>
        <a:blip r:embed="rId1"/>
        <a:stretch>
          <a:fillRect/>
        </a:stretch>
      </xdr:blipFill>
      <xdr:spPr>
        <a:xfrm>
          <a:off x="0" y="971550"/>
          <a:ext cx="352425" cy="457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sferreira\Dropbox\phase%20pilote%20campagne%20gestion%20et%20ma&#238;trise%20du%20risque%20de%20chute\Outils%20phase%20pilote%20version%20finale\Outils%20domicile\Audit%20institutionnel%20-%20domicile%20V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vant-propos"/>
      <sheetName val="A - Le questionnaire"/>
      <sheetName val="B - La synthèse"/>
      <sheetName val="Conséquences des chutes graves"/>
      <sheetName val="C - Commentaires"/>
    </sheetNames>
    <sheetDataSet>
      <sheetData sheetId="1">
        <row r="6">
          <cell r="B6" t="str">
            <v>Processus stratégique : politique de gestion du risque de chute</v>
          </cell>
        </row>
        <row r="23">
          <cell r="B23" t="str">
            <v>Processus clé : dépistage, prévention, prise en charge post-chute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s.iledefrance.sante.fr/Evenements-Indesirables-Graves.100793.0.html" TargetMode="External" /><Relationship Id="rId2" Type="http://schemas.openxmlformats.org/officeDocument/2006/relationships/hyperlink" Target="http://www.has-sante.fr/portail/jcms/c_447526/fr/contention-physique-de-la-personne-agee" TargetMode="External" /><Relationship Id="rId3" Type="http://schemas.openxmlformats.org/officeDocument/2006/relationships/hyperlink" Target="http://circulaire.legifrance.gouv.fr/pdf/2014/03/cir_38046.pdf" TargetMode="External" /><Relationship Id="rId4" Type="http://schemas.openxmlformats.org/officeDocument/2006/relationships/hyperlink" Target="http://www.has-sante.fr/portail/upload/docs/application/pdf/2009-06/chutes_repetees_personnes_agees_-_recommandations.pdf" TargetMode="External" /><Relationship Id="rId5" Type="http://schemas.openxmlformats.org/officeDocument/2006/relationships/hyperlink" Target="http://www.has-sante.fr/portail/upload/docs/application/pdf/Prevention_chutes_fiche.pdf" TargetMode="External" /><Relationship Id="rId6" Type="http://schemas.openxmlformats.org/officeDocument/2006/relationships/hyperlink" Target="http://www.has-sante.fr/portail/upload/docs/application/pdf/contention.pdf" TargetMode="External" /><Relationship Id="rId7" Type="http://schemas.openxmlformats.org/officeDocument/2006/relationships/hyperlink" Target="http://www.inpes.sante.fr/CFESBases/catalogue/pdf/830.pdf" TargetMode="External" /><Relationship Id="rId8" Type="http://schemas.openxmlformats.org/officeDocument/2006/relationships/hyperlink" Target="http://www.who.int/ageing/publications/Falls_prevention7March.pdf?ua=1" TargetMode="External" /><Relationship Id="rId9" Type="http://schemas.openxmlformats.org/officeDocument/2006/relationships/hyperlink" Target="http://jgh.ca/uploads/campagnequebcoise/MesureII/Marjorie%20Jeune/Chutes/Chutes%20-%20Trousse%20En%20avant.pdf" TargetMode="External" /><Relationship Id="rId10" Type="http://schemas.openxmlformats.org/officeDocument/2006/relationships/hyperlink" Target="http://cat.inist.fr/?aModele=afficheN&amp;cpsidt=24618749" TargetMode="External" /><Relationship Id="rId11" Type="http://schemas.openxmlformats.org/officeDocument/2006/relationships/hyperlink" Target="http://www.cofemer.fr/UserFiles/File/AGConsulChuteR.pdf" TargetMode="External" /><Relationship Id="rId12" Type="http://schemas.openxmlformats.org/officeDocument/2006/relationships/drawing" Target="../drawings/drawing1.xm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L36"/>
  <sheetViews>
    <sheetView showGridLines="0" showRowColHeaders="0" tabSelected="1" showOutlineSymbols="0" zoomScale="85" zoomScaleNormal="85" zoomScalePageLayoutView="0" workbookViewId="0" topLeftCell="A1">
      <pane ySplit="3" topLeftCell="A4" activePane="bottomLeft" state="frozen"/>
      <selection pane="topLeft" activeCell="D1" sqref="D1:H1"/>
      <selection pane="bottomLeft" activeCell="D11" sqref="D11:G11"/>
    </sheetView>
  </sheetViews>
  <sheetFormatPr defaultColWidth="11.421875" defaultRowHeight="12.75"/>
  <cols>
    <col min="1" max="1" width="5.7109375" style="1" customWidth="1"/>
    <col min="2" max="2" width="7.00390625" style="5" customWidth="1"/>
    <col min="3" max="3" width="33.28125" style="3" customWidth="1"/>
    <col min="4" max="4" width="22.8515625" style="2" customWidth="1"/>
    <col min="5" max="8" width="22.8515625" style="1" customWidth="1"/>
    <col min="9" max="9" width="100.00390625" style="1" customWidth="1"/>
    <col min="10" max="10" width="4.00390625" style="1" customWidth="1"/>
    <col min="11" max="11" width="7.8515625" style="1" customWidth="1"/>
    <col min="12" max="12" width="15.140625" style="1" customWidth="1"/>
    <col min="13" max="16384" width="11.421875" style="1" customWidth="1"/>
  </cols>
  <sheetData>
    <row r="1" spans="3:12" ht="82.5" customHeight="1">
      <c r="C1" s="195" t="s">
        <v>263</v>
      </c>
      <c r="D1" s="195"/>
      <c r="E1" s="195"/>
      <c r="F1" s="195"/>
      <c r="G1" s="195"/>
      <c r="H1" s="195"/>
      <c r="I1" s="125"/>
      <c r="J1" s="125"/>
      <c r="K1" s="125"/>
      <c r="L1" s="125"/>
    </row>
    <row r="2" spans="2:4" s="12" customFormat="1" ht="18.75" customHeight="1">
      <c r="B2" s="10"/>
      <c r="C2" s="16"/>
      <c r="D2" s="16"/>
    </row>
    <row r="3" spans="2:12" ht="23.25">
      <c r="B3" s="8"/>
      <c r="C3" s="6" t="s">
        <v>0</v>
      </c>
      <c r="D3" s="199" t="s">
        <v>235</v>
      </c>
      <c r="E3" s="199"/>
      <c r="F3" s="199"/>
      <c r="G3" s="199"/>
      <c r="H3" s="199"/>
      <c r="I3" s="199"/>
      <c r="J3" s="199"/>
      <c r="K3" s="199"/>
      <c r="L3" s="199"/>
    </row>
    <row r="4" ht="12.75">
      <c r="C4" s="29"/>
    </row>
    <row r="5" spans="2:12" ht="18.75">
      <c r="B5" s="9"/>
      <c r="C5" s="200" t="s">
        <v>46</v>
      </c>
      <c r="D5" s="200"/>
      <c r="E5" s="200"/>
      <c r="F5" s="200"/>
      <c r="G5" s="200"/>
      <c r="H5" s="200"/>
      <c r="I5" s="200"/>
      <c r="J5" s="200"/>
      <c r="K5" s="200"/>
      <c r="L5" s="200"/>
    </row>
    <row r="6" spans="2:12" ht="65.25" customHeight="1">
      <c r="B6" s="192" t="s">
        <v>237</v>
      </c>
      <c r="C6" s="192"/>
      <c r="D6" s="192"/>
      <c r="E6" s="192"/>
      <c r="F6" s="192"/>
      <c r="G6" s="192"/>
      <c r="H6" s="192"/>
      <c r="I6" s="192"/>
      <c r="J6" s="146"/>
      <c r="K6" s="146"/>
      <c r="L6" s="146"/>
    </row>
    <row r="7" spans="2:12" ht="65.25" customHeight="1">
      <c r="B7" s="192"/>
      <c r="C7" s="192"/>
      <c r="D7" s="192"/>
      <c r="E7" s="192"/>
      <c r="F7" s="192"/>
      <c r="G7" s="192"/>
      <c r="H7" s="192"/>
      <c r="I7" s="192"/>
      <c r="J7" s="146"/>
      <c r="K7" s="146"/>
      <c r="L7" s="146"/>
    </row>
    <row r="8" spans="2:12" ht="65.25" customHeight="1">
      <c r="B8" s="192"/>
      <c r="C8" s="192"/>
      <c r="D8" s="192"/>
      <c r="E8" s="192"/>
      <c r="F8" s="192"/>
      <c r="G8" s="192"/>
      <c r="H8" s="192"/>
      <c r="I8" s="192"/>
      <c r="J8" s="146"/>
      <c r="K8" s="146"/>
      <c r="L8" s="146"/>
    </row>
    <row r="9" spans="2:12" ht="65.25" customHeight="1">
      <c r="B9" s="192"/>
      <c r="C9" s="192"/>
      <c r="D9" s="192"/>
      <c r="E9" s="192"/>
      <c r="F9" s="192"/>
      <c r="G9" s="192"/>
      <c r="H9" s="192"/>
      <c r="I9" s="192"/>
      <c r="J9" s="146"/>
      <c r="K9" s="146"/>
      <c r="L9" s="146"/>
    </row>
    <row r="10" spans="2:12" ht="65.25" customHeight="1">
      <c r="B10" s="192"/>
      <c r="C10" s="192"/>
      <c r="D10" s="192"/>
      <c r="E10" s="192"/>
      <c r="F10" s="192"/>
      <c r="G10" s="192"/>
      <c r="H10" s="192"/>
      <c r="I10" s="192"/>
      <c r="J10" s="146"/>
      <c r="K10" s="146"/>
      <c r="L10" s="146"/>
    </row>
    <row r="11" spans="2:7" ht="27.75" customHeight="1">
      <c r="B11" s="201"/>
      <c r="C11" s="202"/>
      <c r="D11" s="193"/>
      <c r="E11" s="194"/>
      <c r="F11" s="194"/>
      <c r="G11" s="194"/>
    </row>
    <row r="12" ht="12.75">
      <c r="D12" s="68"/>
    </row>
    <row r="13" spans="2:12" ht="18.75">
      <c r="B13" s="9"/>
      <c r="C13" s="196" t="s">
        <v>113</v>
      </c>
      <c r="D13" s="196"/>
      <c r="E13" s="196"/>
      <c r="F13" s="196"/>
      <c r="G13" s="196"/>
      <c r="H13" s="196"/>
      <c r="I13" s="196"/>
      <c r="J13" s="196"/>
      <c r="K13" s="196"/>
      <c r="L13" s="196"/>
    </row>
    <row r="14" spans="2:7" ht="12.75" customHeight="1">
      <c r="B14" s="203" t="s">
        <v>114</v>
      </c>
      <c r="C14" s="204"/>
      <c r="D14" s="193" t="s">
        <v>115</v>
      </c>
      <c r="E14" s="194"/>
      <c r="F14" s="194"/>
      <c r="G14" s="194"/>
    </row>
    <row r="15" spans="2:7" ht="26.25" customHeight="1">
      <c r="B15" s="205" t="s">
        <v>127</v>
      </c>
      <c r="C15" s="206"/>
      <c r="D15" s="193" t="s">
        <v>128</v>
      </c>
      <c r="E15" s="194"/>
      <c r="F15" s="194"/>
      <c r="G15" s="194"/>
    </row>
    <row r="16" spans="2:7" ht="12.75" customHeight="1">
      <c r="B16" s="203" t="s">
        <v>117</v>
      </c>
      <c r="C16" s="204"/>
      <c r="D16" s="193" t="s">
        <v>118</v>
      </c>
      <c r="E16" s="194"/>
      <c r="F16" s="194"/>
      <c r="G16" s="194"/>
    </row>
    <row r="17" ht="12.75">
      <c r="D17" s="15"/>
    </row>
    <row r="18" spans="2:12" ht="19.5" thickBot="1">
      <c r="B18" s="152"/>
      <c r="C18" s="196" t="s">
        <v>157</v>
      </c>
      <c r="D18" s="196"/>
      <c r="E18" s="196"/>
      <c r="F18" s="196"/>
      <c r="G18" s="196"/>
      <c r="H18" s="196"/>
      <c r="I18" s="196"/>
      <c r="J18" s="196"/>
      <c r="K18" s="196"/>
      <c r="L18" s="196"/>
    </row>
    <row r="19" spans="2:12" s="79" customFormat="1" ht="15" customHeight="1">
      <c r="B19" s="153"/>
      <c r="C19" s="154"/>
      <c r="D19" s="197"/>
      <c r="E19" s="197"/>
      <c r="F19" s="197"/>
      <c r="G19" s="197"/>
      <c r="H19" s="197"/>
      <c r="I19" s="198"/>
      <c r="J19" s="122"/>
      <c r="K19" s="84"/>
      <c r="L19" s="85" t="s">
        <v>168</v>
      </c>
    </row>
    <row r="20" spans="2:12" s="91" customFormat="1" ht="33.75" customHeight="1">
      <c r="B20" s="92"/>
      <c r="C20" s="93" t="s">
        <v>172</v>
      </c>
      <c r="D20" s="94" t="s">
        <v>173</v>
      </c>
      <c r="E20" s="94" t="s">
        <v>174</v>
      </c>
      <c r="F20" s="94" t="s">
        <v>175</v>
      </c>
      <c r="G20" s="94" t="s">
        <v>176</v>
      </c>
      <c r="H20" s="94" t="s">
        <v>177</v>
      </c>
      <c r="I20" s="95" t="s">
        <v>178</v>
      </c>
      <c r="K20" s="86"/>
      <c r="L20" s="85" t="s">
        <v>169</v>
      </c>
    </row>
    <row r="21" spans="2:12" s="79" customFormat="1" ht="15.75">
      <c r="B21" s="89"/>
      <c r="C21" s="90"/>
      <c r="D21" s="96"/>
      <c r="E21" s="90"/>
      <c r="F21" s="90"/>
      <c r="G21" s="97"/>
      <c r="H21" s="90"/>
      <c r="I21" s="155"/>
      <c r="J21" s="122"/>
      <c r="K21" s="87"/>
      <c r="L21" s="85" t="s">
        <v>170</v>
      </c>
    </row>
    <row r="22" spans="2:12" s="79" customFormat="1" ht="15.75">
      <c r="B22" s="89"/>
      <c r="C22" s="90"/>
      <c r="D22" s="96"/>
      <c r="E22" s="90"/>
      <c r="F22" s="90"/>
      <c r="G22" s="97"/>
      <c r="H22" s="90"/>
      <c r="I22" s="155"/>
      <c r="J22" s="122"/>
      <c r="K22" s="88"/>
      <c r="L22" s="85" t="s">
        <v>171</v>
      </c>
    </row>
    <row r="23" spans="2:9" s="79" customFormat="1" ht="153.75" customHeight="1">
      <c r="B23" s="98">
        <v>1</v>
      </c>
      <c r="C23" s="99" t="s">
        <v>179</v>
      </c>
      <c r="D23" s="99" t="s">
        <v>180</v>
      </c>
      <c r="E23" s="85" t="s">
        <v>181</v>
      </c>
      <c r="F23" s="100">
        <v>2005</v>
      </c>
      <c r="G23" s="85"/>
      <c r="H23" s="101" t="s">
        <v>182</v>
      </c>
      <c r="I23" s="102" t="s">
        <v>183</v>
      </c>
    </row>
    <row r="24" spans="2:9" s="81" customFormat="1" ht="171.75" customHeight="1">
      <c r="B24" s="98">
        <v>2</v>
      </c>
      <c r="C24" s="99" t="s">
        <v>184</v>
      </c>
      <c r="D24" s="99" t="s">
        <v>180</v>
      </c>
      <c r="E24" s="99" t="s">
        <v>181</v>
      </c>
      <c r="F24" s="100">
        <v>2009</v>
      </c>
      <c r="G24" s="99" t="s">
        <v>185</v>
      </c>
      <c r="H24" s="103" t="s">
        <v>182</v>
      </c>
      <c r="I24" s="104" t="s">
        <v>186</v>
      </c>
    </row>
    <row r="25" spans="2:9" s="79" customFormat="1" ht="264.75" customHeight="1" thickBot="1">
      <c r="B25" s="105">
        <v>3</v>
      </c>
      <c r="C25" s="107" t="s">
        <v>232</v>
      </c>
      <c r="D25" s="107" t="s">
        <v>180</v>
      </c>
      <c r="E25" s="106" t="s">
        <v>181</v>
      </c>
      <c r="F25" s="108">
        <v>2000</v>
      </c>
      <c r="G25" s="106" t="s">
        <v>187</v>
      </c>
      <c r="H25" s="109" t="s">
        <v>182</v>
      </c>
      <c r="I25" s="110" t="s">
        <v>233</v>
      </c>
    </row>
    <row r="26" spans="2:9" s="79" customFormat="1" ht="124.5" customHeight="1">
      <c r="B26" s="111">
        <v>4</v>
      </c>
      <c r="C26" s="99" t="s">
        <v>188</v>
      </c>
      <c r="D26" s="85" t="s">
        <v>189</v>
      </c>
      <c r="E26" s="85" t="s">
        <v>181</v>
      </c>
      <c r="F26" s="113">
        <v>2005</v>
      </c>
      <c r="G26" s="85" t="s">
        <v>190</v>
      </c>
      <c r="H26" s="114" t="s">
        <v>182</v>
      </c>
      <c r="I26" s="102" t="s">
        <v>191</v>
      </c>
    </row>
    <row r="27" spans="2:9" s="79" customFormat="1" ht="97.5" customHeight="1">
      <c r="B27" s="111">
        <v>5</v>
      </c>
      <c r="C27" s="126" t="s">
        <v>192</v>
      </c>
      <c r="D27" s="112"/>
      <c r="E27" s="85"/>
      <c r="F27" s="100">
        <v>2012</v>
      </c>
      <c r="G27" s="85" t="s">
        <v>193</v>
      </c>
      <c r="H27" s="114" t="s">
        <v>182</v>
      </c>
      <c r="I27" s="156" t="s">
        <v>194</v>
      </c>
    </row>
    <row r="28" spans="2:9" s="79" customFormat="1" ht="126.75" customHeight="1">
      <c r="B28" s="115">
        <v>6</v>
      </c>
      <c r="C28" s="116" t="s">
        <v>195</v>
      </c>
      <c r="D28" s="117"/>
      <c r="E28" s="117" t="s">
        <v>196</v>
      </c>
      <c r="F28" s="118">
        <v>2013</v>
      </c>
      <c r="G28" s="117"/>
      <c r="H28" s="119" t="s">
        <v>182</v>
      </c>
      <c r="I28" s="120" t="s">
        <v>197</v>
      </c>
    </row>
    <row r="29" spans="2:9" s="79" customFormat="1" ht="188.25" customHeight="1">
      <c r="B29" s="121">
        <v>7</v>
      </c>
      <c r="C29" s="99" t="s">
        <v>198</v>
      </c>
      <c r="D29" s="85" t="s">
        <v>199</v>
      </c>
      <c r="E29" s="85" t="s">
        <v>200</v>
      </c>
      <c r="F29" s="100">
        <v>2011</v>
      </c>
      <c r="G29" s="85" t="s">
        <v>201</v>
      </c>
      <c r="H29" s="101" t="s">
        <v>170</v>
      </c>
      <c r="I29" s="102" t="s">
        <v>202</v>
      </c>
    </row>
    <row r="30" spans="2:9" s="79" customFormat="1" ht="118.5" customHeight="1" thickBot="1">
      <c r="B30" s="157">
        <v>8</v>
      </c>
      <c r="C30" s="107" t="s">
        <v>203</v>
      </c>
      <c r="D30" s="106" t="s">
        <v>204</v>
      </c>
      <c r="E30" s="106" t="s">
        <v>205</v>
      </c>
      <c r="F30" s="106">
        <v>2003</v>
      </c>
      <c r="G30" s="106" t="s">
        <v>180</v>
      </c>
      <c r="H30" s="109" t="s">
        <v>182</v>
      </c>
      <c r="I30" s="110" t="s">
        <v>234</v>
      </c>
    </row>
    <row r="31" spans="2:10" s="79" customFormat="1" ht="15.75">
      <c r="B31" s="80"/>
      <c r="D31" s="81"/>
      <c r="G31" s="82"/>
      <c r="J31" s="83"/>
    </row>
    <row r="32" spans="2:10" s="79" customFormat="1" ht="15.75">
      <c r="B32" s="80"/>
      <c r="D32" s="81"/>
      <c r="G32" s="82"/>
      <c r="J32" s="83"/>
    </row>
    <row r="33" spans="2:10" s="79" customFormat="1" ht="15.75">
      <c r="B33" s="80"/>
      <c r="D33" s="81"/>
      <c r="G33" s="82"/>
      <c r="J33" s="83"/>
    </row>
    <row r="34" spans="2:10" s="79" customFormat="1" ht="15.75">
      <c r="B34" s="80"/>
      <c r="D34" s="81"/>
      <c r="G34" s="82"/>
      <c r="J34" s="83"/>
    </row>
    <row r="35" spans="2:10" s="79" customFormat="1" ht="15.75">
      <c r="B35" s="80"/>
      <c r="D35" s="81"/>
      <c r="G35" s="82"/>
      <c r="J35" s="83"/>
    </row>
    <row r="36" spans="2:10" s="79" customFormat="1" ht="15.75">
      <c r="B36" s="80"/>
      <c r="D36" s="81"/>
      <c r="G36" s="82"/>
      <c r="J36" s="83"/>
    </row>
  </sheetData>
  <sheetProtection selectLockedCells="1"/>
  <mergeCells count="15">
    <mergeCell ref="B11:C11"/>
    <mergeCell ref="B14:C14"/>
    <mergeCell ref="B16:C16"/>
    <mergeCell ref="B15:C15"/>
    <mergeCell ref="D15:G15"/>
    <mergeCell ref="B6:I10"/>
    <mergeCell ref="D16:G16"/>
    <mergeCell ref="C1:H1"/>
    <mergeCell ref="C13:L13"/>
    <mergeCell ref="C18:L18"/>
    <mergeCell ref="D19:I19"/>
    <mergeCell ref="D11:G11"/>
    <mergeCell ref="D3:L3"/>
    <mergeCell ref="C5:L5"/>
    <mergeCell ref="D14:G14"/>
  </mergeCells>
  <conditionalFormatting sqref="D25">
    <cfRule type="containsText" priority="10" dxfId="12" operator="containsText" text="&quot;&quot;paramètres!$F$2&quot;&quot;">
      <formula>NOT(ISERROR(SEARCH("""paramètres!$F$2""",D25)))</formula>
    </cfRule>
  </conditionalFormatting>
  <conditionalFormatting sqref="B29 D29:H29">
    <cfRule type="containsText" priority="5" dxfId="12" operator="containsText" text="&quot;&quot;paramètres!$F$2&quot;&quot;">
      <formula>NOT(ISERROR(SEARCH("""paramètres!$F$2""",B29)))</formula>
    </cfRule>
  </conditionalFormatting>
  <conditionalFormatting sqref="D26:H26 B26:B27 E31:I36 B31:B36 B19:B24 D23:H24 E19:I19 E21:I22 D20:H20">
    <cfRule type="containsText" priority="12" dxfId="12" operator="containsText" text="&quot;&quot;paramètres!$F$2&quot;&quot;">
      <formula>NOT(ISERROR(SEARCH("""paramètres!$F$2""",B19)))</formula>
    </cfRule>
  </conditionalFormatting>
  <conditionalFormatting sqref="E25:H25 B25">
    <cfRule type="containsText" priority="11" dxfId="12" operator="containsText" text="&quot;&quot;paramètres!$F$2&quot;&quot;">
      <formula>NOT(ISERROR(SEARCH("""paramètres!$F$2""",B25)))</formula>
    </cfRule>
  </conditionalFormatting>
  <conditionalFormatting sqref="G27 C27 I27">
    <cfRule type="containsText" priority="9" dxfId="12" operator="containsText" text="&quot;&quot;paramètres!$F$2&quot;&quot;">
      <formula>NOT(ISERROR(SEARCH("""paramètres!$F$2""",C27)))</formula>
    </cfRule>
  </conditionalFormatting>
  <conditionalFormatting sqref="H27">
    <cfRule type="containsText" priority="8" dxfId="12" operator="containsText" text="&quot;&quot;paramètres!$F$2&quot;&quot;">
      <formula>NOT(ISERROR(SEARCH("""paramètres!$F$2""",H27)))</formula>
    </cfRule>
  </conditionalFormatting>
  <conditionalFormatting sqref="D28:H28 B28">
    <cfRule type="containsText" priority="7" dxfId="12" operator="containsText" text="&quot;&quot;paramètres!$F$2&quot;&quot;">
      <formula>NOT(ISERROR(SEARCH("""paramètres!$F$2""",B28)))</formula>
    </cfRule>
  </conditionalFormatting>
  <conditionalFormatting sqref="F28">
    <cfRule type="containsText" priority="6" dxfId="12" operator="containsText" text="&quot;&quot;paramètres!$F$2&quot;&quot;">
      <formula>NOT(ISERROR(SEARCH("""paramètres!$F$2""",F28)))</formula>
    </cfRule>
  </conditionalFormatting>
  <conditionalFormatting sqref="E27">
    <cfRule type="containsText" priority="4" dxfId="12" operator="containsText" text="&quot;&quot;paramètres!$F$2&quot;&quot;">
      <formula>NOT(ISERROR(SEARCH("""paramètres!$F$2""",E27)))</formula>
    </cfRule>
  </conditionalFormatting>
  <conditionalFormatting sqref="F27">
    <cfRule type="containsText" priority="3" dxfId="12" operator="containsText" text="&quot;&quot;paramètres!$F$2&quot;&quot;">
      <formula>NOT(ISERROR(SEARCH("""paramètres!$F$2""",F27)))</formula>
    </cfRule>
  </conditionalFormatting>
  <conditionalFormatting sqref="D30:H30 B30">
    <cfRule type="containsText" priority="2" dxfId="12" operator="containsText" text="&quot;&quot;paramètres!$F$2&quot;&quot;">
      <formula>NOT(ISERROR(SEARCH("""paramètres!$F$2""",B30)))</formula>
    </cfRule>
  </conditionalFormatting>
  <conditionalFormatting sqref="K19">
    <cfRule type="containsText" priority="1" dxfId="12" operator="containsText" text="&quot;&quot;paramètres!$F$2&quot;&quot;">
      <formula>NOT(ISERROR(SEARCH("""paramètres!$F$2""",K19)))</formula>
    </cfRule>
  </conditionalFormatting>
  <hyperlinks>
    <hyperlink ref="D14" r:id="rId1" display="http://www.ars.iledefrance.sante.fr/Evenements-Indesirables-Graves.100793.0.html"/>
    <hyperlink ref="D16" r:id="rId2" display="http://www.has-sante.fr/portail/jcms/c_447526/fr/contention-physique-de-la-personne-agee"/>
    <hyperlink ref="D15" r:id="rId3" display="http://circulaire.legifrance.gouv.fr/pdf/2014/03/cir_38046.pdf"/>
    <hyperlink ref="H24" r:id="rId4" display="Lien"/>
    <hyperlink ref="H23" r:id="rId5" display="Lien"/>
    <hyperlink ref="H25" r:id="rId6" display="Lien"/>
    <hyperlink ref="H26" r:id="rId7" display="Lien"/>
    <hyperlink ref="H27" r:id="rId8" display="Lien"/>
    <hyperlink ref="H28" r:id="rId9" display="Lien"/>
    <hyperlink ref="H29" r:id="rId10" display="Lien"/>
    <hyperlink ref="H30" r:id="rId11" display="Lien"/>
  </hyperlinks>
  <printOptions horizontalCentered="1"/>
  <pageMargins left="0.1968503937007874" right="0.1968503937007874" top="0.1968503937007874" bottom="0.1968503937007874" header="0.1968503937007874" footer="0.1968503937007874"/>
  <pageSetup horizontalDpi="600" verticalDpi="600" orientation="portrait" paperSize="9" scale="62" r:id="rId13"/>
  <drawing r:id="rId12"/>
</worksheet>
</file>

<file path=xl/worksheets/sheet2.xml><?xml version="1.0" encoding="utf-8"?>
<worksheet xmlns="http://schemas.openxmlformats.org/spreadsheetml/2006/main" xmlns:r="http://schemas.openxmlformats.org/officeDocument/2006/relationships">
  <sheetPr>
    <tabColor rgb="FF00B050"/>
  </sheetPr>
  <dimension ref="B1:N121"/>
  <sheetViews>
    <sheetView showGridLines="0" showRowColHeaders="0" showOutlineSymbols="0" zoomScale="90" zoomScaleNormal="90" zoomScaleSheetLayoutView="80" zoomScalePageLayoutView="0" workbookViewId="0" topLeftCell="A1">
      <pane xSplit="3" ySplit="2" topLeftCell="F3" activePane="bottomRight" state="frozen"/>
      <selection pane="topLeft" activeCell="D1" sqref="D1:H1"/>
      <selection pane="topRight" activeCell="D1" sqref="D1:H1"/>
      <selection pane="bottomLeft" activeCell="D1" sqref="D1:H1"/>
      <selection pane="bottomRight" activeCell="F14" sqref="F14"/>
    </sheetView>
  </sheetViews>
  <sheetFormatPr defaultColWidth="11.421875" defaultRowHeight="12.75"/>
  <cols>
    <col min="1" max="1" width="5.7109375" style="162" customWidth="1"/>
    <col min="2" max="2" width="5.7109375" style="73" customWidth="1"/>
    <col min="3" max="3" width="97.00390625" style="29" customWidth="1"/>
    <col min="4" max="8" width="18.8515625" style="76" customWidth="1"/>
    <col min="9" max="9" width="4.421875" style="135" customWidth="1"/>
    <col min="10" max="10" width="49.8515625" style="171" customWidth="1"/>
    <col min="11" max="12" width="18.8515625" style="162" customWidth="1"/>
    <col min="13" max="16384" width="11.421875" style="162" customWidth="1"/>
  </cols>
  <sheetData>
    <row r="1" spans="2:10" s="58" customFormat="1" ht="26.25" customHeight="1">
      <c r="B1" s="53"/>
      <c r="C1" s="57"/>
      <c r="D1" s="70"/>
      <c r="E1" s="70"/>
      <c r="F1" s="70"/>
      <c r="G1" s="70"/>
      <c r="H1" s="70"/>
      <c r="I1" s="134"/>
      <c r="J1" s="71"/>
    </row>
    <row r="2" spans="2:10" ht="48" customHeight="1">
      <c r="B2" s="221" t="s">
        <v>134</v>
      </c>
      <c r="C2" s="221"/>
      <c r="D2" s="21"/>
      <c r="E2" s="22"/>
      <c r="F2" s="22"/>
      <c r="G2" s="21"/>
      <c r="H2" s="21"/>
      <c r="I2" s="142"/>
      <c r="J2" s="7"/>
    </row>
    <row r="3" ht="12.75"/>
    <row r="4" spans="2:10" ht="18.75">
      <c r="B4" s="72"/>
      <c r="C4" s="4"/>
      <c r="D4" s="222" t="s">
        <v>143</v>
      </c>
      <c r="E4" s="222"/>
      <c r="F4" s="222"/>
      <c r="G4" s="222"/>
      <c r="H4" s="222"/>
      <c r="I4" s="143"/>
      <c r="J4" s="20"/>
    </row>
    <row r="5" spans="2:10" ht="22.5" customHeight="1">
      <c r="B5" s="219" t="s">
        <v>150</v>
      </c>
      <c r="C5" s="220"/>
      <c r="D5" s="17" t="s">
        <v>57</v>
      </c>
      <c r="E5" s="17" t="s">
        <v>58</v>
      </c>
      <c r="F5" s="17" t="s">
        <v>59</v>
      </c>
      <c r="G5" s="17" t="s">
        <v>60</v>
      </c>
      <c r="H5" s="17" t="s">
        <v>56</v>
      </c>
      <c r="I5" s="185">
        <f>(COUNTIF(E6:E18,"&lt;&gt;")*1+COUNTIF(F6:F18,"&lt;&gt;")*2+COUNTIF(G6:G18,"&lt;&gt;")*3)/(COUNTIF(C6:C18,"&lt;&gt;")*3)</f>
        <v>0</v>
      </c>
      <c r="J5" s="163" t="s">
        <v>1</v>
      </c>
    </row>
    <row r="6" spans="2:10" ht="30" customHeight="1">
      <c r="B6" s="73" t="s">
        <v>11</v>
      </c>
      <c r="C6" s="158" t="s">
        <v>219</v>
      </c>
      <c r="D6" s="54"/>
      <c r="E6" s="54"/>
      <c r="F6" s="54"/>
      <c r="G6" s="54"/>
      <c r="H6" s="54"/>
      <c r="I6" s="144"/>
      <c r="J6" s="164"/>
    </row>
    <row r="7" spans="2:10" ht="46.5" customHeight="1">
      <c r="B7" s="73" t="s">
        <v>12</v>
      </c>
      <c r="C7" s="158" t="s">
        <v>231</v>
      </c>
      <c r="D7" s="54"/>
      <c r="E7" s="54"/>
      <c r="F7" s="54"/>
      <c r="G7" s="54"/>
      <c r="H7" s="54"/>
      <c r="I7" s="144"/>
      <c r="J7" s="164" t="s">
        <v>154</v>
      </c>
    </row>
    <row r="8" spans="2:10" ht="15">
      <c r="B8" s="73" t="s">
        <v>13</v>
      </c>
      <c r="C8" s="158" t="s">
        <v>216</v>
      </c>
      <c r="D8" s="54"/>
      <c r="E8" s="54"/>
      <c r="F8" s="54"/>
      <c r="G8" s="54"/>
      <c r="H8" s="54"/>
      <c r="I8" s="144"/>
      <c r="J8" s="164"/>
    </row>
    <row r="9" spans="2:10" ht="15">
      <c r="B9" s="73" t="s">
        <v>14</v>
      </c>
      <c r="C9" s="158" t="s">
        <v>217</v>
      </c>
      <c r="D9" s="54"/>
      <c r="E9" s="54"/>
      <c r="F9" s="54"/>
      <c r="G9" s="54"/>
      <c r="H9" s="54"/>
      <c r="I9" s="144"/>
      <c r="J9" s="164"/>
    </row>
    <row r="10" spans="2:10" ht="15">
      <c r="B10" s="73" t="s">
        <v>15</v>
      </c>
      <c r="C10" s="158" t="s">
        <v>218</v>
      </c>
      <c r="D10" s="54"/>
      <c r="E10" s="54"/>
      <c r="F10" s="54"/>
      <c r="G10" s="54"/>
      <c r="H10" s="54"/>
      <c r="I10" s="144"/>
      <c r="J10" s="164"/>
    </row>
    <row r="11" spans="2:10" ht="15">
      <c r="B11" s="73" t="s">
        <v>16</v>
      </c>
      <c r="C11" s="158" t="s">
        <v>221</v>
      </c>
      <c r="D11" s="54"/>
      <c r="E11" s="54"/>
      <c r="F11" s="54"/>
      <c r="G11" s="54"/>
      <c r="H11" s="54"/>
      <c r="I11" s="144"/>
      <c r="J11" s="164"/>
    </row>
    <row r="12" spans="2:10" ht="30">
      <c r="B12" s="73" t="s">
        <v>17</v>
      </c>
      <c r="C12" s="158" t="s">
        <v>222</v>
      </c>
      <c r="D12" s="54"/>
      <c r="E12" s="54"/>
      <c r="F12" s="54"/>
      <c r="G12" s="54"/>
      <c r="H12" s="54"/>
      <c r="I12" s="144"/>
      <c r="J12" s="164"/>
    </row>
    <row r="13" spans="2:10" ht="30">
      <c r="B13" s="73" t="s">
        <v>18</v>
      </c>
      <c r="C13" s="158" t="s">
        <v>132</v>
      </c>
      <c r="D13" s="54"/>
      <c r="E13" s="54"/>
      <c r="F13" s="54"/>
      <c r="G13" s="54"/>
      <c r="H13" s="54"/>
      <c r="I13" s="144"/>
      <c r="J13" s="164"/>
    </row>
    <row r="14" spans="2:10" ht="15">
      <c r="B14" s="73" t="s">
        <v>19</v>
      </c>
      <c r="C14" s="158" t="s">
        <v>103</v>
      </c>
      <c r="D14" s="54"/>
      <c r="E14" s="54"/>
      <c r="F14" s="54"/>
      <c r="G14" s="54"/>
      <c r="H14" s="54"/>
      <c r="I14" s="144"/>
      <c r="J14" s="164" t="s">
        <v>66</v>
      </c>
    </row>
    <row r="15" spans="2:10" ht="15">
      <c r="B15" s="73" t="s">
        <v>20</v>
      </c>
      <c r="C15" s="158" t="s">
        <v>252</v>
      </c>
      <c r="D15" s="54"/>
      <c r="E15" s="54"/>
      <c r="F15" s="54"/>
      <c r="G15" s="54"/>
      <c r="H15" s="54"/>
      <c r="I15" s="144"/>
      <c r="J15" s="164"/>
    </row>
    <row r="16" spans="2:10" ht="15">
      <c r="B16" s="73" t="s">
        <v>21</v>
      </c>
      <c r="C16" s="158" t="s">
        <v>144</v>
      </c>
      <c r="D16" s="54"/>
      <c r="E16" s="54"/>
      <c r="F16" s="54"/>
      <c r="G16" s="54"/>
      <c r="H16" s="54"/>
      <c r="I16" s="144"/>
      <c r="J16" s="164"/>
    </row>
    <row r="17" spans="2:10" ht="15">
      <c r="B17" s="73" t="s">
        <v>22</v>
      </c>
      <c r="C17" s="158" t="s">
        <v>151</v>
      </c>
      <c r="D17" s="54"/>
      <c r="E17" s="54"/>
      <c r="F17" s="54"/>
      <c r="G17" s="54"/>
      <c r="H17" s="54"/>
      <c r="I17" s="144"/>
      <c r="J17" s="164"/>
    </row>
    <row r="18" spans="2:10" ht="21.75" customHeight="1">
      <c r="B18" s="73" t="s">
        <v>23</v>
      </c>
      <c r="C18" s="158" t="s">
        <v>220</v>
      </c>
      <c r="D18" s="54"/>
      <c r="E18" s="54"/>
      <c r="F18" s="54"/>
      <c r="G18" s="54"/>
      <c r="H18" s="54"/>
      <c r="I18" s="144"/>
      <c r="J18" s="164"/>
    </row>
    <row r="19" spans="2:10" ht="18.75">
      <c r="B19" s="72"/>
      <c r="C19" s="4"/>
      <c r="D19" s="222" t="s">
        <v>143</v>
      </c>
      <c r="E19" s="222"/>
      <c r="F19" s="222"/>
      <c r="G19" s="222"/>
      <c r="H19" s="222"/>
      <c r="I19" s="143"/>
      <c r="J19" s="20"/>
    </row>
    <row r="20" spans="2:10" ht="22.5" customHeight="1">
      <c r="B20" s="219" t="s">
        <v>155</v>
      </c>
      <c r="C20" s="220"/>
      <c r="D20" s="17" t="s">
        <v>57</v>
      </c>
      <c r="E20" s="17" t="s">
        <v>58</v>
      </c>
      <c r="F20" s="17" t="s">
        <v>59</v>
      </c>
      <c r="G20" s="17" t="s">
        <v>60</v>
      </c>
      <c r="H20" s="17" t="s">
        <v>56</v>
      </c>
      <c r="I20" s="165"/>
      <c r="J20" s="163" t="s">
        <v>1</v>
      </c>
    </row>
    <row r="21" spans="2:10" ht="19.5" customHeight="1">
      <c r="B21" s="211" t="s">
        <v>145</v>
      </c>
      <c r="C21" s="212"/>
      <c r="D21" s="64"/>
      <c r="E21" s="64"/>
      <c r="F21" s="64"/>
      <c r="G21" s="64"/>
      <c r="H21" s="64"/>
      <c r="I21" s="166">
        <f>(COUNTIF(E22:E24,"&lt;&gt;")*1+COUNTIF(F22:F24,"&lt;&gt;")*2+COUNTIF(G22:G24,"&lt;&gt;")*3)/(COUNTIF(C22:C24,"&lt;&gt;")*3)</f>
        <v>0</v>
      </c>
      <c r="J21" s="64"/>
    </row>
    <row r="22" spans="2:10" ht="30">
      <c r="B22" s="73" t="s">
        <v>24</v>
      </c>
      <c r="C22" s="158" t="s">
        <v>223</v>
      </c>
      <c r="D22" s="54"/>
      <c r="E22" s="54"/>
      <c r="F22" s="54"/>
      <c r="G22" s="54"/>
      <c r="H22" s="54"/>
      <c r="I22" s="144"/>
      <c r="J22" s="164"/>
    </row>
    <row r="23" spans="2:10" ht="30" customHeight="1">
      <c r="B23" s="73" t="s">
        <v>25</v>
      </c>
      <c r="C23" s="158" t="s">
        <v>224</v>
      </c>
      <c r="D23" s="54"/>
      <c r="E23" s="54"/>
      <c r="F23" s="54"/>
      <c r="G23" s="54"/>
      <c r="H23" s="54"/>
      <c r="I23" s="144"/>
      <c r="J23" s="164"/>
    </row>
    <row r="24" spans="2:10" ht="15">
      <c r="B24" s="73" t="s">
        <v>26</v>
      </c>
      <c r="C24" s="158" t="s">
        <v>68</v>
      </c>
      <c r="D24" s="54"/>
      <c r="E24" s="54"/>
      <c r="F24" s="54"/>
      <c r="G24" s="54"/>
      <c r="H24" s="54"/>
      <c r="I24" s="144"/>
      <c r="J24" s="164"/>
    </row>
    <row r="25" spans="2:10" s="159" customFormat="1" ht="19.5" customHeight="1">
      <c r="B25" s="211" t="s">
        <v>74</v>
      </c>
      <c r="C25" s="212"/>
      <c r="D25" s="175"/>
      <c r="E25" s="175"/>
      <c r="F25" s="175"/>
      <c r="G25" s="175"/>
      <c r="H25" s="175"/>
      <c r="I25" s="176">
        <f>(COUNTIF(E26:E30,"&lt;&gt;")*1+COUNTIF(F26:F30,"&lt;&gt;")*2+COUNTIF(G26:G30,"&lt;&gt;")*3)/(COUNTIF(C26:C30,"&lt;&gt;")*3)</f>
        <v>0</v>
      </c>
      <c r="J25" s="175"/>
    </row>
    <row r="26" spans="2:10" ht="26.25" customHeight="1">
      <c r="B26" s="73" t="s">
        <v>27</v>
      </c>
      <c r="C26" s="158" t="s">
        <v>245</v>
      </c>
      <c r="D26" s="54"/>
      <c r="E26" s="54"/>
      <c r="F26" s="54"/>
      <c r="G26" s="54"/>
      <c r="H26" s="54"/>
      <c r="I26" s="144"/>
      <c r="J26" s="164"/>
    </row>
    <row r="27" spans="2:10" ht="27.75" customHeight="1">
      <c r="B27" s="73" t="s">
        <v>28</v>
      </c>
      <c r="C27" s="158" t="s">
        <v>152</v>
      </c>
      <c r="D27" s="54"/>
      <c r="E27" s="54"/>
      <c r="F27" s="54"/>
      <c r="G27" s="54"/>
      <c r="H27" s="54"/>
      <c r="I27" s="144"/>
      <c r="J27" s="164"/>
    </row>
    <row r="28" spans="2:10" ht="15">
      <c r="B28" s="73" t="s">
        <v>29</v>
      </c>
      <c r="C28" s="158" t="s">
        <v>225</v>
      </c>
      <c r="D28" s="54"/>
      <c r="E28" s="54"/>
      <c r="F28" s="54"/>
      <c r="G28" s="54"/>
      <c r="H28" s="54"/>
      <c r="I28" s="144"/>
      <c r="J28" s="164"/>
    </row>
    <row r="29" spans="2:10" ht="15">
      <c r="B29" s="73" t="s">
        <v>30</v>
      </c>
      <c r="C29" s="158" t="s">
        <v>251</v>
      </c>
      <c r="D29" s="54"/>
      <c r="E29" s="54"/>
      <c r="F29" s="54"/>
      <c r="G29" s="54"/>
      <c r="H29" s="54"/>
      <c r="I29" s="144"/>
      <c r="J29" s="164"/>
    </row>
    <row r="30" spans="2:10" ht="15">
      <c r="B30" s="73" t="s">
        <v>31</v>
      </c>
      <c r="C30" s="158" t="s">
        <v>246</v>
      </c>
      <c r="D30" s="54"/>
      <c r="E30" s="54"/>
      <c r="F30" s="54"/>
      <c r="G30" s="54"/>
      <c r="H30" s="54"/>
      <c r="I30" s="144"/>
      <c r="J30" s="164"/>
    </row>
    <row r="31" spans="2:10" s="159" customFormat="1" ht="19.5" customHeight="1">
      <c r="B31" s="211" t="s">
        <v>226</v>
      </c>
      <c r="C31" s="212"/>
      <c r="D31" s="177"/>
      <c r="E31" s="177"/>
      <c r="F31" s="177"/>
      <c r="G31" s="177"/>
      <c r="H31" s="178"/>
      <c r="I31" s="179">
        <f>(COUNTIF(E32:E34,"&lt;&gt;")*1+COUNTIF(F32:F34,"&lt;&gt;")*2+COUNTIF(G32:G34,"&lt;&gt;")*3)/(COUNTIF(C32:C34,"&lt;&gt;")*3)</f>
        <v>0</v>
      </c>
      <c r="J31" s="180"/>
    </row>
    <row r="32" spans="2:10" ht="15">
      <c r="B32" s="73" t="s">
        <v>32</v>
      </c>
      <c r="C32" s="183" t="s">
        <v>76</v>
      </c>
      <c r="D32" s="54"/>
      <c r="E32" s="54"/>
      <c r="F32" s="54"/>
      <c r="G32" s="54"/>
      <c r="H32" s="54"/>
      <c r="I32" s="144"/>
      <c r="J32" s="164"/>
    </row>
    <row r="33" spans="2:10" ht="15">
      <c r="B33" s="73" t="s">
        <v>33</v>
      </c>
      <c r="C33" s="183" t="s">
        <v>131</v>
      </c>
      <c r="D33" s="54"/>
      <c r="E33" s="54"/>
      <c r="F33" s="54"/>
      <c r="G33" s="54"/>
      <c r="H33" s="54"/>
      <c r="I33" s="144"/>
      <c r="J33" s="164"/>
    </row>
    <row r="34" spans="2:10" ht="15">
      <c r="B34" s="73" t="s">
        <v>34</v>
      </c>
      <c r="C34" s="183" t="s">
        <v>126</v>
      </c>
      <c r="D34" s="54"/>
      <c r="E34" s="54"/>
      <c r="F34" s="54"/>
      <c r="G34" s="54"/>
      <c r="H34" s="54"/>
      <c r="I34" s="144"/>
      <c r="J34" s="164"/>
    </row>
    <row r="35" spans="2:10" ht="18.75">
      <c r="B35" s="72"/>
      <c r="C35" s="4"/>
      <c r="D35" s="222" t="s">
        <v>143</v>
      </c>
      <c r="E35" s="222"/>
      <c r="F35" s="222"/>
      <c r="G35" s="222"/>
      <c r="H35" s="222"/>
      <c r="I35" s="143"/>
      <c r="J35" s="20"/>
    </row>
    <row r="36" spans="2:10" s="161" customFormat="1" ht="22.5" customHeight="1">
      <c r="B36" s="219" t="s">
        <v>158</v>
      </c>
      <c r="C36" s="220"/>
      <c r="D36" s="160" t="s">
        <v>57</v>
      </c>
      <c r="E36" s="160" t="s">
        <v>58</v>
      </c>
      <c r="F36" s="160" t="s">
        <v>59</v>
      </c>
      <c r="G36" s="160" t="s">
        <v>60</v>
      </c>
      <c r="H36" s="160" t="s">
        <v>56</v>
      </c>
      <c r="I36" s="167"/>
      <c r="J36" s="168" t="s">
        <v>1</v>
      </c>
    </row>
    <row r="37" spans="2:10" s="159" customFormat="1" ht="19.5" customHeight="1">
      <c r="B37" s="211" t="s">
        <v>242</v>
      </c>
      <c r="C37" s="212"/>
      <c r="D37" s="177"/>
      <c r="E37" s="177"/>
      <c r="F37" s="177"/>
      <c r="G37" s="177"/>
      <c r="H37" s="177"/>
      <c r="I37" s="181">
        <f>(COUNTIF(E38:E39,"&lt;&gt;")*1+COUNTIF(F38:F39,"&lt;&gt;")*2+COUNTIF(G38:G39,"&lt;&gt;")*3)/(COUNTIF(C38:C39,"&lt;&gt;")*3)</f>
        <v>0</v>
      </c>
      <c r="J37" s="180"/>
    </row>
    <row r="38" spans="2:10" ht="37.5" customHeight="1">
      <c r="B38" s="73" t="s">
        <v>35</v>
      </c>
      <c r="C38" s="183" t="s">
        <v>247</v>
      </c>
      <c r="D38" s="54"/>
      <c r="E38" s="54"/>
      <c r="F38" s="54"/>
      <c r="G38" s="54"/>
      <c r="H38" s="54"/>
      <c r="I38" s="144"/>
      <c r="J38" s="164"/>
    </row>
    <row r="39" spans="2:10" ht="37.5" customHeight="1">
      <c r="B39" s="73" t="s">
        <v>36</v>
      </c>
      <c r="C39" s="183" t="s">
        <v>227</v>
      </c>
      <c r="D39" s="54"/>
      <c r="E39" s="54"/>
      <c r="F39" s="54"/>
      <c r="G39" s="54"/>
      <c r="H39" s="54"/>
      <c r="I39" s="144"/>
      <c r="J39" s="164" t="s">
        <v>133</v>
      </c>
    </row>
    <row r="40" spans="2:10" s="159" customFormat="1" ht="19.5" customHeight="1">
      <c r="B40" s="211" t="s">
        <v>149</v>
      </c>
      <c r="C40" s="212"/>
      <c r="D40" s="177"/>
      <c r="E40" s="177"/>
      <c r="F40" s="177"/>
      <c r="G40" s="177"/>
      <c r="H40" s="177"/>
      <c r="I40" s="181">
        <f>(COUNTIF(E41:E44,"&lt;&gt;")*1+COUNTIF(F41:F44,"&lt;&gt;")*2+COUNTIF(G41:G44,"&lt;&gt;")*3)/(COUNTIF(C41:C44,"&lt;&gt;")*3)</f>
        <v>0</v>
      </c>
      <c r="J40" s="180"/>
    </row>
    <row r="41" spans="2:10" ht="42" customHeight="1">
      <c r="B41" s="73" t="s">
        <v>37</v>
      </c>
      <c r="C41" s="183" t="s">
        <v>156</v>
      </c>
      <c r="D41" s="54"/>
      <c r="E41" s="54"/>
      <c r="F41" s="54"/>
      <c r="G41" s="54"/>
      <c r="H41" s="54"/>
      <c r="I41" s="144"/>
      <c r="J41" s="164"/>
    </row>
    <row r="42" spans="2:10" ht="15">
      <c r="B42" s="73" t="s">
        <v>38</v>
      </c>
      <c r="C42" s="183" t="s">
        <v>147</v>
      </c>
      <c r="D42" s="54"/>
      <c r="E42" s="54"/>
      <c r="F42" s="54"/>
      <c r="G42" s="54"/>
      <c r="H42" s="54"/>
      <c r="I42" s="144"/>
      <c r="J42" s="164"/>
    </row>
    <row r="43" spans="2:10" ht="15">
      <c r="B43" s="73" t="s">
        <v>39</v>
      </c>
      <c r="C43" s="183" t="s">
        <v>146</v>
      </c>
      <c r="D43" s="54"/>
      <c r="E43" s="54"/>
      <c r="F43" s="54"/>
      <c r="G43" s="54"/>
      <c r="H43" s="54"/>
      <c r="I43" s="144"/>
      <c r="J43" s="164"/>
    </row>
    <row r="44" spans="2:10" ht="15">
      <c r="B44" s="73" t="s">
        <v>40</v>
      </c>
      <c r="C44" s="183" t="s">
        <v>153</v>
      </c>
      <c r="D44" s="54"/>
      <c r="E44" s="54"/>
      <c r="F44" s="54"/>
      <c r="G44" s="54"/>
      <c r="H44" s="54"/>
      <c r="I44" s="145"/>
      <c r="J44" s="164"/>
    </row>
    <row r="45" spans="2:10" s="159" customFormat="1" ht="19.5" customHeight="1">
      <c r="B45" s="211" t="s">
        <v>228</v>
      </c>
      <c r="C45" s="212"/>
      <c r="D45" s="177"/>
      <c r="E45" s="177"/>
      <c r="F45" s="177"/>
      <c r="G45" s="177"/>
      <c r="H45" s="177"/>
      <c r="I45" s="181">
        <f>(COUNTIF(E46,"&lt;&gt;")*1+COUNTIF(F46,"&lt;&gt;")*2+COUNTIF(G46,"&lt;&gt;")*3)/(COUNTIF(C46,"&lt;&gt;")*3)</f>
        <v>0</v>
      </c>
      <c r="J45" s="180"/>
    </row>
    <row r="46" spans="2:10" ht="30">
      <c r="B46" s="73" t="s">
        <v>41</v>
      </c>
      <c r="C46" s="183" t="s">
        <v>249</v>
      </c>
      <c r="D46" s="54"/>
      <c r="E46" s="54"/>
      <c r="F46" s="54"/>
      <c r="G46" s="54"/>
      <c r="H46" s="54"/>
      <c r="I46" s="144"/>
      <c r="J46" s="164"/>
    </row>
    <row r="47" spans="2:10" s="159" customFormat="1" ht="19.5" customHeight="1">
      <c r="B47" s="211" t="s">
        <v>229</v>
      </c>
      <c r="C47" s="212"/>
      <c r="D47" s="177"/>
      <c r="E47" s="177"/>
      <c r="F47" s="177"/>
      <c r="G47" s="177"/>
      <c r="H47" s="177"/>
      <c r="I47" s="181">
        <f>(COUNTIF(E48,"&lt;&gt;")*1+COUNTIF(F48,"&lt;&gt;")*2+COUNTIF(G48,"&lt;&gt;")*3)/(COUNTIF(C48,"&lt;&gt;")*3)</f>
        <v>0</v>
      </c>
      <c r="J47" s="180"/>
    </row>
    <row r="48" spans="2:10" ht="30">
      <c r="B48" s="73" t="s">
        <v>42</v>
      </c>
      <c r="C48" s="183" t="s">
        <v>250</v>
      </c>
      <c r="D48" s="54"/>
      <c r="E48" s="54"/>
      <c r="F48" s="54"/>
      <c r="G48" s="54"/>
      <c r="H48" s="54"/>
      <c r="I48" s="144"/>
      <c r="J48" s="164"/>
    </row>
    <row r="49" spans="2:10" s="159" customFormat="1" ht="19.5" customHeight="1">
      <c r="B49" s="211" t="s">
        <v>8</v>
      </c>
      <c r="C49" s="212"/>
      <c r="D49" s="177"/>
      <c r="E49" s="177"/>
      <c r="F49" s="177"/>
      <c r="G49" s="177"/>
      <c r="H49" s="177"/>
      <c r="I49" s="181">
        <f>(COUNTIF(E50:E51,"&lt;&gt;")*1+COUNTIF(F50:F51,"&lt;&gt;")*2+COUNTIF(G50:G51,"&lt;&gt;")*3)/(COUNTIF(C50:C51,"&lt;&gt;")*3)</f>
        <v>0</v>
      </c>
      <c r="J49" s="180"/>
    </row>
    <row r="50" spans="2:10" ht="33" customHeight="1">
      <c r="B50" s="73" t="s">
        <v>43</v>
      </c>
      <c r="C50" s="183" t="s">
        <v>248</v>
      </c>
      <c r="D50" s="54"/>
      <c r="E50" s="54"/>
      <c r="F50" s="54"/>
      <c r="G50" s="54"/>
      <c r="H50" s="54"/>
      <c r="I50" s="144"/>
      <c r="J50" s="164"/>
    </row>
    <row r="51" spans="2:14" ht="33" customHeight="1">
      <c r="B51" s="73" t="s">
        <v>44</v>
      </c>
      <c r="C51" s="183" t="s">
        <v>148</v>
      </c>
      <c r="D51" s="54"/>
      <c r="E51" s="54"/>
      <c r="F51" s="54"/>
      <c r="G51" s="54"/>
      <c r="H51" s="54"/>
      <c r="I51" s="144"/>
      <c r="J51" s="164"/>
      <c r="K51" s="169"/>
      <c r="L51" s="169"/>
      <c r="M51" s="169"/>
      <c r="N51" s="169"/>
    </row>
    <row r="52" spans="2:14" ht="18.75">
      <c r="B52" s="72"/>
      <c r="C52" s="4"/>
      <c r="D52" s="216" t="s">
        <v>143</v>
      </c>
      <c r="E52" s="216"/>
      <c r="F52" s="216"/>
      <c r="G52" s="216"/>
      <c r="H52" s="216"/>
      <c r="I52" s="216"/>
      <c r="J52" s="216"/>
      <c r="K52" s="123"/>
      <c r="L52" s="123"/>
      <c r="M52" s="169"/>
      <c r="N52" s="169"/>
    </row>
    <row r="53" spans="2:14" ht="23.25" customHeight="1">
      <c r="B53" s="214" t="s">
        <v>230</v>
      </c>
      <c r="C53" s="215"/>
      <c r="D53" s="217"/>
      <c r="E53" s="218"/>
      <c r="F53" s="218"/>
      <c r="G53" s="218"/>
      <c r="H53" s="218"/>
      <c r="I53" s="218"/>
      <c r="J53" s="218"/>
      <c r="K53" s="124"/>
      <c r="L53" s="124"/>
      <c r="M53" s="169"/>
      <c r="N53" s="169"/>
    </row>
    <row r="54" spans="2:14" s="159" customFormat="1" ht="19.5" customHeight="1">
      <c r="B54" s="211" t="s">
        <v>159</v>
      </c>
      <c r="C54" s="212"/>
      <c r="D54" s="207"/>
      <c r="E54" s="208"/>
      <c r="F54" s="208"/>
      <c r="G54" s="208"/>
      <c r="H54" s="208"/>
      <c r="I54" s="208"/>
      <c r="J54" s="208"/>
      <c r="K54" s="182"/>
      <c r="L54" s="182"/>
      <c r="M54" s="182"/>
      <c r="N54" s="182"/>
    </row>
    <row r="55" spans="2:14" ht="12.75">
      <c r="B55" s="213" t="s">
        <v>45</v>
      </c>
      <c r="C55" s="209" t="s">
        <v>163</v>
      </c>
      <c r="D55" s="17" t="s">
        <v>164</v>
      </c>
      <c r="E55" s="17" t="s">
        <v>165</v>
      </c>
      <c r="F55" s="17" t="s">
        <v>166</v>
      </c>
      <c r="I55" s="170"/>
      <c r="K55" s="169"/>
      <c r="L55" s="169"/>
      <c r="M55" s="169"/>
      <c r="N55" s="169"/>
    </row>
    <row r="56" spans="2:14" ht="12.75">
      <c r="B56" s="213"/>
      <c r="C56" s="210"/>
      <c r="D56" s="54"/>
      <c r="E56" s="54"/>
      <c r="F56" s="54"/>
      <c r="I56" s="172"/>
      <c r="K56" s="169"/>
      <c r="L56" s="169"/>
      <c r="M56" s="169"/>
      <c r="N56" s="169"/>
    </row>
    <row r="57" spans="2:14" ht="15">
      <c r="B57" s="73" t="s">
        <v>54</v>
      </c>
      <c r="C57" s="183" t="s">
        <v>167</v>
      </c>
      <c r="D57" s="17" t="s">
        <v>206</v>
      </c>
      <c r="E57" s="17" t="s">
        <v>207</v>
      </c>
      <c r="F57" s="162"/>
      <c r="G57" s="162"/>
      <c r="H57" s="162"/>
      <c r="I57" s="137"/>
      <c r="J57" s="162"/>
      <c r="K57" s="169"/>
      <c r="L57" s="169"/>
      <c r="M57" s="169"/>
      <c r="N57" s="169"/>
    </row>
    <row r="58" spans="3:14" ht="15">
      <c r="C58" s="184" t="s">
        <v>208</v>
      </c>
      <c r="D58" s="54"/>
      <c r="E58" s="54"/>
      <c r="F58" s="162"/>
      <c r="G58" s="162"/>
      <c r="H58" s="162"/>
      <c r="I58" s="172"/>
      <c r="J58" s="162"/>
      <c r="K58" s="169"/>
      <c r="L58" s="169"/>
      <c r="M58" s="169"/>
      <c r="N58" s="169"/>
    </row>
    <row r="59" spans="3:14" ht="15">
      <c r="C59" s="184" t="s">
        <v>209</v>
      </c>
      <c r="D59" s="54"/>
      <c r="E59" s="54"/>
      <c r="F59" s="162"/>
      <c r="G59" s="162"/>
      <c r="H59" s="162"/>
      <c r="I59" s="137"/>
      <c r="J59" s="162"/>
      <c r="K59" s="169"/>
      <c r="L59" s="169"/>
      <c r="M59" s="169"/>
      <c r="N59" s="169"/>
    </row>
    <row r="60" spans="3:14" ht="15">
      <c r="C60" s="184" t="s">
        <v>210</v>
      </c>
      <c r="D60" s="54"/>
      <c r="E60" s="54"/>
      <c r="F60" s="162"/>
      <c r="G60" s="162"/>
      <c r="H60" s="162"/>
      <c r="I60" s="172"/>
      <c r="J60" s="162"/>
      <c r="K60" s="169"/>
      <c r="L60" s="169"/>
      <c r="M60" s="169"/>
      <c r="N60" s="169"/>
    </row>
    <row r="61" spans="3:10" ht="15">
      <c r="C61" s="184" t="s">
        <v>211</v>
      </c>
      <c r="D61" s="54"/>
      <c r="E61" s="54"/>
      <c r="F61" s="162"/>
      <c r="G61" s="162"/>
      <c r="H61" s="162"/>
      <c r="I61" s="172"/>
      <c r="J61" s="162"/>
    </row>
    <row r="62" spans="3:10" ht="15">
      <c r="C62" s="184" t="s">
        <v>212</v>
      </c>
      <c r="D62" s="54"/>
      <c r="E62" s="54"/>
      <c r="F62" s="162"/>
      <c r="G62" s="162"/>
      <c r="H62" s="162"/>
      <c r="I62" s="137"/>
      <c r="J62" s="162"/>
    </row>
    <row r="63" spans="3:10" ht="15">
      <c r="C63" s="184" t="s">
        <v>213</v>
      </c>
      <c r="D63" s="54"/>
      <c r="E63" s="54"/>
      <c r="F63" s="162"/>
      <c r="G63" s="162"/>
      <c r="H63" s="162"/>
      <c r="I63" s="172"/>
      <c r="J63" s="162"/>
    </row>
    <row r="64" spans="3:10" ht="15">
      <c r="C64" s="184" t="s">
        <v>214</v>
      </c>
      <c r="D64" s="54"/>
      <c r="E64" s="54"/>
      <c r="F64" s="162"/>
      <c r="G64" s="162"/>
      <c r="H64" s="162"/>
      <c r="I64" s="136"/>
      <c r="J64" s="162"/>
    </row>
    <row r="65" spans="3:10" ht="15">
      <c r="C65" s="184" t="s">
        <v>215</v>
      </c>
      <c r="D65" s="54"/>
      <c r="E65" s="54"/>
      <c r="F65" s="162"/>
      <c r="G65" s="162"/>
      <c r="H65" s="162"/>
      <c r="I65" s="136"/>
      <c r="J65" s="162"/>
    </row>
    <row r="66" spans="2:10" ht="12.75">
      <c r="B66" s="213" t="s">
        <v>55</v>
      </c>
      <c r="C66" s="209" t="s">
        <v>162</v>
      </c>
      <c r="D66" s="17" t="s">
        <v>57</v>
      </c>
      <c r="E66" s="17" t="s">
        <v>58</v>
      </c>
      <c r="F66" s="17" t="s">
        <v>59</v>
      </c>
      <c r="G66" s="17" t="s">
        <v>60</v>
      </c>
      <c r="H66" s="17" t="s">
        <v>56</v>
      </c>
      <c r="I66" s="165"/>
      <c r="J66" s="163" t="s">
        <v>1</v>
      </c>
    </row>
    <row r="67" spans="2:10" ht="12.75">
      <c r="B67" s="213"/>
      <c r="C67" s="210"/>
      <c r="D67" s="54"/>
      <c r="E67" s="54"/>
      <c r="F67" s="54"/>
      <c r="G67" s="54"/>
      <c r="H67" s="54"/>
      <c r="I67" s="144"/>
      <c r="J67" s="54"/>
    </row>
    <row r="68" spans="2:14" s="159" customFormat="1" ht="19.5" customHeight="1">
      <c r="B68" s="211" t="s">
        <v>160</v>
      </c>
      <c r="C68" s="212"/>
      <c r="D68" s="207"/>
      <c r="E68" s="208"/>
      <c r="F68" s="208"/>
      <c r="G68" s="208"/>
      <c r="H68" s="208"/>
      <c r="I68" s="208"/>
      <c r="J68" s="208"/>
      <c r="K68" s="182"/>
      <c r="L68" s="182"/>
      <c r="M68" s="182"/>
      <c r="N68" s="182"/>
    </row>
    <row r="69" spans="2:14" ht="12.75">
      <c r="B69" s="213" t="s">
        <v>236</v>
      </c>
      <c r="C69" s="209" t="s">
        <v>163</v>
      </c>
      <c r="D69" s="17" t="s">
        <v>164</v>
      </c>
      <c r="E69" s="17" t="s">
        <v>165</v>
      </c>
      <c r="F69" s="17" t="s">
        <v>166</v>
      </c>
      <c r="I69" s="136"/>
      <c r="K69" s="169"/>
      <c r="L69" s="169"/>
      <c r="M69" s="169"/>
      <c r="N69" s="169"/>
    </row>
    <row r="70" spans="2:14" ht="12.75">
      <c r="B70" s="213"/>
      <c r="C70" s="210"/>
      <c r="D70" s="54"/>
      <c r="E70" s="54"/>
      <c r="F70" s="54"/>
      <c r="I70" s="136"/>
      <c r="K70" s="169"/>
      <c r="L70" s="169"/>
      <c r="M70" s="169"/>
      <c r="N70" s="169"/>
    </row>
    <row r="71" spans="2:14" ht="15">
      <c r="B71" s="73" t="s">
        <v>78</v>
      </c>
      <c r="C71" s="183" t="s">
        <v>167</v>
      </c>
      <c r="D71" s="17" t="s">
        <v>206</v>
      </c>
      <c r="E71" s="17" t="s">
        <v>207</v>
      </c>
      <c r="F71" s="162"/>
      <c r="G71" s="162"/>
      <c r="H71" s="162"/>
      <c r="I71" s="136"/>
      <c r="J71" s="162"/>
      <c r="K71" s="169"/>
      <c r="L71" s="169"/>
      <c r="M71" s="169"/>
      <c r="N71" s="169"/>
    </row>
    <row r="72" spans="3:14" ht="15">
      <c r="C72" s="184" t="s">
        <v>208</v>
      </c>
      <c r="D72" s="54"/>
      <c r="E72" s="54"/>
      <c r="F72" s="162"/>
      <c r="G72" s="162"/>
      <c r="H72" s="162"/>
      <c r="I72" s="136"/>
      <c r="J72" s="162"/>
      <c r="K72" s="169"/>
      <c r="L72" s="169"/>
      <c r="M72" s="169"/>
      <c r="N72" s="169"/>
    </row>
    <row r="73" spans="3:14" ht="15">
      <c r="C73" s="184" t="s">
        <v>209</v>
      </c>
      <c r="D73" s="54"/>
      <c r="E73" s="54"/>
      <c r="F73" s="162"/>
      <c r="G73" s="162"/>
      <c r="H73" s="162"/>
      <c r="I73" s="136"/>
      <c r="J73" s="162"/>
      <c r="K73" s="169"/>
      <c r="L73" s="169"/>
      <c r="M73" s="169"/>
      <c r="N73" s="169"/>
    </row>
    <row r="74" spans="3:14" ht="15">
      <c r="C74" s="184" t="s">
        <v>210</v>
      </c>
      <c r="D74" s="54"/>
      <c r="E74" s="54"/>
      <c r="F74" s="162"/>
      <c r="G74" s="162"/>
      <c r="H74" s="162"/>
      <c r="I74" s="136"/>
      <c r="J74" s="162"/>
      <c r="K74" s="169"/>
      <c r="L74" s="169"/>
      <c r="M74" s="169"/>
      <c r="N74" s="169"/>
    </row>
    <row r="75" spans="3:10" ht="15">
      <c r="C75" s="184" t="s">
        <v>211</v>
      </c>
      <c r="D75" s="54"/>
      <c r="E75" s="54"/>
      <c r="F75" s="162"/>
      <c r="G75" s="162"/>
      <c r="H75" s="162"/>
      <c r="I75" s="136"/>
      <c r="J75" s="162"/>
    </row>
    <row r="76" spans="3:10" ht="15">
      <c r="C76" s="184" t="s">
        <v>212</v>
      </c>
      <c r="D76" s="54"/>
      <c r="E76" s="54"/>
      <c r="F76" s="162"/>
      <c r="G76" s="162"/>
      <c r="H76" s="162"/>
      <c r="I76" s="136"/>
      <c r="J76" s="162"/>
    </row>
    <row r="77" spans="3:10" ht="15">
      <c r="C77" s="184" t="s">
        <v>213</v>
      </c>
      <c r="D77" s="54"/>
      <c r="E77" s="54"/>
      <c r="F77" s="162"/>
      <c r="G77" s="162"/>
      <c r="H77" s="162"/>
      <c r="I77" s="138"/>
      <c r="J77" s="162"/>
    </row>
    <row r="78" spans="3:10" ht="15">
      <c r="C78" s="184" t="s">
        <v>214</v>
      </c>
      <c r="D78" s="54"/>
      <c r="E78" s="54"/>
      <c r="F78" s="162"/>
      <c r="G78" s="162"/>
      <c r="H78" s="162"/>
      <c r="I78" s="139"/>
      <c r="J78" s="162"/>
    </row>
    <row r="79" spans="3:10" ht="15">
      <c r="C79" s="184" t="s">
        <v>215</v>
      </c>
      <c r="D79" s="54"/>
      <c r="E79" s="54"/>
      <c r="F79" s="162"/>
      <c r="G79" s="162"/>
      <c r="H79" s="162"/>
      <c r="I79" s="140"/>
      <c r="J79" s="162"/>
    </row>
    <row r="80" spans="2:10" ht="12.75">
      <c r="B80" s="213" t="s">
        <v>79</v>
      </c>
      <c r="C80" s="209" t="s">
        <v>162</v>
      </c>
      <c r="D80" s="17" t="s">
        <v>57</v>
      </c>
      <c r="E80" s="17" t="s">
        <v>58</v>
      </c>
      <c r="F80" s="17" t="s">
        <v>59</v>
      </c>
      <c r="G80" s="17" t="s">
        <v>60</v>
      </c>
      <c r="H80" s="17" t="s">
        <v>56</v>
      </c>
      <c r="I80" s="173"/>
      <c r="J80" s="163" t="s">
        <v>1</v>
      </c>
    </row>
    <row r="81" spans="2:10" ht="12.75">
      <c r="B81" s="213"/>
      <c r="C81" s="210"/>
      <c r="D81" s="54"/>
      <c r="E81" s="54"/>
      <c r="F81" s="54"/>
      <c r="G81" s="54"/>
      <c r="H81" s="54"/>
      <c r="I81" s="144"/>
      <c r="J81" s="54"/>
    </row>
    <row r="82" spans="2:14" s="159" customFormat="1" ht="19.5" customHeight="1">
      <c r="B82" s="211" t="s">
        <v>161</v>
      </c>
      <c r="C82" s="212"/>
      <c r="D82" s="207"/>
      <c r="E82" s="208"/>
      <c r="F82" s="208"/>
      <c r="G82" s="208"/>
      <c r="H82" s="208"/>
      <c r="I82" s="208"/>
      <c r="J82" s="208"/>
      <c r="K82" s="182"/>
      <c r="L82" s="182"/>
      <c r="M82" s="182"/>
      <c r="N82" s="182"/>
    </row>
    <row r="83" spans="2:14" ht="12.75">
      <c r="B83" s="213" t="s">
        <v>80</v>
      </c>
      <c r="C83" s="209" t="s">
        <v>163</v>
      </c>
      <c r="D83" s="17" t="s">
        <v>164</v>
      </c>
      <c r="E83" s="17" t="s">
        <v>165</v>
      </c>
      <c r="F83" s="17" t="s">
        <v>166</v>
      </c>
      <c r="I83" s="136"/>
      <c r="K83" s="169"/>
      <c r="L83" s="169"/>
      <c r="M83" s="169"/>
      <c r="N83" s="169"/>
    </row>
    <row r="84" spans="2:14" ht="12.75">
      <c r="B84" s="213"/>
      <c r="C84" s="210"/>
      <c r="D84" s="54"/>
      <c r="E84" s="54"/>
      <c r="F84" s="54"/>
      <c r="I84" s="136"/>
      <c r="K84" s="169"/>
      <c r="L84" s="169"/>
      <c r="M84" s="169"/>
      <c r="N84" s="169"/>
    </row>
    <row r="85" spans="2:14" ht="15">
      <c r="B85" s="73" t="s">
        <v>92</v>
      </c>
      <c r="C85" s="183" t="s">
        <v>167</v>
      </c>
      <c r="D85" s="17" t="s">
        <v>206</v>
      </c>
      <c r="E85" s="17" t="s">
        <v>207</v>
      </c>
      <c r="F85" s="162"/>
      <c r="G85" s="162"/>
      <c r="H85" s="162"/>
      <c r="I85" s="136"/>
      <c r="J85" s="162"/>
      <c r="K85" s="169"/>
      <c r="L85" s="169"/>
      <c r="M85" s="169"/>
      <c r="N85" s="169"/>
    </row>
    <row r="86" spans="3:14" ht="15">
      <c r="C86" s="184" t="s">
        <v>208</v>
      </c>
      <c r="D86" s="54"/>
      <c r="E86" s="54"/>
      <c r="F86" s="162"/>
      <c r="G86" s="162"/>
      <c r="H86" s="162"/>
      <c r="I86" s="136"/>
      <c r="J86" s="162"/>
      <c r="K86" s="169"/>
      <c r="L86" s="169"/>
      <c r="M86" s="169"/>
      <c r="N86" s="169"/>
    </row>
    <row r="87" spans="3:14" ht="15">
      <c r="C87" s="184" t="s">
        <v>209</v>
      </c>
      <c r="D87" s="54"/>
      <c r="E87" s="54"/>
      <c r="F87" s="162"/>
      <c r="G87" s="162"/>
      <c r="H87" s="162"/>
      <c r="I87" s="136"/>
      <c r="J87" s="162"/>
      <c r="K87" s="169"/>
      <c r="L87" s="169"/>
      <c r="M87" s="169"/>
      <c r="N87" s="169"/>
    </row>
    <row r="88" spans="3:14" ht="15">
      <c r="C88" s="184" t="s">
        <v>210</v>
      </c>
      <c r="D88" s="54"/>
      <c r="E88" s="54"/>
      <c r="F88" s="162"/>
      <c r="G88" s="162"/>
      <c r="H88" s="162"/>
      <c r="I88" s="136"/>
      <c r="J88" s="162"/>
      <c r="K88" s="169"/>
      <c r="L88" s="169"/>
      <c r="M88" s="169"/>
      <c r="N88" s="169"/>
    </row>
    <row r="89" spans="3:10" ht="15">
      <c r="C89" s="184" t="s">
        <v>211</v>
      </c>
      <c r="D89" s="54"/>
      <c r="E89" s="54"/>
      <c r="F89" s="162"/>
      <c r="G89" s="162"/>
      <c r="H89" s="162"/>
      <c r="I89" s="136"/>
      <c r="J89" s="162"/>
    </row>
    <row r="90" spans="3:10" ht="15">
      <c r="C90" s="184" t="s">
        <v>212</v>
      </c>
      <c r="D90" s="54"/>
      <c r="E90" s="54"/>
      <c r="F90" s="162"/>
      <c r="G90" s="162"/>
      <c r="H90" s="162"/>
      <c r="I90" s="136"/>
      <c r="J90" s="162"/>
    </row>
    <row r="91" spans="3:10" ht="15">
      <c r="C91" s="184" t="s">
        <v>213</v>
      </c>
      <c r="D91" s="54"/>
      <c r="E91" s="54"/>
      <c r="F91" s="162"/>
      <c r="G91" s="162"/>
      <c r="H91" s="162"/>
      <c r="I91" s="138"/>
      <c r="J91" s="162"/>
    </row>
    <row r="92" spans="3:10" ht="15">
      <c r="C92" s="184" t="s">
        <v>214</v>
      </c>
      <c r="D92" s="54"/>
      <c r="E92" s="54"/>
      <c r="F92" s="162"/>
      <c r="G92" s="162"/>
      <c r="H92" s="162"/>
      <c r="I92" s="139"/>
      <c r="J92" s="162"/>
    </row>
    <row r="93" spans="3:10" ht="15">
      <c r="C93" s="184" t="s">
        <v>215</v>
      </c>
      <c r="D93" s="54"/>
      <c r="E93" s="54"/>
      <c r="F93" s="162"/>
      <c r="G93" s="162"/>
      <c r="H93" s="162"/>
      <c r="I93" s="140"/>
      <c r="J93" s="162"/>
    </row>
    <row r="94" spans="2:10" ht="12.75">
      <c r="B94" s="213" t="s">
        <v>129</v>
      </c>
      <c r="C94" s="209" t="s">
        <v>162</v>
      </c>
      <c r="D94" s="17" t="s">
        <v>57</v>
      </c>
      <c r="E94" s="17" t="s">
        <v>58</v>
      </c>
      <c r="F94" s="17" t="s">
        <v>59</v>
      </c>
      <c r="G94" s="17" t="s">
        <v>60</v>
      </c>
      <c r="H94" s="17" t="s">
        <v>56</v>
      </c>
      <c r="I94" s="173"/>
      <c r="J94" s="163" t="s">
        <v>1</v>
      </c>
    </row>
    <row r="95" spans="2:10" ht="12.75">
      <c r="B95" s="213"/>
      <c r="C95" s="210"/>
      <c r="D95" s="54"/>
      <c r="E95" s="54"/>
      <c r="F95" s="54"/>
      <c r="G95" s="54"/>
      <c r="H95" s="54"/>
      <c r="I95" s="144"/>
      <c r="J95" s="54"/>
    </row>
    <row r="97" spans="2:5" s="150" customFormat="1" ht="12.75">
      <c r="B97" s="147" t="s">
        <v>253</v>
      </c>
      <c r="C97" s="148" t="s">
        <v>254</v>
      </c>
      <c r="D97" s="149" t="s">
        <v>206</v>
      </c>
      <c r="E97" s="149" t="s">
        <v>207</v>
      </c>
    </row>
    <row r="98" spans="2:5" s="150" customFormat="1" ht="12.75">
      <c r="B98" s="147"/>
      <c r="C98" s="174" t="s">
        <v>255</v>
      </c>
      <c r="D98" s="151">
        <f>SUM(D86+D72+D58)</f>
        <v>0</v>
      </c>
      <c r="E98" s="151">
        <f>SUM(E86+E72+E58)</f>
        <v>0</v>
      </c>
    </row>
    <row r="99" spans="2:5" s="150" customFormat="1" ht="12.75">
      <c r="B99" s="147"/>
      <c r="C99" s="174" t="s">
        <v>256</v>
      </c>
      <c r="D99" s="151">
        <f aca="true" t="shared" si="0" ref="D99:E105">SUM(D87+D73+D59)</f>
        <v>0</v>
      </c>
      <c r="E99" s="151">
        <f t="shared" si="0"/>
        <v>0</v>
      </c>
    </row>
    <row r="100" spans="2:5" s="150" customFormat="1" ht="12.75">
      <c r="B100" s="147"/>
      <c r="C100" s="174" t="s">
        <v>257</v>
      </c>
      <c r="D100" s="151">
        <f t="shared" si="0"/>
        <v>0</v>
      </c>
      <c r="E100" s="151">
        <f t="shared" si="0"/>
        <v>0</v>
      </c>
    </row>
    <row r="101" spans="2:5" s="150" customFormat="1" ht="12.75">
      <c r="B101" s="147"/>
      <c r="C101" s="174" t="s">
        <v>258</v>
      </c>
      <c r="D101" s="151">
        <f t="shared" si="0"/>
        <v>0</v>
      </c>
      <c r="E101" s="151">
        <f t="shared" si="0"/>
        <v>0</v>
      </c>
    </row>
    <row r="102" spans="2:5" s="150" customFormat="1" ht="12.75">
      <c r="B102" s="147"/>
      <c r="C102" s="174" t="s">
        <v>259</v>
      </c>
      <c r="D102" s="151">
        <f t="shared" si="0"/>
        <v>0</v>
      </c>
      <c r="E102" s="151">
        <f t="shared" si="0"/>
        <v>0</v>
      </c>
    </row>
    <row r="103" spans="2:5" s="150" customFormat="1" ht="12.75">
      <c r="B103" s="147"/>
      <c r="C103" s="174" t="s">
        <v>260</v>
      </c>
      <c r="D103" s="151">
        <f t="shared" si="0"/>
        <v>0</v>
      </c>
      <c r="E103" s="151">
        <f t="shared" si="0"/>
        <v>0</v>
      </c>
    </row>
    <row r="104" spans="2:5" s="150" customFormat="1" ht="12.75">
      <c r="B104" s="147"/>
      <c r="C104" s="174" t="s">
        <v>261</v>
      </c>
      <c r="D104" s="151">
        <f t="shared" si="0"/>
        <v>0</v>
      </c>
      <c r="E104" s="151">
        <f t="shared" si="0"/>
        <v>0</v>
      </c>
    </row>
    <row r="105" spans="2:5" s="150" customFormat="1" ht="12.75">
      <c r="B105" s="147"/>
      <c r="C105" s="174" t="s">
        <v>262</v>
      </c>
      <c r="D105" s="151">
        <f t="shared" si="0"/>
        <v>0</v>
      </c>
      <c r="E105" s="151">
        <f t="shared" si="0"/>
        <v>0</v>
      </c>
    </row>
    <row r="106" ht="12.75">
      <c r="I106" s="139"/>
    </row>
    <row r="107" ht="12.75">
      <c r="I107" s="140"/>
    </row>
    <row r="108" ht="12.75">
      <c r="I108" s="141"/>
    </row>
    <row r="109" ht="12.75">
      <c r="I109" s="141"/>
    </row>
    <row r="110" ht="12.75">
      <c r="I110" s="141"/>
    </row>
    <row r="111" ht="12.75">
      <c r="I111" s="138"/>
    </row>
    <row r="112" ht="12.75">
      <c r="I112" s="138"/>
    </row>
    <row r="113" ht="12.75">
      <c r="I113" s="138"/>
    </row>
    <row r="114" ht="12.75">
      <c r="I114" s="138"/>
    </row>
    <row r="115" ht="12.75">
      <c r="I115" s="138"/>
    </row>
    <row r="116" ht="12.75">
      <c r="I116" s="138"/>
    </row>
    <row r="117" ht="12.75">
      <c r="I117" s="138"/>
    </row>
    <row r="118" ht="12.75">
      <c r="I118" s="138"/>
    </row>
    <row r="119" ht="12.75">
      <c r="I119" s="138"/>
    </row>
    <row r="120" ht="12.75">
      <c r="I120" s="141"/>
    </row>
    <row r="121" ht="12.75">
      <c r="I121" s="141"/>
    </row>
  </sheetData>
  <sheetProtection sheet="1" selectLockedCells="1"/>
  <mergeCells count="36">
    <mergeCell ref="B2:C2"/>
    <mergeCell ref="D4:H4"/>
    <mergeCell ref="D19:H19"/>
    <mergeCell ref="D35:H35"/>
    <mergeCell ref="C80:C81"/>
    <mergeCell ref="C69:C70"/>
    <mergeCell ref="B54:C54"/>
    <mergeCell ref="B36:C36"/>
    <mergeCell ref="B31:C31"/>
    <mergeCell ref="B25:C25"/>
    <mergeCell ref="D54:J54"/>
    <mergeCell ref="D52:J52"/>
    <mergeCell ref="D53:J53"/>
    <mergeCell ref="B5:C5"/>
    <mergeCell ref="B20:C20"/>
    <mergeCell ref="B21:C21"/>
    <mergeCell ref="B37:C37"/>
    <mergeCell ref="B40:C40"/>
    <mergeCell ref="B49:C49"/>
    <mergeCell ref="B45:C45"/>
    <mergeCell ref="B83:B84"/>
    <mergeCell ref="C83:C84"/>
    <mergeCell ref="B53:C53"/>
    <mergeCell ref="B55:B56"/>
    <mergeCell ref="B47:C47"/>
    <mergeCell ref="B66:B67"/>
    <mergeCell ref="D68:J68"/>
    <mergeCell ref="C55:C56"/>
    <mergeCell ref="C66:C67"/>
    <mergeCell ref="B68:C68"/>
    <mergeCell ref="B94:B95"/>
    <mergeCell ref="C94:C95"/>
    <mergeCell ref="B69:B70"/>
    <mergeCell ref="B80:B81"/>
    <mergeCell ref="B82:C82"/>
    <mergeCell ref="D82:J82"/>
  </mergeCells>
  <printOptions horizontalCentered="1"/>
  <pageMargins left="0" right="0" top="0.1968503937007874" bottom="0.1968503937007874" header="0" footer="0"/>
  <pageSetup horizontalDpi="600" verticalDpi="600" orientation="portrait" paperSize="9" scale="43" r:id="rId2"/>
  <rowBreaks count="1" manualBreakCount="1">
    <brk id="35" max="9" man="1"/>
  </rowBreaks>
  <drawing r:id="rId1"/>
</worksheet>
</file>

<file path=xl/worksheets/sheet3.xml><?xml version="1.0" encoding="utf-8"?>
<worksheet xmlns="http://schemas.openxmlformats.org/spreadsheetml/2006/main" xmlns:r="http://schemas.openxmlformats.org/officeDocument/2006/relationships">
  <sheetPr>
    <tabColor theme="5" tint="0.5999900102615356"/>
  </sheetPr>
  <dimension ref="A1:I32"/>
  <sheetViews>
    <sheetView showGridLines="0" showRowColHeaders="0" showOutlineSymbols="0" zoomScale="90" zoomScaleNormal="90" zoomScaleSheetLayoutView="100" zoomScalePageLayoutView="0" workbookViewId="0" topLeftCell="A1">
      <pane xSplit="3" ySplit="3" topLeftCell="D4" activePane="bottomRight" state="frozen"/>
      <selection pane="topLeft" activeCell="D1" sqref="D1:H1"/>
      <selection pane="topRight" activeCell="D1" sqref="D1:H1"/>
      <selection pane="bottomLeft" activeCell="D1" sqref="D1:H1"/>
      <selection pane="bottomRight" activeCell="O11" sqref="O11"/>
    </sheetView>
  </sheetViews>
  <sheetFormatPr defaultColWidth="11.421875" defaultRowHeight="12.75"/>
  <cols>
    <col min="1" max="1" width="5.7109375" style="1" customWidth="1"/>
    <col min="2" max="2" width="5.7109375" style="5" customWidth="1"/>
    <col min="3" max="3" width="81.57421875" style="3" customWidth="1"/>
    <col min="4" max="4" width="14.00390625" style="15" customWidth="1"/>
    <col min="5" max="5" width="14.00390625" style="5" customWidth="1"/>
    <col min="6" max="8" width="14.00390625" style="1" customWidth="1"/>
    <col min="9" max="16384" width="11.421875" style="1" customWidth="1"/>
  </cols>
  <sheetData>
    <row r="1" spans="4:5" ht="42" customHeight="1">
      <c r="D1" s="223"/>
      <c r="E1" s="224"/>
    </row>
    <row r="2" spans="2:5" s="12" customFormat="1" ht="18.75">
      <c r="B2" s="10"/>
      <c r="C2" s="11"/>
      <c r="D2" s="16" t="s">
        <v>6</v>
      </c>
      <c r="E2" s="13"/>
    </row>
    <row r="3" spans="2:5" ht="18.75" customHeight="1">
      <c r="B3" s="221" t="s">
        <v>135</v>
      </c>
      <c r="C3" s="221"/>
      <c r="D3" s="21" t="s">
        <v>7</v>
      </c>
      <c r="E3" s="7"/>
    </row>
    <row r="4" ht="12.75"/>
    <row r="6" spans="1:5" ht="18.75" customHeight="1">
      <c r="A6" s="127">
        <v>0</v>
      </c>
      <c r="B6" s="225" t="s">
        <v>238</v>
      </c>
      <c r="C6" s="225"/>
      <c r="D6" s="225"/>
      <c r="E6" s="25"/>
    </row>
    <row r="7" spans="1:5" ht="18.75" customHeight="1">
      <c r="A7" s="128">
        <v>1</v>
      </c>
      <c r="C7" s="186" t="str">
        <f>'[1]A - Le questionnaire'!B6</f>
        <v>Processus stratégique : politique de gestion du risque de chute</v>
      </c>
      <c r="D7" s="24">
        <f>'A - Le questionnaire'!I5</f>
        <v>0</v>
      </c>
      <c r="E7" s="26"/>
    </row>
    <row r="8" spans="1:5" ht="18.75" customHeight="1">
      <c r="A8" s="128">
        <v>2</v>
      </c>
      <c r="C8" s="187" t="str">
        <f>'[1]A - Le questionnaire'!B23</f>
        <v>Processus clé : dépistage, prévention, prise en charge post-chute</v>
      </c>
      <c r="D8" s="129">
        <f>AVERAGE(D9:D11)</f>
        <v>0</v>
      </c>
      <c r="E8" s="26"/>
    </row>
    <row r="9" spans="1:5" ht="18.75" customHeight="1">
      <c r="A9" s="128">
        <v>3</v>
      </c>
      <c r="C9" s="175" t="s">
        <v>145</v>
      </c>
      <c r="D9" s="130">
        <f>'A - Le questionnaire'!I21</f>
        <v>0</v>
      </c>
      <c r="E9" s="26"/>
    </row>
    <row r="10" spans="1:5" ht="18.75" customHeight="1">
      <c r="A10" s="128">
        <v>4</v>
      </c>
      <c r="C10" s="175" t="s">
        <v>74</v>
      </c>
      <c r="D10" s="130">
        <f>'A - Le questionnaire'!I25</f>
        <v>0</v>
      </c>
      <c r="E10" s="26"/>
    </row>
    <row r="11" spans="1:5" ht="18.75" customHeight="1">
      <c r="A11" s="128">
        <v>5</v>
      </c>
      <c r="C11" s="175" t="s">
        <v>130</v>
      </c>
      <c r="D11" s="130">
        <f>'A - Le questionnaire'!I31</f>
        <v>0</v>
      </c>
      <c r="E11" s="26"/>
    </row>
    <row r="12" spans="1:5" ht="18.75" customHeight="1">
      <c r="A12" s="128">
        <v>6</v>
      </c>
      <c r="C12" s="188" t="s">
        <v>158</v>
      </c>
      <c r="D12" s="131">
        <f>AVERAGE(D14:D17)</f>
        <v>0</v>
      </c>
      <c r="E12" s="26"/>
    </row>
    <row r="13" spans="1:5" ht="18.75" customHeight="1">
      <c r="A13" s="128">
        <v>7</v>
      </c>
      <c r="C13" s="190" t="s">
        <v>239</v>
      </c>
      <c r="D13" s="130">
        <f>'A - Le questionnaire'!I37</f>
        <v>0</v>
      </c>
      <c r="E13" s="26"/>
    </row>
    <row r="14" spans="1:5" ht="18.75" customHeight="1">
      <c r="A14" s="128">
        <v>9</v>
      </c>
      <c r="C14" s="190" t="s">
        <v>149</v>
      </c>
      <c r="D14" s="130">
        <f>'A - Le questionnaire'!I40</f>
        <v>0</v>
      </c>
      <c r="E14" s="26"/>
    </row>
    <row r="15" spans="1:5" ht="18.75" customHeight="1">
      <c r="A15" s="128">
        <v>10</v>
      </c>
      <c r="C15" s="190" t="s">
        <v>228</v>
      </c>
      <c r="D15" s="130">
        <f>'A - Le questionnaire'!I45</f>
        <v>0</v>
      </c>
      <c r="E15" s="26"/>
    </row>
    <row r="16" spans="1:5" ht="18.75" customHeight="1">
      <c r="A16" s="128">
        <v>11</v>
      </c>
      <c r="C16" s="190" t="s">
        <v>243</v>
      </c>
      <c r="D16" s="130">
        <f>'A - Le questionnaire'!I47</f>
        <v>0</v>
      </c>
      <c r="E16" s="26"/>
    </row>
    <row r="17" spans="1:5" ht="18.75" customHeight="1">
      <c r="A17" s="128">
        <v>12</v>
      </c>
      <c r="C17" s="190" t="s">
        <v>8</v>
      </c>
      <c r="D17" s="130">
        <f>'A - Le questionnaire'!I49</f>
        <v>0</v>
      </c>
      <c r="E17" s="26"/>
    </row>
    <row r="18" spans="1:5" ht="18.75" customHeight="1">
      <c r="A18" s="128">
        <v>13</v>
      </c>
      <c r="C18" s="189" t="s">
        <v>10</v>
      </c>
      <c r="D18" s="27">
        <f>AVERAGE(D7,D8,D12)</f>
        <v>0</v>
      </c>
      <c r="E18" s="26"/>
    </row>
    <row r="19" spans="1:8" ht="61.5" customHeight="1">
      <c r="A19" s="132"/>
      <c r="E19" s="15"/>
      <c r="F19" s="15"/>
      <c r="G19" s="76"/>
      <c r="H19" s="15"/>
    </row>
    <row r="20" spans="2:9" ht="18.75">
      <c r="B20" s="74" t="s">
        <v>136</v>
      </c>
      <c r="C20" s="74"/>
      <c r="D20" s="75" t="s">
        <v>57</v>
      </c>
      <c r="E20" s="75" t="s">
        <v>58</v>
      </c>
      <c r="F20" s="75" t="s">
        <v>59</v>
      </c>
      <c r="G20" s="75" t="s">
        <v>60</v>
      </c>
      <c r="H20" s="75" t="s">
        <v>56</v>
      </c>
      <c r="I20" s="77"/>
    </row>
    <row r="21" spans="3:8" ht="18.75" customHeight="1">
      <c r="C21" s="186" t="s">
        <v>240</v>
      </c>
      <c r="D21" s="24">
        <f>+COUNTA('A - Le questionnaire'!D6:D18)/13</f>
        <v>0</v>
      </c>
      <c r="E21" s="24">
        <f>+COUNTA('A - Le questionnaire'!E6:E18)/13</f>
        <v>0</v>
      </c>
      <c r="F21" s="24">
        <f>+COUNTA('A - Le questionnaire'!F6:F18)/13</f>
        <v>0</v>
      </c>
      <c r="G21" s="24">
        <f>+COUNTA('A - Le questionnaire'!G6:G18)/13</f>
        <v>0</v>
      </c>
      <c r="H21" s="24">
        <f>+COUNTA('A - Le questionnaire'!H6:H18)/13</f>
        <v>0</v>
      </c>
    </row>
    <row r="22" spans="3:8" ht="18.75" customHeight="1">
      <c r="C22" s="186" t="s">
        <v>241</v>
      </c>
      <c r="D22" s="24">
        <f>+COUNTA('A - Le questionnaire'!D22:D34)/11</f>
        <v>0</v>
      </c>
      <c r="E22" s="24">
        <f>+COUNTA('A - Le questionnaire'!E22:E34)/11</f>
        <v>0</v>
      </c>
      <c r="F22" s="24">
        <f>+COUNTA('A - Le questionnaire'!F22:F34)/11</f>
        <v>0</v>
      </c>
      <c r="G22" s="24">
        <f>+COUNTA('A - Le questionnaire'!G22:G34)/11</f>
        <v>0</v>
      </c>
      <c r="H22" s="24">
        <f>+COUNTA('A - Le questionnaire'!H22:H34)/11</f>
        <v>0</v>
      </c>
    </row>
    <row r="23" spans="2:8" ht="18.75" customHeight="1">
      <c r="B23" s="78" t="s">
        <v>140</v>
      </c>
      <c r="C23" s="175" t="s">
        <v>145</v>
      </c>
      <c r="D23" s="133">
        <f>+COUNTA('A - Le questionnaire'!D22:D24)/3</f>
        <v>0</v>
      </c>
      <c r="E23" s="133">
        <f>+COUNTA('A - Le questionnaire'!E22:E24)/3</f>
        <v>0</v>
      </c>
      <c r="F23" s="133">
        <f>+COUNTA('A - Le questionnaire'!F22:F24)/3</f>
        <v>0</v>
      </c>
      <c r="G23" s="133">
        <f>+COUNTA('A - Le questionnaire'!G22:G24)/3</f>
        <v>0</v>
      </c>
      <c r="H23" s="133">
        <f>+COUNTA('A - Le questionnaire'!H22:H24)/3</f>
        <v>0</v>
      </c>
    </row>
    <row r="24" spans="2:8" ht="18.75" customHeight="1">
      <c r="B24" s="78" t="s">
        <v>141</v>
      </c>
      <c r="C24" s="175" t="s">
        <v>74</v>
      </c>
      <c r="D24" s="133">
        <f>+COUNTA('A - Le questionnaire'!D26:D30)/5</f>
        <v>0</v>
      </c>
      <c r="E24" s="133">
        <f>+COUNTA('A - Le questionnaire'!E26:E30)/5</f>
        <v>0</v>
      </c>
      <c r="F24" s="133">
        <f>+COUNTA('A - Le questionnaire'!F26:F30)/5</f>
        <v>0</v>
      </c>
      <c r="G24" s="133">
        <f>+COUNTA('A - Le questionnaire'!G26:G30)/5</f>
        <v>0</v>
      </c>
      <c r="H24" s="133">
        <f>+COUNTA('A - Le questionnaire'!H26:H30)/5</f>
        <v>0</v>
      </c>
    </row>
    <row r="25" spans="2:8" ht="18.75" customHeight="1">
      <c r="B25" s="78" t="s">
        <v>142</v>
      </c>
      <c r="C25" s="175" t="s">
        <v>130</v>
      </c>
      <c r="D25" s="133">
        <f>+COUNTA('A - Le questionnaire'!D32:D34)/3</f>
        <v>0</v>
      </c>
      <c r="E25" s="133">
        <f>+COUNTA('A - Le questionnaire'!E32:E34)/3</f>
        <v>0</v>
      </c>
      <c r="F25" s="133">
        <f>+COUNTA('A - Le questionnaire'!F32:F34)/3</f>
        <v>0</v>
      </c>
      <c r="G25" s="133">
        <f>+COUNTA('A - Le questionnaire'!G32:G34)/3</f>
        <v>0</v>
      </c>
      <c r="H25" s="133">
        <f>+COUNTA('A - Le questionnaire'!H32:H34)/3</f>
        <v>0</v>
      </c>
    </row>
    <row r="26" spans="3:8" ht="18.75" customHeight="1">
      <c r="C26" s="191" t="s">
        <v>158</v>
      </c>
      <c r="D26" s="24">
        <f>+COUNTA('A - Le questionnaire'!D38:D51)/10</f>
        <v>0</v>
      </c>
      <c r="E26" s="24">
        <f>+COUNTA('A - Le questionnaire'!E38:E51)/10</f>
        <v>0</v>
      </c>
      <c r="F26" s="24">
        <f>+COUNTA('A - Le questionnaire'!F38:F51)/10</f>
        <v>0</v>
      </c>
      <c r="G26" s="24">
        <f>+COUNTA('A - Le questionnaire'!G38:G51)/10</f>
        <v>0</v>
      </c>
      <c r="H26" s="24">
        <f>+COUNTA('A - Le questionnaire'!H38:H51)/10</f>
        <v>0</v>
      </c>
    </row>
    <row r="27" spans="2:8" ht="18.75" customHeight="1">
      <c r="B27" s="78" t="s">
        <v>137</v>
      </c>
      <c r="C27" s="175" t="s">
        <v>239</v>
      </c>
      <c r="D27" s="133">
        <f>+COUNTA('A - Le questionnaire'!D38:D39)/2</f>
        <v>0</v>
      </c>
      <c r="E27" s="133">
        <f>+COUNTA('A - Le questionnaire'!E38:E39)/2</f>
        <v>0</v>
      </c>
      <c r="F27" s="133">
        <f>+COUNTA('A - Le questionnaire'!F38:F39)/2</f>
        <v>0</v>
      </c>
      <c r="G27" s="133">
        <f>+COUNTA('A - Le questionnaire'!G38:G39)/2</f>
        <v>0</v>
      </c>
      <c r="H27" s="133">
        <f>+COUNTA('A - Le questionnaire'!H38:H39)/2</f>
        <v>0</v>
      </c>
    </row>
    <row r="28" spans="2:8" ht="18.75" customHeight="1">
      <c r="B28" s="78" t="s">
        <v>138</v>
      </c>
      <c r="C28" s="175" t="s">
        <v>149</v>
      </c>
      <c r="D28" s="133">
        <f>+COUNTA('A - Le questionnaire'!D41:D44)/4</f>
        <v>0</v>
      </c>
      <c r="E28" s="133">
        <f>+COUNTA('A - Le questionnaire'!E41:E44)/4</f>
        <v>0</v>
      </c>
      <c r="F28" s="133">
        <f>+COUNTA('A - Le questionnaire'!F41:F44)/4</f>
        <v>0</v>
      </c>
      <c r="G28" s="133">
        <f>+COUNTA('A - Le questionnaire'!G41:G44)/4</f>
        <v>0</v>
      </c>
      <c r="H28" s="133">
        <f>+COUNTA('A - Le questionnaire'!H41:H44)/4</f>
        <v>0</v>
      </c>
    </row>
    <row r="29" spans="2:8" ht="18.75" customHeight="1">
      <c r="B29" s="78" t="s">
        <v>139</v>
      </c>
      <c r="C29" s="175" t="s">
        <v>244</v>
      </c>
      <c r="D29" s="133">
        <f>+COUNTA('A - Le questionnaire'!D46)/1</f>
        <v>0</v>
      </c>
      <c r="E29" s="133">
        <f>+COUNTA('A - Le questionnaire'!E46)/1</f>
        <v>0</v>
      </c>
      <c r="F29" s="133">
        <f>+COUNTA('A - Le questionnaire'!F46)/1</f>
        <v>0</v>
      </c>
      <c r="G29" s="133">
        <f>+COUNTA('A - Le questionnaire'!G46)/1</f>
        <v>0</v>
      </c>
      <c r="H29" s="133">
        <f>+COUNTA('A - Le questionnaire'!H46)/1</f>
        <v>0</v>
      </c>
    </row>
    <row r="30" spans="2:8" ht="18.75" customHeight="1">
      <c r="B30" s="78" t="s">
        <v>8</v>
      </c>
      <c r="C30" s="175" t="s">
        <v>229</v>
      </c>
      <c r="D30" s="133">
        <f>+COUNTA('A - Le questionnaire'!D48)/1</f>
        <v>0</v>
      </c>
      <c r="E30" s="133">
        <f>+COUNTA('A - Le questionnaire'!E48)/1</f>
        <v>0</v>
      </c>
      <c r="F30" s="133">
        <f>+COUNTA('A - Le questionnaire'!F48)/1</f>
        <v>0</v>
      </c>
      <c r="G30" s="133">
        <f>+COUNTA('A - Le questionnaire'!G48)/1</f>
        <v>0</v>
      </c>
      <c r="H30" s="133">
        <f>+COUNTA('A - Le questionnaire'!H48)/1</f>
        <v>0</v>
      </c>
    </row>
    <row r="31" spans="2:8" ht="18.75" customHeight="1">
      <c r="B31" s="78" t="s">
        <v>9</v>
      </c>
      <c r="C31" s="190" t="s">
        <v>8</v>
      </c>
      <c r="D31" s="133">
        <f>+COUNTA('A - Le questionnaire'!D50:D51)/2</f>
        <v>0</v>
      </c>
      <c r="E31" s="133">
        <f>+COUNTA('A - Le questionnaire'!E50:E51)/2</f>
        <v>0</v>
      </c>
      <c r="F31" s="133">
        <f>+COUNTA('A - Le questionnaire'!F50:F51)/2</f>
        <v>0</v>
      </c>
      <c r="G31" s="133">
        <f>+COUNTA('A - Le questionnaire'!G50:G51)/2</f>
        <v>0</v>
      </c>
      <c r="H31" s="133">
        <f>+COUNTA('A - Le questionnaire'!H50:H51)/2</f>
        <v>0</v>
      </c>
    </row>
    <row r="32" spans="3:8" ht="15">
      <c r="C32" s="189" t="s">
        <v>10</v>
      </c>
      <c r="D32" s="27">
        <f>AVERAGE(D21,D22,D26)</f>
        <v>0</v>
      </c>
      <c r="E32" s="27">
        <f>AVERAGE(E21,E22,E26)</f>
        <v>0</v>
      </c>
      <c r="F32" s="27">
        <f>AVERAGE(F21,F22,F26)</f>
        <v>0</v>
      </c>
      <c r="G32" s="27">
        <f>AVERAGE(G21,G22,G26)</f>
        <v>0</v>
      </c>
      <c r="H32" s="27">
        <f>AVERAGE(H21,H22,H26)</f>
        <v>0</v>
      </c>
    </row>
  </sheetData>
  <sheetProtection selectLockedCells="1"/>
  <mergeCells count="3">
    <mergeCell ref="D1:E1"/>
    <mergeCell ref="B3:C3"/>
    <mergeCell ref="B6:D6"/>
  </mergeCells>
  <printOptions horizontalCentered="1"/>
  <pageMargins left="0.1968503937007874" right="0.1968503937007874" top="0.1968503937007874" bottom="0.1968503937007874" header="0.1968503937007874" footer="0.1968503937007874"/>
  <pageSetup horizontalDpi="600" verticalDpi="600" orientation="portrait" paperSize="9" scale="62" r:id="rId2"/>
  <drawing r:id="rId1"/>
</worksheet>
</file>

<file path=xl/worksheets/sheet4.xml><?xml version="1.0" encoding="utf-8"?>
<worksheet xmlns="http://schemas.openxmlformats.org/spreadsheetml/2006/main" xmlns:r="http://schemas.openxmlformats.org/officeDocument/2006/relationships">
  <dimension ref="B1:BI110"/>
  <sheetViews>
    <sheetView showOutlineSymbols="0" zoomScalePageLayoutView="0" workbookViewId="0" topLeftCell="A1">
      <pane xSplit="3" ySplit="3" topLeftCell="D39" activePane="bottomRight" state="frozen"/>
      <selection pane="topLeft" activeCell="D1" sqref="D1:H1"/>
      <selection pane="topRight" activeCell="D1" sqref="D1:H1"/>
      <selection pane="bottomLeft" activeCell="D1" sqref="D1:H1"/>
      <selection pane="bottomRight" activeCell="B110" sqref="B110:I110"/>
    </sheetView>
  </sheetViews>
  <sheetFormatPr defaultColWidth="11.421875" defaultRowHeight="12.75"/>
  <cols>
    <col min="1" max="1" width="5.7109375" style="1" customWidth="1"/>
    <col min="2" max="2" width="5.7109375" style="5" customWidth="1"/>
    <col min="3" max="3" width="68.57421875" style="3" customWidth="1"/>
    <col min="4" max="8" width="11.421875" style="15" customWidth="1"/>
    <col min="9" max="9" width="45.7109375" style="5" customWidth="1"/>
    <col min="10" max="10" width="5.7109375" style="1" customWidth="1"/>
    <col min="11" max="16384" width="11.421875" style="1" customWidth="1"/>
  </cols>
  <sheetData>
    <row r="1" spans="4:9" ht="67.5" customHeight="1">
      <c r="D1" s="226" t="s">
        <v>53</v>
      </c>
      <c r="E1" s="226"/>
      <c r="F1" s="226"/>
      <c r="G1" s="226"/>
      <c r="H1" s="226"/>
      <c r="I1" s="226"/>
    </row>
    <row r="2" spans="2:9" s="58" customFormat="1" ht="39.75" customHeight="1">
      <c r="B2" s="56"/>
      <c r="C2" s="57"/>
      <c r="D2" s="51" t="s">
        <v>57</v>
      </c>
      <c r="E2" s="52" t="s">
        <v>58</v>
      </c>
      <c r="F2" s="52" t="s">
        <v>59</v>
      </c>
      <c r="G2" s="52" t="s">
        <v>60</v>
      </c>
      <c r="H2" s="52" t="s">
        <v>56</v>
      </c>
      <c r="I2" s="53" t="s">
        <v>1</v>
      </c>
    </row>
    <row r="3" spans="2:9" ht="57.75" customHeight="1">
      <c r="B3" s="227" t="s">
        <v>96</v>
      </c>
      <c r="C3" s="227"/>
      <c r="D3" s="21"/>
      <c r="E3" s="22"/>
      <c r="F3" s="22"/>
      <c r="G3" s="21"/>
      <c r="H3" s="21"/>
      <c r="I3" s="7"/>
    </row>
    <row r="4" spans="2:61" s="37" customFormat="1" ht="26.25" customHeight="1">
      <c r="B4" s="38"/>
      <c r="C4" s="39" t="s">
        <v>90</v>
      </c>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36"/>
      <c r="AG4" s="36"/>
      <c r="AH4" s="36"/>
      <c r="AI4" s="36"/>
      <c r="AJ4" s="36"/>
      <c r="AK4" s="36"/>
      <c r="AL4" s="36"/>
      <c r="AM4" s="36"/>
      <c r="AN4" s="36"/>
      <c r="AO4" s="36"/>
      <c r="AP4" s="36"/>
      <c r="AQ4" s="36"/>
      <c r="AR4" s="36"/>
      <c r="AS4" s="36"/>
      <c r="AT4" s="36"/>
      <c r="AU4" s="36"/>
      <c r="AV4" s="36"/>
      <c r="AW4" s="36"/>
      <c r="AX4" s="36"/>
      <c r="AY4" s="36"/>
      <c r="AZ4" s="36"/>
      <c r="BA4" s="36"/>
      <c r="BB4" s="36"/>
      <c r="BD4" s="40"/>
      <c r="BE4" s="40"/>
      <c r="BF4" s="40"/>
      <c r="BG4" s="40"/>
      <c r="BH4" s="40"/>
      <c r="BI4" s="40"/>
    </row>
    <row r="5" spans="5:31" ht="12.75">
      <c r="E5" s="48"/>
      <c r="F5" s="48"/>
      <c r="G5" s="48"/>
      <c r="H5" s="48"/>
      <c r="I5" s="49"/>
      <c r="J5" s="50"/>
      <c r="K5" s="50"/>
      <c r="L5" s="50"/>
      <c r="M5" s="50"/>
      <c r="N5" s="50"/>
      <c r="O5" s="50"/>
      <c r="P5" s="50"/>
      <c r="Q5" s="50"/>
      <c r="R5" s="50"/>
      <c r="S5" s="50"/>
      <c r="T5" s="50"/>
      <c r="U5" s="50"/>
      <c r="V5" s="50"/>
      <c r="W5" s="50"/>
      <c r="X5" s="50"/>
      <c r="Y5" s="50"/>
      <c r="Z5" s="50"/>
      <c r="AA5" s="50"/>
      <c r="AB5" s="50"/>
      <c r="AC5" s="50"/>
      <c r="AD5" s="50"/>
      <c r="AE5" s="50"/>
    </row>
    <row r="6" spans="2:9" ht="25.5">
      <c r="B6" s="30"/>
      <c r="C6" s="18" t="s">
        <v>63</v>
      </c>
      <c r="D6" s="17" t="s">
        <v>2</v>
      </c>
      <c r="E6" s="17" t="s">
        <v>3</v>
      </c>
      <c r="F6" s="17" t="s">
        <v>4</v>
      </c>
      <c r="G6" s="17" t="s">
        <v>5</v>
      </c>
      <c r="H6" s="33" t="s">
        <v>61</v>
      </c>
      <c r="I6" s="23">
        <f>(COUNTIF(E7:E29,"&lt;&gt;")*1+COUNTIF(F7:F29,"&lt;&gt;")*2+COUNTIF(G7:G29,"&lt;&gt;")*3)/(COUNTIF(C7:C29,"&lt;&gt;")*3)</f>
        <v>0</v>
      </c>
    </row>
    <row r="7" spans="2:9" ht="25.5">
      <c r="B7" s="30" t="s">
        <v>11</v>
      </c>
      <c r="C7" s="28" t="s">
        <v>64</v>
      </c>
      <c r="D7" s="14"/>
      <c r="E7" s="14"/>
      <c r="F7" s="14"/>
      <c r="G7" s="14"/>
      <c r="H7" s="34"/>
      <c r="I7" s="19"/>
    </row>
    <row r="8" spans="2:54" s="35" customFormat="1" ht="38.25" customHeight="1">
      <c r="B8" s="41"/>
      <c r="C8" s="43" t="s">
        <v>97</v>
      </c>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row>
    <row r="9" spans="2:9" ht="38.25">
      <c r="B9" s="30" t="s">
        <v>12</v>
      </c>
      <c r="C9" s="28" t="s">
        <v>65</v>
      </c>
      <c r="D9" s="14"/>
      <c r="E9" s="14"/>
      <c r="F9" s="14"/>
      <c r="G9" s="14"/>
      <c r="H9" s="34"/>
      <c r="I9" s="19"/>
    </row>
    <row r="10" spans="2:54" s="35" customFormat="1" ht="38.25" customHeight="1">
      <c r="B10" s="41"/>
      <c r="C10" s="43" t="s">
        <v>97</v>
      </c>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row>
    <row r="11" spans="2:9" ht="12.75">
      <c r="B11" s="32" t="s">
        <v>13</v>
      </c>
      <c r="C11" s="28" t="s">
        <v>101</v>
      </c>
      <c r="D11" s="14"/>
      <c r="E11" s="14"/>
      <c r="F11" s="14"/>
      <c r="G11" s="14"/>
      <c r="H11" s="34"/>
      <c r="I11" s="19"/>
    </row>
    <row r="12" spans="2:54" s="35" customFormat="1" ht="38.25" customHeight="1">
      <c r="B12" s="41"/>
      <c r="C12" s="43" t="s">
        <v>97</v>
      </c>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row>
    <row r="13" spans="2:9" ht="12.75">
      <c r="B13" s="30" t="s">
        <v>14</v>
      </c>
      <c r="C13" s="28" t="s">
        <v>110</v>
      </c>
      <c r="D13" s="14"/>
      <c r="E13" s="14"/>
      <c r="F13" s="14"/>
      <c r="G13" s="14"/>
      <c r="H13" s="34"/>
      <c r="I13" s="19"/>
    </row>
    <row r="14" spans="2:54" s="35" customFormat="1" ht="38.25" customHeight="1">
      <c r="B14" s="41"/>
      <c r="C14" s="43" t="s">
        <v>97</v>
      </c>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row>
    <row r="15" spans="2:9" ht="12.75">
      <c r="B15" s="32" t="s">
        <v>15</v>
      </c>
      <c r="C15" s="28" t="s">
        <v>102</v>
      </c>
      <c r="D15" s="54"/>
      <c r="E15" s="14"/>
      <c r="F15" s="14"/>
      <c r="G15" s="14"/>
      <c r="H15" s="34"/>
      <c r="I15" s="19"/>
    </row>
    <row r="16" spans="2:54" s="35" customFormat="1" ht="38.25" customHeight="1">
      <c r="B16" s="41"/>
      <c r="C16" s="43" t="s">
        <v>97</v>
      </c>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row>
    <row r="17" spans="2:9" ht="25.5">
      <c r="B17" s="30" t="s">
        <v>16</v>
      </c>
      <c r="C17" s="28" t="s">
        <v>111</v>
      </c>
      <c r="D17" s="14"/>
      <c r="E17" s="14"/>
      <c r="F17" s="14"/>
      <c r="G17" s="14"/>
      <c r="H17" s="34"/>
      <c r="I17" s="19"/>
    </row>
    <row r="18" spans="2:54" s="35" customFormat="1" ht="38.25" customHeight="1">
      <c r="B18" s="41"/>
      <c r="C18" s="43" t="s">
        <v>97</v>
      </c>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row>
    <row r="19" spans="2:9" ht="12.75">
      <c r="B19" s="32" t="s">
        <v>17</v>
      </c>
      <c r="C19" s="28" t="s">
        <v>103</v>
      </c>
      <c r="D19" s="14"/>
      <c r="E19" s="14"/>
      <c r="F19" s="14"/>
      <c r="G19" s="14"/>
      <c r="H19" s="34"/>
      <c r="I19" s="19" t="s">
        <v>66</v>
      </c>
    </row>
    <row r="20" spans="2:54" s="35" customFormat="1" ht="38.25" customHeight="1">
      <c r="B20" s="41"/>
      <c r="C20" s="43" t="s">
        <v>97</v>
      </c>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row>
    <row r="21" spans="2:9" ht="12.75">
      <c r="B21" s="30" t="s">
        <v>18</v>
      </c>
      <c r="C21" s="28" t="s">
        <v>104</v>
      </c>
      <c r="D21" s="14"/>
      <c r="E21" s="14"/>
      <c r="F21" s="14"/>
      <c r="G21" s="14"/>
      <c r="H21" s="34"/>
      <c r="I21" s="19"/>
    </row>
    <row r="22" spans="2:9" ht="12.75">
      <c r="B22" s="30"/>
      <c r="C22" s="69"/>
      <c r="D22" s="14"/>
      <c r="E22" s="14"/>
      <c r="F22" s="14"/>
      <c r="G22" s="14"/>
      <c r="H22" s="34"/>
      <c r="I22" s="19"/>
    </row>
    <row r="23" spans="2:9" ht="25.5">
      <c r="B23" s="32" t="s">
        <v>19</v>
      </c>
      <c r="C23" s="67" t="s">
        <v>116</v>
      </c>
      <c r="D23" s="14"/>
      <c r="E23" s="14"/>
      <c r="F23" s="14"/>
      <c r="G23" s="14"/>
      <c r="H23" s="34"/>
      <c r="I23" s="19"/>
    </row>
    <row r="24" spans="2:54" s="35" customFormat="1" ht="38.25" customHeight="1">
      <c r="B24" s="41"/>
      <c r="C24" s="43" t="s">
        <v>97</v>
      </c>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row>
    <row r="25" spans="2:9" ht="12.75">
      <c r="B25" s="30" t="s">
        <v>20</v>
      </c>
      <c r="C25" s="28" t="s">
        <v>95</v>
      </c>
      <c r="D25" s="14"/>
      <c r="E25" s="14"/>
      <c r="F25" s="14"/>
      <c r="G25" s="14"/>
      <c r="H25" s="34"/>
      <c r="I25" s="19"/>
    </row>
    <row r="26" spans="2:9" ht="12.75">
      <c r="B26" s="30"/>
      <c r="C26" s="28"/>
      <c r="D26" s="14"/>
      <c r="E26" s="14"/>
      <c r="F26" s="14"/>
      <c r="G26" s="14"/>
      <c r="H26" s="34"/>
      <c r="I26" s="19"/>
    </row>
    <row r="27" spans="2:9" ht="12.75">
      <c r="B27" s="32" t="s">
        <v>21</v>
      </c>
      <c r="C27" s="28" t="s">
        <v>105</v>
      </c>
      <c r="D27" s="14"/>
      <c r="E27" s="14"/>
      <c r="F27" s="14"/>
      <c r="G27" s="14"/>
      <c r="H27" s="34"/>
      <c r="I27" s="19"/>
    </row>
    <row r="28" spans="2:54" s="35" customFormat="1" ht="38.25" customHeight="1">
      <c r="B28" s="41"/>
      <c r="C28" s="43" t="s">
        <v>97</v>
      </c>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row>
    <row r="29" spans="2:9" ht="25.5">
      <c r="B29" s="30" t="s">
        <v>22</v>
      </c>
      <c r="C29" s="28" t="s">
        <v>67</v>
      </c>
      <c r="D29" s="14"/>
      <c r="E29" s="14"/>
      <c r="F29" s="14"/>
      <c r="G29" s="14"/>
      <c r="H29" s="34"/>
      <c r="I29" s="19"/>
    </row>
    <row r="30" spans="2:54" s="35" customFormat="1" ht="38.25" customHeight="1">
      <c r="B30" s="41"/>
      <c r="C30" s="43" t="s">
        <v>97</v>
      </c>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row>
    <row r="31" spans="2:9" ht="25.5">
      <c r="B31" s="32" t="s">
        <v>23</v>
      </c>
      <c r="C31" s="28" t="s">
        <v>62</v>
      </c>
      <c r="D31" s="14"/>
      <c r="E31" s="14"/>
      <c r="F31" s="14"/>
      <c r="G31" s="14"/>
      <c r="H31" s="34"/>
      <c r="I31" s="19"/>
    </row>
    <row r="32" spans="2:54" s="35" customFormat="1" ht="38.25" customHeight="1">
      <c r="B32" s="41"/>
      <c r="C32" s="43" t="s">
        <v>97</v>
      </c>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row>
    <row r="33" spans="2:54" s="44" customFormat="1" ht="140.25" customHeight="1">
      <c r="B33" s="228" t="s">
        <v>91</v>
      </c>
      <c r="C33" s="228"/>
      <c r="D33" s="228"/>
      <c r="E33" s="228"/>
      <c r="F33" s="228"/>
      <c r="G33" s="228"/>
      <c r="H33" s="228"/>
      <c r="I33" s="228"/>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row>
    <row r="34" spans="2:9" ht="25.5">
      <c r="B34" s="32"/>
      <c r="C34" s="18" t="s">
        <v>70</v>
      </c>
      <c r="D34" s="17" t="s">
        <v>2</v>
      </c>
      <c r="E34" s="17" t="s">
        <v>3</v>
      </c>
      <c r="F34" s="17" t="s">
        <v>4</v>
      </c>
      <c r="G34" s="17" t="s">
        <v>5</v>
      </c>
      <c r="H34" s="33" t="s">
        <v>61</v>
      </c>
      <c r="I34" s="23">
        <f>(COUNTIF(E36:E54,"&lt;&gt;")*1+COUNTIF(F36:F54,"&lt;&gt;")*2+COUNTIF(G36:G54,"&lt;&gt;")*3)/(COUNTIF(C36:C54,"&lt;&gt;")*3)</f>
        <v>0</v>
      </c>
    </row>
    <row r="35" spans="2:9" ht="12.75">
      <c r="B35" s="32"/>
      <c r="C35" s="63" t="s">
        <v>75</v>
      </c>
      <c r="D35" s="64"/>
      <c r="E35" s="64"/>
      <c r="F35" s="64"/>
      <c r="G35" s="64"/>
      <c r="H35" s="65"/>
      <c r="I35" s="66"/>
    </row>
    <row r="36" spans="2:9" ht="25.5">
      <c r="B36" s="32" t="s">
        <v>21</v>
      </c>
      <c r="C36" s="28" t="s">
        <v>112</v>
      </c>
      <c r="D36" s="14"/>
      <c r="E36" s="14"/>
      <c r="F36" s="14"/>
      <c r="G36" s="14"/>
      <c r="H36" s="34"/>
      <c r="I36" s="19"/>
    </row>
    <row r="37" spans="2:54" s="35" customFormat="1" ht="38.25" customHeight="1">
      <c r="B37" s="41"/>
      <c r="C37" s="43" t="s">
        <v>97</v>
      </c>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row>
    <row r="38" spans="2:9" ht="12.75">
      <c r="B38" s="32" t="s">
        <v>22</v>
      </c>
      <c r="C38" s="28" t="s">
        <v>68</v>
      </c>
      <c r="D38" s="14"/>
      <c r="E38" s="14"/>
      <c r="F38" s="14"/>
      <c r="G38" s="14"/>
      <c r="H38" s="34"/>
      <c r="I38" s="19"/>
    </row>
    <row r="39" spans="2:54" s="35" customFormat="1" ht="38.25" customHeight="1">
      <c r="B39" s="41"/>
      <c r="C39" s="43" t="s">
        <v>97</v>
      </c>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row>
    <row r="40" spans="2:9" ht="12.75">
      <c r="B40" s="32"/>
      <c r="C40" s="59" t="s">
        <v>74</v>
      </c>
      <c r="D40" s="60"/>
      <c r="E40" s="60"/>
      <c r="F40" s="60"/>
      <c r="G40" s="60"/>
      <c r="H40" s="61"/>
      <c r="I40" s="62"/>
    </row>
    <row r="41" spans="2:9" ht="76.5">
      <c r="B41" s="32" t="s">
        <v>23</v>
      </c>
      <c r="C41" s="28" t="s">
        <v>106</v>
      </c>
      <c r="D41" s="14"/>
      <c r="E41" s="14"/>
      <c r="F41" s="14"/>
      <c r="G41" s="14"/>
      <c r="H41" s="34"/>
      <c r="I41" s="19"/>
    </row>
    <row r="42" spans="2:54" s="35" customFormat="1" ht="38.25" customHeight="1">
      <c r="B42" s="41"/>
      <c r="C42" s="43" t="s">
        <v>97</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row>
    <row r="43" spans="2:9" ht="12.75">
      <c r="B43" s="32" t="s">
        <v>24</v>
      </c>
      <c r="C43" s="28" t="s">
        <v>71</v>
      </c>
      <c r="D43" s="14"/>
      <c r="E43" s="14"/>
      <c r="F43" s="14"/>
      <c r="G43" s="14"/>
      <c r="H43" s="34"/>
      <c r="I43" s="19"/>
    </row>
    <row r="44" spans="2:54" s="35" customFormat="1" ht="38.25" customHeight="1">
      <c r="B44" s="41"/>
      <c r="C44" s="43" t="s">
        <v>97</v>
      </c>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row>
    <row r="45" spans="2:9" ht="25.5">
      <c r="B45" s="32" t="s">
        <v>25</v>
      </c>
      <c r="C45" s="55" t="s">
        <v>119</v>
      </c>
      <c r="D45" s="14"/>
      <c r="E45" s="14"/>
      <c r="F45" s="14"/>
      <c r="G45" s="14"/>
      <c r="H45" s="34"/>
      <c r="I45" s="19"/>
    </row>
    <row r="46" spans="2:54" s="35" customFormat="1" ht="38.25" customHeight="1">
      <c r="B46" s="41"/>
      <c r="C46" s="43" t="s">
        <v>97</v>
      </c>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row>
    <row r="47" spans="2:9" ht="25.5">
      <c r="B47" s="32" t="s">
        <v>26</v>
      </c>
      <c r="C47" s="28" t="s">
        <v>107</v>
      </c>
      <c r="D47" s="14"/>
      <c r="E47" s="14"/>
      <c r="F47" s="14"/>
      <c r="G47" s="14"/>
      <c r="H47" s="34"/>
      <c r="I47" s="19"/>
    </row>
    <row r="48" spans="2:54" s="35" customFormat="1" ht="38.25" customHeight="1">
      <c r="B48" s="41"/>
      <c r="C48" s="43" t="s">
        <v>97</v>
      </c>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row>
    <row r="49" spans="2:9" ht="25.5">
      <c r="B49" s="32" t="s">
        <v>27</v>
      </c>
      <c r="C49" s="28" t="s">
        <v>72</v>
      </c>
      <c r="D49" s="14"/>
      <c r="E49" s="14"/>
      <c r="F49" s="14"/>
      <c r="G49" s="14"/>
      <c r="H49" s="34"/>
      <c r="I49" s="19"/>
    </row>
    <row r="50" spans="2:54" s="35" customFormat="1" ht="38.25" customHeight="1">
      <c r="B50" s="41"/>
      <c r="C50" s="43" t="s">
        <v>97</v>
      </c>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row>
    <row r="51" spans="2:9" ht="12.75">
      <c r="B51" s="32"/>
      <c r="C51" s="63" t="s">
        <v>73</v>
      </c>
      <c r="D51" s="64"/>
      <c r="E51" s="64"/>
      <c r="F51" s="64"/>
      <c r="G51" s="64"/>
      <c r="H51" s="65"/>
      <c r="I51" s="66"/>
    </row>
    <row r="52" spans="2:9" ht="12.75">
      <c r="B52" s="32" t="s">
        <v>28</v>
      </c>
      <c r="C52" s="28" t="s">
        <v>76</v>
      </c>
      <c r="D52" s="14"/>
      <c r="E52" s="14"/>
      <c r="F52" s="14"/>
      <c r="G52" s="14"/>
      <c r="H52" s="34"/>
      <c r="I52" s="19"/>
    </row>
    <row r="53" spans="2:54" s="35" customFormat="1" ht="38.25" customHeight="1">
      <c r="B53" s="41"/>
      <c r="C53" s="43" t="s">
        <v>97</v>
      </c>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row>
    <row r="54" spans="2:9" ht="12.75">
      <c r="B54" s="32" t="s">
        <v>29</v>
      </c>
      <c r="C54" s="28" t="s">
        <v>77</v>
      </c>
      <c r="D54" s="14"/>
      <c r="E54" s="14"/>
      <c r="F54" s="14"/>
      <c r="G54" s="14"/>
      <c r="H54" s="34"/>
      <c r="I54" s="19"/>
    </row>
    <row r="55" spans="2:54" s="35" customFormat="1" ht="38.25" customHeight="1">
      <c r="B55" s="41"/>
      <c r="C55" s="43" t="s">
        <v>97</v>
      </c>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row>
    <row r="56" spans="2:9" ht="12.75">
      <c r="B56" s="32" t="s">
        <v>30</v>
      </c>
      <c r="C56" s="28" t="s">
        <v>89</v>
      </c>
      <c r="D56" s="14"/>
      <c r="E56" s="14"/>
      <c r="F56" s="14"/>
      <c r="G56" s="14"/>
      <c r="H56" s="34"/>
      <c r="I56" s="19"/>
    </row>
    <row r="57" spans="2:54" s="35" customFormat="1" ht="38.25" customHeight="1">
      <c r="B57" s="41"/>
      <c r="C57" s="43" t="s">
        <v>97</v>
      </c>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row>
    <row r="58" spans="2:54" s="44" customFormat="1" ht="140.25" customHeight="1">
      <c r="B58" s="228" t="s">
        <v>91</v>
      </c>
      <c r="C58" s="228"/>
      <c r="D58" s="228"/>
      <c r="E58" s="228"/>
      <c r="F58" s="228"/>
      <c r="G58" s="228"/>
      <c r="H58" s="228"/>
      <c r="I58" s="228"/>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row>
    <row r="59" spans="2:9" ht="25.5">
      <c r="B59" s="32"/>
      <c r="C59" s="18" t="s">
        <v>69</v>
      </c>
      <c r="D59" s="17" t="s">
        <v>2</v>
      </c>
      <c r="E59" s="17" t="s">
        <v>3</v>
      </c>
      <c r="F59" s="17" t="s">
        <v>4</v>
      </c>
      <c r="G59" s="17" t="s">
        <v>5</v>
      </c>
      <c r="H59" s="33" t="s">
        <v>61</v>
      </c>
      <c r="I59" s="23">
        <f>(COUNTIF(E61:E69,"&lt;&gt;")*1+COUNTIF(F61:F69,"&lt;&gt;")*2+COUNTIF(G61:G69,"&lt;&gt;")*3)/(COUNTIF(C63:C72,"&lt;&gt;")*3)</f>
        <v>0</v>
      </c>
    </row>
    <row r="60" spans="2:9" ht="12.75">
      <c r="B60" s="32"/>
      <c r="C60" s="63" t="s">
        <v>49</v>
      </c>
      <c r="D60" s="64"/>
      <c r="E60" s="64"/>
      <c r="F60" s="64"/>
      <c r="G60" s="64"/>
      <c r="H60" s="65"/>
      <c r="I60" s="66"/>
    </row>
    <row r="61" spans="2:9" ht="25.5">
      <c r="B61" s="32" t="s">
        <v>31</v>
      </c>
      <c r="C61" s="31" t="s">
        <v>47</v>
      </c>
      <c r="D61" s="14"/>
      <c r="E61" s="14"/>
      <c r="F61" s="14"/>
      <c r="G61" s="14"/>
      <c r="H61" s="34"/>
      <c r="I61" s="19"/>
    </row>
    <row r="62" spans="2:54" s="35" customFormat="1" ht="38.25" customHeight="1">
      <c r="B62" s="41"/>
      <c r="C62" s="43" t="s">
        <v>97</v>
      </c>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row>
    <row r="63" spans="2:9" ht="63.75">
      <c r="B63" s="32" t="s">
        <v>32</v>
      </c>
      <c r="C63" s="28" t="s">
        <v>100</v>
      </c>
      <c r="D63" s="14"/>
      <c r="E63" s="14"/>
      <c r="F63" s="14"/>
      <c r="G63" s="14"/>
      <c r="H63" s="34"/>
      <c r="I63" s="19" t="s">
        <v>81</v>
      </c>
    </row>
    <row r="64" spans="2:54" s="35" customFormat="1" ht="38.25" customHeight="1">
      <c r="B64" s="41"/>
      <c r="C64" s="43" t="s">
        <v>97</v>
      </c>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row>
    <row r="65" spans="2:9" ht="25.5">
      <c r="B65" s="32" t="s">
        <v>33</v>
      </c>
      <c r="C65" s="28" t="s">
        <v>48</v>
      </c>
      <c r="D65" s="14"/>
      <c r="E65" s="14"/>
      <c r="F65" s="14"/>
      <c r="G65" s="14"/>
      <c r="H65" s="34"/>
      <c r="I65" s="19"/>
    </row>
    <row r="66" spans="2:54" s="35" customFormat="1" ht="38.25" customHeight="1">
      <c r="B66" s="41"/>
      <c r="C66" s="43" t="s">
        <v>97</v>
      </c>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row>
    <row r="67" spans="2:9" ht="12.75">
      <c r="B67" s="32" t="s">
        <v>34</v>
      </c>
      <c r="C67" s="28" t="s">
        <v>82</v>
      </c>
      <c r="D67" s="14"/>
      <c r="E67" s="14"/>
      <c r="F67" s="14"/>
      <c r="G67" s="14"/>
      <c r="H67" s="34"/>
      <c r="I67" s="19"/>
    </row>
    <row r="68" spans="2:54" s="35" customFormat="1" ht="38.25" customHeight="1">
      <c r="B68" s="41"/>
      <c r="C68" s="43" t="s">
        <v>97</v>
      </c>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row>
    <row r="69" spans="2:9" ht="25.5">
      <c r="B69" s="32" t="s">
        <v>35</v>
      </c>
      <c r="C69" s="28" t="s">
        <v>83</v>
      </c>
      <c r="D69" s="14"/>
      <c r="E69" s="14"/>
      <c r="F69" s="14"/>
      <c r="G69" s="14"/>
      <c r="H69" s="34"/>
      <c r="I69" s="19"/>
    </row>
    <row r="70" spans="2:54" s="35" customFormat="1" ht="38.25" customHeight="1">
      <c r="B70" s="41"/>
      <c r="C70" s="43" t="s">
        <v>97</v>
      </c>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row>
    <row r="71" spans="2:9" ht="25.5">
      <c r="B71" s="32"/>
      <c r="C71" s="63" t="s">
        <v>50</v>
      </c>
      <c r="D71" s="64"/>
      <c r="E71" s="64"/>
      <c r="F71" s="64"/>
      <c r="G71" s="64"/>
      <c r="H71" s="65"/>
      <c r="I71" s="66"/>
    </row>
    <row r="72" spans="2:9" ht="12.75">
      <c r="B72" s="32" t="s">
        <v>36</v>
      </c>
      <c r="C72" s="28" t="s">
        <v>120</v>
      </c>
      <c r="D72" s="14"/>
      <c r="E72" s="14"/>
      <c r="F72" s="14"/>
      <c r="G72" s="14"/>
      <c r="H72" s="34"/>
      <c r="I72" s="19"/>
    </row>
    <row r="73" spans="2:54" s="35" customFormat="1" ht="38.25" customHeight="1">
      <c r="B73" s="41"/>
      <c r="C73" s="43" t="s">
        <v>97</v>
      </c>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row>
    <row r="74" spans="2:9" ht="12.75">
      <c r="B74" s="32" t="s">
        <v>37</v>
      </c>
      <c r="C74" s="28" t="s">
        <v>108</v>
      </c>
      <c r="D74" s="14"/>
      <c r="E74" s="14"/>
      <c r="F74" s="14"/>
      <c r="G74" s="14"/>
      <c r="H74" s="34"/>
      <c r="I74" s="19"/>
    </row>
    <row r="75" spans="2:54" s="35" customFormat="1" ht="38.25" customHeight="1">
      <c r="B75" s="41"/>
      <c r="C75" s="43" t="s">
        <v>97</v>
      </c>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row>
    <row r="76" spans="2:9" ht="25.5">
      <c r="B76" s="32" t="s">
        <v>38</v>
      </c>
      <c r="C76" s="28" t="s">
        <v>84</v>
      </c>
      <c r="D76" s="14"/>
      <c r="E76" s="14"/>
      <c r="F76" s="14"/>
      <c r="G76" s="14"/>
      <c r="H76" s="34"/>
      <c r="I76" s="19"/>
    </row>
    <row r="77" spans="2:54" s="35" customFormat="1" ht="38.25" customHeight="1">
      <c r="B77" s="41"/>
      <c r="C77" s="43" t="s">
        <v>97</v>
      </c>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row>
    <row r="78" spans="2:9" ht="12.75">
      <c r="B78" s="32" t="s">
        <v>39</v>
      </c>
      <c r="C78" s="28" t="s">
        <v>85</v>
      </c>
      <c r="D78" s="14"/>
      <c r="E78" s="14"/>
      <c r="F78" s="14"/>
      <c r="G78" s="14"/>
      <c r="H78" s="34"/>
      <c r="I78" s="19"/>
    </row>
    <row r="79" spans="2:54" s="35" customFormat="1" ht="38.25" customHeight="1">
      <c r="B79" s="41"/>
      <c r="C79" s="43" t="s">
        <v>97</v>
      </c>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row>
    <row r="80" spans="2:9" ht="25.5">
      <c r="B80" s="32" t="s">
        <v>40</v>
      </c>
      <c r="C80" s="28" t="s">
        <v>51</v>
      </c>
      <c r="D80" s="14"/>
      <c r="E80" s="14"/>
      <c r="F80" s="14"/>
      <c r="G80" s="14"/>
      <c r="H80" s="34"/>
      <c r="I80" s="19"/>
    </row>
    <row r="81" spans="2:54" s="35" customFormat="1" ht="38.25" customHeight="1">
      <c r="B81" s="41"/>
      <c r="C81" s="43" t="s">
        <v>97</v>
      </c>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row>
    <row r="82" spans="2:9" ht="25.5">
      <c r="B82" s="32" t="s">
        <v>41</v>
      </c>
      <c r="C82" s="28" t="s">
        <v>52</v>
      </c>
      <c r="D82" s="14"/>
      <c r="E82" s="14"/>
      <c r="F82" s="14"/>
      <c r="G82" s="14"/>
      <c r="H82" s="34"/>
      <c r="I82" s="19"/>
    </row>
    <row r="83" spans="2:54" s="35" customFormat="1" ht="38.25" customHeight="1">
      <c r="B83" s="41"/>
      <c r="C83" s="43" t="s">
        <v>97</v>
      </c>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row>
    <row r="84" spans="2:9" ht="25.5">
      <c r="B84" s="32" t="s">
        <v>42</v>
      </c>
      <c r="C84" s="28" t="s">
        <v>121</v>
      </c>
      <c r="D84" s="14"/>
      <c r="E84" s="14"/>
      <c r="F84" s="14"/>
      <c r="G84" s="14"/>
      <c r="H84" s="34"/>
      <c r="I84" s="19"/>
    </row>
    <row r="85" spans="2:54" s="35" customFormat="1" ht="38.25" customHeight="1">
      <c r="B85" s="41"/>
      <c r="C85" s="43" t="s">
        <v>97</v>
      </c>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row>
    <row r="86" spans="2:9" ht="12.75">
      <c r="B86" s="32"/>
      <c r="C86" s="63" t="s">
        <v>87</v>
      </c>
      <c r="D86" s="64"/>
      <c r="E86" s="64"/>
      <c r="F86" s="64"/>
      <c r="G86" s="64"/>
      <c r="H86" s="65"/>
      <c r="I86" s="66"/>
    </row>
    <row r="87" spans="2:9" ht="25.5">
      <c r="B87" s="32" t="s">
        <v>43</v>
      </c>
      <c r="C87" s="28" t="s">
        <v>122</v>
      </c>
      <c r="D87" s="14"/>
      <c r="E87" s="14"/>
      <c r="F87" s="14"/>
      <c r="G87" s="14"/>
      <c r="H87" s="34"/>
      <c r="I87" s="19"/>
    </row>
    <row r="88" spans="2:54" s="35" customFormat="1" ht="38.25" customHeight="1">
      <c r="B88" s="41"/>
      <c r="C88" s="43" t="s">
        <v>97</v>
      </c>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row>
    <row r="89" spans="2:9" ht="12.75">
      <c r="B89" s="32" t="s">
        <v>44</v>
      </c>
      <c r="C89" s="28" t="s">
        <v>123</v>
      </c>
      <c r="D89" s="14"/>
      <c r="E89" s="14"/>
      <c r="F89" s="14"/>
      <c r="G89" s="14"/>
      <c r="H89" s="34"/>
      <c r="I89" s="19"/>
    </row>
    <row r="90" spans="2:54" s="35" customFormat="1" ht="38.25" customHeight="1">
      <c r="B90" s="41"/>
      <c r="C90" s="43" t="s">
        <v>97</v>
      </c>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row>
    <row r="91" spans="2:9" ht="12.75">
      <c r="B91" s="32" t="s">
        <v>45</v>
      </c>
      <c r="C91" s="28" t="s">
        <v>124</v>
      </c>
      <c r="D91" s="14"/>
      <c r="E91" s="14"/>
      <c r="F91" s="14"/>
      <c r="G91" s="14"/>
      <c r="H91" s="34"/>
      <c r="I91" s="19"/>
    </row>
    <row r="92" spans="2:54" s="35" customFormat="1" ht="38.25" customHeight="1">
      <c r="B92" s="41"/>
      <c r="C92" s="43" t="s">
        <v>97</v>
      </c>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row>
    <row r="93" spans="2:9" ht="25.5">
      <c r="B93" s="32" t="s">
        <v>54</v>
      </c>
      <c r="C93" s="28" t="s">
        <v>86</v>
      </c>
      <c r="D93" s="14"/>
      <c r="E93" s="14"/>
      <c r="F93" s="14"/>
      <c r="G93" s="14"/>
      <c r="H93" s="34"/>
      <c r="I93" s="19"/>
    </row>
    <row r="94" spans="2:54" s="35" customFormat="1" ht="38.25" customHeight="1">
      <c r="B94" s="41"/>
      <c r="C94" s="43" t="s">
        <v>97</v>
      </c>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row>
    <row r="95" spans="2:9" ht="12.75">
      <c r="B95" s="32"/>
      <c r="C95" s="63" t="s">
        <v>88</v>
      </c>
      <c r="D95" s="64"/>
      <c r="E95" s="64"/>
      <c r="F95" s="64"/>
      <c r="G95" s="64"/>
      <c r="H95" s="65"/>
      <c r="I95" s="66"/>
    </row>
    <row r="96" spans="2:9" ht="25.5">
      <c r="B96" s="32" t="s">
        <v>55</v>
      </c>
      <c r="C96" s="28" t="s">
        <v>125</v>
      </c>
      <c r="D96" s="14"/>
      <c r="E96" s="14"/>
      <c r="F96" s="14"/>
      <c r="G96" s="14"/>
      <c r="H96" s="34"/>
      <c r="I96" s="19"/>
    </row>
    <row r="97" spans="2:54" s="35" customFormat="1" ht="38.25" customHeight="1">
      <c r="B97" s="41"/>
      <c r="C97" s="43" t="s">
        <v>97</v>
      </c>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row>
    <row r="98" spans="2:9" ht="12.75">
      <c r="B98" s="32"/>
      <c r="C98" s="63" t="s">
        <v>8</v>
      </c>
      <c r="D98" s="64"/>
      <c r="E98" s="64"/>
      <c r="F98" s="64"/>
      <c r="G98" s="64"/>
      <c r="H98" s="65"/>
      <c r="I98" s="66"/>
    </row>
    <row r="99" spans="2:9" ht="25.5">
      <c r="B99" s="32" t="s">
        <v>78</v>
      </c>
      <c r="C99" s="28" t="s">
        <v>99</v>
      </c>
      <c r="D99" s="14"/>
      <c r="E99" s="14"/>
      <c r="F99" s="14"/>
      <c r="G99" s="14"/>
      <c r="H99" s="34"/>
      <c r="I99" s="19"/>
    </row>
    <row r="100" spans="2:54" s="35" customFormat="1" ht="38.25" customHeight="1">
      <c r="B100" s="41"/>
      <c r="C100" s="43" t="s">
        <v>97</v>
      </c>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row>
    <row r="101" spans="2:9" ht="25.5">
      <c r="B101" s="32" t="s">
        <v>79</v>
      </c>
      <c r="C101" s="28" t="s">
        <v>109</v>
      </c>
      <c r="D101" s="14"/>
      <c r="E101" s="14"/>
      <c r="F101" s="14"/>
      <c r="G101" s="14"/>
      <c r="H101" s="34"/>
      <c r="I101" s="19"/>
    </row>
    <row r="102" spans="2:54" s="35" customFormat="1" ht="38.25" customHeight="1">
      <c r="B102" s="41"/>
      <c r="C102" s="43" t="s">
        <v>97</v>
      </c>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row>
    <row r="103" spans="2:9" ht="12.75">
      <c r="B103" s="32"/>
      <c r="C103" s="63" t="s">
        <v>9</v>
      </c>
      <c r="D103" s="64"/>
      <c r="E103" s="64"/>
      <c r="F103" s="64"/>
      <c r="G103" s="64"/>
      <c r="H103" s="65"/>
      <c r="I103" s="66"/>
    </row>
    <row r="104" spans="2:9" ht="25.5">
      <c r="B104" s="32" t="s">
        <v>80</v>
      </c>
      <c r="C104" s="28" t="s">
        <v>93</v>
      </c>
      <c r="D104" s="14"/>
      <c r="E104" s="14"/>
      <c r="F104" s="14"/>
      <c r="G104" s="14"/>
      <c r="H104" s="34"/>
      <c r="I104" s="19"/>
    </row>
    <row r="105" spans="2:54" s="35" customFormat="1" ht="38.25" customHeight="1">
      <c r="B105" s="41"/>
      <c r="C105" s="43" t="s">
        <v>97</v>
      </c>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row>
    <row r="106" spans="2:8" ht="12.75">
      <c r="B106" s="32" t="s">
        <v>92</v>
      </c>
      <c r="C106" s="28" t="s">
        <v>94</v>
      </c>
      <c r="D106" s="14"/>
      <c r="E106" s="14"/>
      <c r="F106" s="14"/>
      <c r="G106" s="14"/>
      <c r="H106" s="34"/>
    </row>
    <row r="107" spans="2:54" s="35" customFormat="1" ht="38.25" customHeight="1">
      <c r="B107" s="41"/>
      <c r="C107" s="43" t="s">
        <v>97</v>
      </c>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row>
    <row r="108" spans="2:54" s="44" customFormat="1" ht="140.25" customHeight="1">
      <c r="B108" s="228" t="s">
        <v>91</v>
      </c>
      <c r="C108" s="228"/>
      <c r="D108" s="228"/>
      <c r="E108" s="228"/>
      <c r="F108" s="228"/>
      <c r="G108" s="228"/>
      <c r="H108" s="228"/>
      <c r="I108" s="228"/>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row>
    <row r="110" spans="2:54" s="35" customFormat="1" ht="192" customHeight="1">
      <c r="B110" s="229" t="s">
        <v>98</v>
      </c>
      <c r="C110" s="229"/>
      <c r="D110" s="229"/>
      <c r="E110" s="229"/>
      <c r="F110" s="229"/>
      <c r="G110" s="229"/>
      <c r="H110" s="229"/>
      <c r="I110" s="229"/>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row>
  </sheetData>
  <sheetProtection selectLockedCells="1"/>
  <mergeCells count="6">
    <mergeCell ref="D1:I1"/>
    <mergeCell ref="B3:C3"/>
    <mergeCell ref="B58:I58"/>
    <mergeCell ref="B33:I33"/>
    <mergeCell ref="B108:I108"/>
    <mergeCell ref="B110:I110"/>
  </mergeCells>
  <printOptions horizontalCentered="1"/>
  <pageMargins left="0" right="0" top="0.1968503937007874" bottom="0.1968503937007874" header="0" footer="0"/>
  <pageSetup horizontalDpi="600" verticalDpi="600" orientation="portrait" paperSize="9"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pehaas</dc:creator>
  <cp:keywords/>
  <dc:description/>
  <cp:lastModifiedBy>MARTINOWSKY, Marina</cp:lastModifiedBy>
  <cp:lastPrinted>2015-12-13T21:02:17Z</cp:lastPrinted>
  <dcterms:created xsi:type="dcterms:W3CDTF">2011-01-24T14:17:46Z</dcterms:created>
  <dcterms:modified xsi:type="dcterms:W3CDTF">2018-07-06T13:01:30Z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